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ndisk-c50001\専各\04_専修学校・各種学校等の管理（基本情報や財務等）関連業務\01_基礎資料調査及び計算書類\R05\25_提出資料（依頼）\"/>
    </mc:Choice>
  </mc:AlternateContent>
  <workbookProtection workbookAlgorithmName="SHA-512" workbookHashValue="dPr7B1iCLFCYWk0dqMfQG/jtiCzagnre1kw6Wizxr945pOP+/5m1T4R1IaU1wQZ+pq0ZgFfdTqCw+qTJtFHCkg==" workbookSaltValue="N+PMBpIBv2+O258kIXoPgw==" workbookSpinCount="100000" lockStructure="1"/>
  <bookViews>
    <workbookView xWindow="-120" yWindow="-120" windowWidth="29040" windowHeight="15840" tabRatio="567"/>
  </bookViews>
  <sheets>
    <sheet name="提出前に確認" sheetId="31" r:id="rId1"/>
    <sheet name="TOP" sheetId="1" r:id="rId2"/>
    <sheet name="_1" sheetId="3" r:id="rId3"/>
    <sheet name="_2" sheetId="30" r:id="rId4"/>
    <sheet name="_3" sheetId="11" r:id="rId5"/>
    <sheet name="_4" sheetId="14" r:id="rId6"/>
    <sheet name="_5" sheetId="22" r:id="rId7"/>
    <sheet name="_6" sheetId="23" r:id="rId8"/>
    <sheet name="_7" sheetId="16" r:id="rId9"/>
    <sheet name="_8" sheetId="17" r:id="rId10"/>
    <sheet name="_9" sheetId="18" r:id="rId11"/>
    <sheet name="教職員現況等調９－３" sheetId="19" state="hidden" r:id="rId12"/>
    <sheet name="_10" sheetId="20" r:id="rId13"/>
    <sheet name="_11" sheetId="15" r:id="rId14"/>
    <sheet name="_12-14" sheetId="21" r:id="rId15"/>
    <sheet name="_15" sheetId="33" r:id="rId16"/>
    <sheet name="学校基礎データ" sheetId="27" state="hidden" r:id="rId17"/>
    <sheet name="学科基礎データ" sheetId="26" state="hidden" r:id="rId18"/>
  </sheets>
  <definedNames>
    <definedName name="_xlnm._FilterDatabase" localSheetId="5" hidden="1">_4!$A$3:$J$34</definedName>
    <definedName name="_xlnm._FilterDatabase" localSheetId="1" hidden="1">TOP!$H$1:$M$227</definedName>
    <definedName name="list">TOP!$H$1:$M$306</definedName>
    <definedName name="_xlnm.Print_Area" localSheetId="2">_1!$A$1:$X$38</definedName>
    <definedName name="_xlnm.Print_Area" localSheetId="12">_10!$A$1:$T$30</definedName>
    <definedName name="_xlnm.Print_Area" localSheetId="13">_11!$A$1:$Q$29</definedName>
    <definedName name="_xlnm.Print_Area" localSheetId="14">'_12-14'!$A$1:$M$33</definedName>
    <definedName name="_xlnm.Print_Area" localSheetId="15">_15!$A$1:$O$40</definedName>
    <definedName name="_xlnm.Print_Area" localSheetId="3">_2!$A$1:$AF$45</definedName>
    <definedName name="_xlnm.Print_Area" localSheetId="4">_3!$A$1:$O$43</definedName>
    <definedName name="_xlnm.Print_Area" localSheetId="5">_4!$A$1:$N$34</definedName>
    <definedName name="_xlnm.Print_Area" localSheetId="6">_5!$A$1:$V$30</definedName>
    <definedName name="_xlnm.Print_Area" localSheetId="7">_6!$A$1:$Q$44</definedName>
    <definedName name="_xlnm.Print_Area" localSheetId="8">_7!$A$1:$Y$38</definedName>
    <definedName name="_xlnm.Print_Area" localSheetId="9">_8!$A$1:$H$40</definedName>
    <definedName name="_xlnm.Print_Area" localSheetId="1">TOP!$A$1:$F$22</definedName>
    <definedName name="_xlnm.Print_Area" localSheetId="11">'教職員現況等調９－３'!$A$1:$M$131</definedName>
    <definedName name="_xlnm.Print_Area" localSheetId="0">提出前に確認!$A$1:$P$40</definedName>
    <definedName name="_xlnm.Print_Titles" localSheetId="13">_11!$1:$7</definedName>
    <definedName name="_xlnm.Print_Titles" localSheetId="9">_8!$1:$5</definedName>
    <definedName name="_xlnm.Print_Titles" localSheetId="11">'教職員現況等調９－３'!$16:$19</definedName>
    <definedName name="学科基礎データ">学科基礎データ!$A$2:$BA$19</definedName>
    <definedName name="学校データ">学校基礎データ!$A$2:$R$2</definedName>
    <definedName name="公中卒" localSheetId="15">#REF!</definedName>
    <definedName name="公中卒">#REF!</definedName>
    <definedName name="児童" localSheetId="15">#REF!</definedName>
    <definedName name="児童">#REF!</definedName>
    <definedName name="児童数及び学級数" localSheetId="15">#REF!</definedName>
    <definedName name="児童数及び学級数">#REF!</definedName>
    <definedName name="住所地" localSheetId="15">#REF!</definedName>
    <definedName name="住所地">#REF!</definedName>
    <definedName name="生徒数学級数" localSheetId="15">#REF!</definedName>
    <definedName name="生徒数学級数">#REF!</definedName>
    <definedName name="納付金" localSheetId="15">#REF!</definedName>
    <definedName name="納付金">#REF!</definedName>
    <definedName name="府県" localSheetId="15">#REF!</definedName>
    <definedName name="府県">#REF!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30" i="33" l="1"/>
  <c r="F10" i="33" l="1"/>
  <c r="F12" i="33"/>
  <c r="F14" i="33"/>
  <c r="F8" i="33"/>
  <c r="D16" i="33"/>
  <c r="C7" i="33"/>
  <c r="E23" i="33"/>
  <c r="D23" i="33" s="1"/>
  <c r="E21" i="33"/>
  <c r="D21" i="33" s="1"/>
  <c r="A18" i="33" l="1"/>
  <c r="M34" i="33" l="1"/>
  <c r="J34" i="33"/>
  <c r="H30" i="33"/>
  <c r="D27" i="33"/>
  <c r="H27" i="33"/>
  <c r="M1" i="33"/>
  <c r="H16" i="33"/>
  <c r="C16" i="33"/>
  <c r="E16" i="33"/>
  <c r="M32" i="14"/>
  <c r="M17" i="14"/>
  <c r="B17" i="14"/>
  <c r="V37" i="30"/>
  <c r="Q37" i="30"/>
  <c r="L37" i="30"/>
  <c r="G37" i="30"/>
  <c r="Q38" i="16"/>
  <c r="O38" i="16"/>
  <c r="E32" i="16"/>
  <c r="E33" i="16"/>
  <c r="E34" i="16"/>
  <c r="C34" i="16" s="1"/>
  <c r="E35" i="16"/>
  <c r="E36" i="16"/>
  <c r="E37" i="16"/>
  <c r="E8" i="16"/>
  <c r="C8" i="16" s="1"/>
  <c r="F38" i="16"/>
  <c r="AF44" i="30"/>
  <c r="AE44" i="30"/>
  <c r="AD44" i="30"/>
  <c r="AC44" i="30"/>
  <c r="H35" i="17"/>
  <c r="H34" i="17"/>
  <c r="H25" i="17"/>
  <c r="H26" i="17"/>
  <c r="H27" i="17"/>
  <c r="H28" i="17"/>
  <c r="H29" i="17"/>
  <c r="H30" i="17"/>
  <c r="H31" i="17"/>
  <c r="H32" i="17"/>
  <c r="H33" i="17"/>
  <c r="I6" i="18"/>
  <c r="F3" i="1"/>
  <c r="O16" i="33"/>
  <c r="I16" i="33"/>
  <c r="J16" i="33"/>
  <c r="K16" i="33"/>
  <c r="L16" i="33"/>
  <c r="M16" i="33"/>
  <c r="N16" i="33"/>
  <c r="E7" i="33"/>
  <c r="G6" i="23"/>
  <c r="C7" i="23"/>
  <c r="C3" i="33"/>
  <c r="B2" i="26"/>
  <c r="C2" i="26"/>
  <c r="D2" i="26"/>
  <c r="E2" i="26"/>
  <c r="F2" i="26"/>
  <c r="G2" i="26"/>
  <c r="H2" i="26"/>
  <c r="I2" i="26"/>
  <c r="J2" i="26"/>
  <c r="K2" i="26"/>
  <c r="L2" i="26"/>
  <c r="M2" i="26"/>
  <c r="N2" i="26"/>
  <c r="O2" i="26"/>
  <c r="P2" i="26"/>
  <c r="Q2" i="26"/>
  <c r="R2" i="26"/>
  <c r="S2" i="26"/>
  <c r="T2" i="26"/>
  <c r="U2" i="26"/>
  <c r="V2" i="26"/>
  <c r="W2" i="26"/>
  <c r="X2" i="26"/>
  <c r="Y2" i="26"/>
  <c r="Z2" i="26"/>
  <c r="AA2" i="26"/>
  <c r="AB2" i="26"/>
  <c r="AC2" i="26"/>
  <c r="AN2" i="26"/>
  <c r="AO2" i="26"/>
  <c r="AP2" i="26"/>
  <c r="AQ2" i="26"/>
  <c r="AR2" i="26"/>
  <c r="AS2" i="26"/>
  <c r="AU2" i="26"/>
  <c r="AV2" i="26"/>
  <c r="AW2" i="26"/>
  <c r="AX2" i="26"/>
  <c r="AY2" i="26"/>
  <c r="B3" i="26"/>
  <c r="C3" i="26"/>
  <c r="D3" i="26"/>
  <c r="E3" i="26"/>
  <c r="F3" i="26"/>
  <c r="G3" i="26"/>
  <c r="H3" i="26"/>
  <c r="I3" i="26"/>
  <c r="J3" i="26"/>
  <c r="K3" i="26"/>
  <c r="L3" i="26"/>
  <c r="M3" i="26"/>
  <c r="N3" i="26"/>
  <c r="O3" i="26"/>
  <c r="P3" i="26"/>
  <c r="Q3" i="26"/>
  <c r="R3" i="26"/>
  <c r="S3" i="26"/>
  <c r="T3" i="26"/>
  <c r="U3" i="26"/>
  <c r="V3" i="26"/>
  <c r="W3" i="26"/>
  <c r="X3" i="26"/>
  <c r="Y3" i="26"/>
  <c r="Z3" i="26"/>
  <c r="AA3" i="26"/>
  <c r="AB3" i="26"/>
  <c r="AC3" i="26"/>
  <c r="AN3" i="26"/>
  <c r="AO3" i="26"/>
  <c r="AP3" i="26"/>
  <c r="AQ3" i="26"/>
  <c r="AR3" i="26"/>
  <c r="AS3" i="26"/>
  <c r="AU3" i="26"/>
  <c r="AV3" i="26"/>
  <c r="AW3" i="26"/>
  <c r="AX3" i="26"/>
  <c r="AY3" i="26"/>
  <c r="B4" i="26"/>
  <c r="C4" i="26"/>
  <c r="D4" i="26"/>
  <c r="E4" i="26"/>
  <c r="F4" i="26"/>
  <c r="G4" i="26"/>
  <c r="H4" i="26"/>
  <c r="I4" i="26"/>
  <c r="J4" i="26"/>
  <c r="K4" i="26"/>
  <c r="L4" i="26"/>
  <c r="M4" i="26"/>
  <c r="N4" i="26"/>
  <c r="O4" i="26"/>
  <c r="P4" i="26"/>
  <c r="Q4" i="26"/>
  <c r="R4" i="26"/>
  <c r="S4" i="26"/>
  <c r="T4" i="26"/>
  <c r="U4" i="26"/>
  <c r="V4" i="26"/>
  <c r="W4" i="26"/>
  <c r="X4" i="26"/>
  <c r="Y4" i="26"/>
  <c r="Z4" i="26"/>
  <c r="AA4" i="26"/>
  <c r="AB4" i="26"/>
  <c r="AC4" i="26"/>
  <c r="AN4" i="26"/>
  <c r="AO4" i="26"/>
  <c r="AP4" i="26"/>
  <c r="AQ4" i="26"/>
  <c r="AR4" i="26"/>
  <c r="AS4" i="26"/>
  <c r="AU4" i="26"/>
  <c r="AV4" i="26"/>
  <c r="AW4" i="26"/>
  <c r="AX4" i="26"/>
  <c r="AY4" i="26"/>
  <c r="B5" i="26"/>
  <c r="C5" i="26"/>
  <c r="D5" i="26"/>
  <c r="E5" i="26"/>
  <c r="F5" i="26"/>
  <c r="G5" i="26"/>
  <c r="H5" i="26"/>
  <c r="I5" i="26"/>
  <c r="J5" i="26"/>
  <c r="K5" i="26"/>
  <c r="L5" i="26"/>
  <c r="M5" i="26"/>
  <c r="N5" i="26"/>
  <c r="O5" i="26"/>
  <c r="P5" i="26"/>
  <c r="Q5" i="26"/>
  <c r="R5" i="26"/>
  <c r="S5" i="26"/>
  <c r="T5" i="26"/>
  <c r="U5" i="26"/>
  <c r="V5" i="26"/>
  <c r="W5" i="26"/>
  <c r="X5" i="26"/>
  <c r="Y5" i="26"/>
  <c r="Z5" i="26"/>
  <c r="AA5" i="26"/>
  <c r="AB5" i="26"/>
  <c r="AC5" i="26"/>
  <c r="AN5" i="26"/>
  <c r="AO5" i="26"/>
  <c r="AP5" i="26"/>
  <c r="AQ5" i="26"/>
  <c r="AR5" i="26"/>
  <c r="AS5" i="26"/>
  <c r="AU5" i="26"/>
  <c r="AV5" i="26"/>
  <c r="AW5" i="26"/>
  <c r="AX5" i="26"/>
  <c r="AY5" i="26"/>
  <c r="B6" i="26"/>
  <c r="C6" i="26"/>
  <c r="D6" i="26"/>
  <c r="E6" i="26"/>
  <c r="F6" i="26"/>
  <c r="G6" i="26"/>
  <c r="H6" i="26"/>
  <c r="I6" i="26"/>
  <c r="J6" i="26"/>
  <c r="K6" i="26"/>
  <c r="L6" i="26"/>
  <c r="M6" i="26"/>
  <c r="N6" i="26"/>
  <c r="O6" i="26"/>
  <c r="P6" i="26"/>
  <c r="Q6" i="26"/>
  <c r="R6" i="26"/>
  <c r="S6" i="26"/>
  <c r="T6" i="26"/>
  <c r="U6" i="26"/>
  <c r="V6" i="26"/>
  <c r="W6" i="26"/>
  <c r="X6" i="26"/>
  <c r="Y6" i="26"/>
  <c r="Z6" i="26"/>
  <c r="AA6" i="26"/>
  <c r="AB6" i="26"/>
  <c r="AC6" i="26"/>
  <c r="AN6" i="26"/>
  <c r="AO6" i="26"/>
  <c r="AP6" i="26"/>
  <c r="AQ6" i="26"/>
  <c r="AR6" i="26"/>
  <c r="AS6" i="26"/>
  <c r="AU6" i="26"/>
  <c r="AV6" i="26"/>
  <c r="AW6" i="26"/>
  <c r="AX6" i="26"/>
  <c r="AY6" i="26"/>
  <c r="B7" i="26"/>
  <c r="C7" i="26"/>
  <c r="D7" i="26"/>
  <c r="E7" i="26"/>
  <c r="F7" i="26"/>
  <c r="G7" i="26"/>
  <c r="H7" i="26"/>
  <c r="I7" i="26"/>
  <c r="J7" i="26"/>
  <c r="K7" i="26"/>
  <c r="L7" i="26"/>
  <c r="M7" i="26"/>
  <c r="O7" i="26"/>
  <c r="P7" i="26"/>
  <c r="Q7" i="26"/>
  <c r="R7" i="26"/>
  <c r="S7" i="26"/>
  <c r="T7" i="26"/>
  <c r="U7" i="26"/>
  <c r="V7" i="26"/>
  <c r="W7" i="26"/>
  <c r="X7" i="26"/>
  <c r="Y7" i="26"/>
  <c r="Z7" i="26"/>
  <c r="AA7" i="26"/>
  <c r="AB7" i="26"/>
  <c r="AC7" i="26"/>
  <c r="AN7" i="26"/>
  <c r="AO7" i="26"/>
  <c r="AP7" i="26"/>
  <c r="AQ7" i="26"/>
  <c r="AR7" i="26"/>
  <c r="AS7" i="26"/>
  <c r="AU7" i="26"/>
  <c r="AV7" i="26"/>
  <c r="AW7" i="26"/>
  <c r="AX7" i="26"/>
  <c r="AY7" i="26"/>
  <c r="B8" i="26"/>
  <c r="C8" i="26"/>
  <c r="D8" i="26"/>
  <c r="E8" i="26"/>
  <c r="F8" i="26"/>
  <c r="G8" i="26"/>
  <c r="H8" i="26"/>
  <c r="I8" i="26"/>
  <c r="J8" i="26"/>
  <c r="K8" i="26"/>
  <c r="L8" i="26"/>
  <c r="M8" i="26"/>
  <c r="O8" i="26"/>
  <c r="P8" i="26"/>
  <c r="Q8" i="26"/>
  <c r="R8" i="26"/>
  <c r="S8" i="26"/>
  <c r="T8" i="26"/>
  <c r="U8" i="26"/>
  <c r="V8" i="26"/>
  <c r="W8" i="26"/>
  <c r="X8" i="26"/>
  <c r="Y8" i="26"/>
  <c r="Z8" i="26"/>
  <c r="AA8" i="26"/>
  <c r="AB8" i="26"/>
  <c r="AC8" i="26"/>
  <c r="AN8" i="26"/>
  <c r="AO8" i="26"/>
  <c r="AP8" i="26"/>
  <c r="AQ8" i="26"/>
  <c r="AR8" i="26"/>
  <c r="AS8" i="26"/>
  <c r="AU8" i="26"/>
  <c r="AV8" i="26"/>
  <c r="AW8" i="26"/>
  <c r="AX8" i="26"/>
  <c r="AY8" i="26"/>
  <c r="B9" i="26"/>
  <c r="C9" i="26"/>
  <c r="D9" i="26"/>
  <c r="E9" i="26"/>
  <c r="F9" i="26"/>
  <c r="G9" i="26"/>
  <c r="H9" i="26"/>
  <c r="I9" i="26"/>
  <c r="J9" i="26"/>
  <c r="K9" i="26"/>
  <c r="L9" i="26"/>
  <c r="M9" i="26"/>
  <c r="O9" i="26"/>
  <c r="P9" i="26"/>
  <c r="Q9" i="26"/>
  <c r="R9" i="26"/>
  <c r="S9" i="26"/>
  <c r="T9" i="26"/>
  <c r="U9" i="26"/>
  <c r="V9" i="26"/>
  <c r="W9" i="26"/>
  <c r="X9" i="26"/>
  <c r="Y9" i="26"/>
  <c r="Z9" i="26"/>
  <c r="AA9" i="26"/>
  <c r="AB9" i="26"/>
  <c r="AC9" i="26"/>
  <c r="AN9" i="26"/>
  <c r="AO9" i="26"/>
  <c r="AP9" i="26"/>
  <c r="AQ9" i="26"/>
  <c r="AR9" i="26"/>
  <c r="AS9" i="26"/>
  <c r="AU9" i="26"/>
  <c r="AV9" i="26"/>
  <c r="AW9" i="26"/>
  <c r="AX9" i="26"/>
  <c r="AY9" i="26"/>
  <c r="B10" i="26"/>
  <c r="C10" i="26"/>
  <c r="D10" i="26"/>
  <c r="E10" i="26"/>
  <c r="F10" i="26"/>
  <c r="G10" i="26"/>
  <c r="H10" i="26"/>
  <c r="I10" i="26"/>
  <c r="J10" i="26"/>
  <c r="K10" i="26"/>
  <c r="L10" i="26"/>
  <c r="M10" i="26"/>
  <c r="O10" i="26"/>
  <c r="P10" i="26"/>
  <c r="Q10" i="26"/>
  <c r="R10" i="26"/>
  <c r="S10" i="26"/>
  <c r="T10" i="26"/>
  <c r="U10" i="26"/>
  <c r="V10" i="26"/>
  <c r="W10" i="26"/>
  <c r="X10" i="26"/>
  <c r="Y10" i="26"/>
  <c r="Z10" i="26"/>
  <c r="AA10" i="26"/>
  <c r="AB10" i="26"/>
  <c r="AC10" i="26"/>
  <c r="AN10" i="26"/>
  <c r="AO10" i="26"/>
  <c r="AP10" i="26"/>
  <c r="AQ10" i="26"/>
  <c r="AR10" i="26"/>
  <c r="AS10" i="26"/>
  <c r="AU10" i="26"/>
  <c r="AV10" i="26"/>
  <c r="AW10" i="26"/>
  <c r="AX10" i="26"/>
  <c r="AY10" i="26"/>
  <c r="B11" i="26"/>
  <c r="C11" i="26"/>
  <c r="D11" i="26"/>
  <c r="E11" i="26"/>
  <c r="F11" i="26"/>
  <c r="G11" i="26"/>
  <c r="H11" i="26"/>
  <c r="I11" i="26"/>
  <c r="J11" i="26"/>
  <c r="K11" i="26"/>
  <c r="L11" i="26"/>
  <c r="M11" i="26"/>
  <c r="O11" i="26"/>
  <c r="P11" i="26"/>
  <c r="Q11" i="26"/>
  <c r="R11" i="26"/>
  <c r="S11" i="26"/>
  <c r="T11" i="26"/>
  <c r="U11" i="26"/>
  <c r="V11" i="26"/>
  <c r="W11" i="26"/>
  <c r="X11" i="26"/>
  <c r="Y11" i="26"/>
  <c r="Z11" i="26"/>
  <c r="AA11" i="26"/>
  <c r="AB11" i="26"/>
  <c r="AC11" i="26"/>
  <c r="AN11" i="26"/>
  <c r="AO11" i="26"/>
  <c r="AP11" i="26"/>
  <c r="AQ11" i="26"/>
  <c r="AR11" i="26"/>
  <c r="AS11" i="26"/>
  <c r="AU11" i="26"/>
  <c r="AV11" i="26"/>
  <c r="AW11" i="26"/>
  <c r="AX11" i="26"/>
  <c r="AY11" i="26"/>
  <c r="B12" i="26"/>
  <c r="C12" i="26"/>
  <c r="D12" i="26"/>
  <c r="E12" i="26"/>
  <c r="F12" i="26"/>
  <c r="G12" i="26"/>
  <c r="H12" i="26"/>
  <c r="I12" i="26"/>
  <c r="J12" i="26"/>
  <c r="K12" i="26"/>
  <c r="L12" i="26"/>
  <c r="M12" i="26"/>
  <c r="O12" i="26"/>
  <c r="P12" i="26"/>
  <c r="Q12" i="26"/>
  <c r="R12" i="26"/>
  <c r="S12" i="26"/>
  <c r="T12" i="26"/>
  <c r="U12" i="26"/>
  <c r="V12" i="26"/>
  <c r="W12" i="26"/>
  <c r="X12" i="26"/>
  <c r="Y12" i="26"/>
  <c r="Z12" i="26"/>
  <c r="AA12" i="26"/>
  <c r="AB12" i="26"/>
  <c r="AC12" i="26"/>
  <c r="AN12" i="26"/>
  <c r="AO12" i="26"/>
  <c r="AP12" i="26"/>
  <c r="AQ12" i="26"/>
  <c r="AR12" i="26"/>
  <c r="AS12" i="26"/>
  <c r="AU12" i="26"/>
  <c r="AV12" i="26"/>
  <c r="AW12" i="26"/>
  <c r="AX12" i="26"/>
  <c r="AY12" i="26"/>
  <c r="B13" i="26"/>
  <c r="C13" i="26"/>
  <c r="D13" i="26"/>
  <c r="E13" i="26"/>
  <c r="F13" i="26"/>
  <c r="G13" i="26"/>
  <c r="H13" i="26"/>
  <c r="I13" i="26"/>
  <c r="J13" i="26"/>
  <c r="K13" i="26"/>
  <c r="L13" i="26"/>
  <c r="M13" i="26"/>
  <c r="O13" i="26"/>
  <c r="P13" i="26"/>
  <c r="Q13" i="26"/>
  <c r="R13" i="26"/>
  <c r="S13" i="26"/>
  <c r="T13" i="26"/>
  <c r="U13" i="26"/>
  <c r="V13" i="26"/>
  <c r="W13" i="26"/>
  <c r="X13" i="26"/>
  <c r="Y13" i="26"/>
  <c r="Z13" i="26"/>
  <c r="AA13" i="26"/>
  <c r="AB13" i="26"/>
  <c r="AC13" i="26"/>
  <c r="AN13" i="26"/>
  <c r="AO13" i="26"/>
  <c r="AP13" i="26"/>
  <c r="AQ13" i="26"/>
  <c r="AR13" i="26"/>
  <c r="AS13" i="26"/>
  <c r="AU13" i="26"/>
  <c r="AV13" i="26"/>
  <c r="AW13" i="26"/>
  <c r="AX13" i="26"/>
  <c r="AY13" i="26"/>
  <c r="B14" i="26"/>
  <c r="C14" i="26"/>
  <c r="D14" i="26"/>
  <c r="E14" i="26"/>
  <c r="F14" i="26"/>
  <c r="G14" i="26"/>
  <c r="H14" i="26"/>
  <c r="I14" i="26"/>
  <c r="J14" i="26"/>
  <c r="K14" i="26"/>
  <c r="L14" i="26"/>
  <c r="M14" i="26"/>
  <c r="O14" i="26"/>
  <c r="P14" i="26"/>
  <c r="Q14" i="26"/>
  <c r="R14" i="26"/>
  <c r="S14" i="26"/>
  <c r="T14" i="26"/>
  <c r="U14" i="26"/>
  <c r="V14" i="26"/>
  <c r="W14" i="26"/>
  <c r="X14" i="26"/>
  <c r="Y14" i="26"/>
  <c r="Z14" i="26"/>
  <c r="AA14" i="26"/>
  <c r="AB14" i="26"/>
  <c r="AC14" i="26"/>
  <c r="AN14" i="26"/>
  <c r="AO14" i="26"/>
  <c r="AP14" i="26"/>
  <c r="AQ14" i="26"/>
  <c r="AR14" i="26"/>
  <c r="AS14" i="26"/>
  <c r="AU14" i="26"/>
  <c r="AV14" i="26"/>
  <c r="AW14" i="26"/>
  <c r="AX14" i="26"/>
  <c r="AY14" i="26"/>
  <c r="B15" i="26"/>
  <c r="C15" i="26"/>
  <c r="D15" i="26"/>
  <c r="E15" i="26"/>
  <c r="F15" i="26"/>
  <c r="G15" i="26"/>
  <c r="H15" i="26"/>
  <c r="I15" i="26"/>
  <c r="J15" i="26"/>
  <c r="K15" i="26"/>
  <c r="L15" i="26"/>
  <c r="M15" i="26"/>
  <c r="O15" i="26"/>
  <c r="P15" i="26"/>
  <c r="Q15" i="26"/>
  <c r="R15" i="26"/>
  <c r="S15" i="26"/>
  <c r="T15" i="26"/>
  <c r="U15" i="26"/>
  <c r="V15" i="26"/>
  <c r="W15" i="26"/>
  <c r="X15" i="26"/>
  <c r="Y15" i="26"/>
  <c r="Z15" i="26"/>
  <c r="AA15" i="26"/>
  <c r="AB15" i="26"/>
  <c r="AC15" i="26"/>
  <c r="AN15" i="26"/>
  <c r="AO15" i="26"/>
  <c r="AP15" i="26"/>
  <c r="AQ15" i="26"/>
  <c r="AR15" i="26"/>
  <c r="AS15" i="26"/>
  <c r="AU15" i="26"/>
  <c r="AV15" i="26"/>
  <c r="AW15" i="26"/>
  <c r="AX15" i="26"/>
  <c r="AY15" i="26"/>
  <c r="B16" i="26"/>
  <c r="C16" i="26"/>
  <c r="D16" i="26"/>
  <c r="E16" i="26"/>
  <c r="F16" i="26"/>
  <c r="G16" i="26"/>
  <c r="H16" i="26"/>
  <c r="I16" i="26"/>
  <c r="J16" i="26"/>
  <c r="K16" i="26"/>
  <c r="L16" i="26"/>
  <c r="M16" i="26"/>
  <c r="O16" i="26"/>
  <c r="P16" i="26"/>
  <c r="Q16" i="26"/>
  <c r="R16" i="26"/>
  <c r="S16" i="26"/>
  <c r="T16" i="26"/>
  <c r="U16" i="26"/>
  <c r="V16" i="26"/>
  <c r="W16" i="26"/>
  <c r="X16" i="26"/>
  <c r="Y16" i="26"/>
  <c r="Z16" i="26"/>
  <c r="AA16" i="26"/>
  <c r="AB16" i="26"/>
  <c r="AC16" i="26"/>
  <c r="AN16" i="26"/>
  <c r="AO16" i="26"/>
  <c r="AP16" i="26"/>
  <c r="AQ16" i="26"/>
  <c r="AR16" i="26"/>
  <c r="AS16" i="26"/>
  <c r="AU16" i="26"/>
  <c r="AV16" i="26"/>
  <c r="AW16" i="26"/>
  <c r="AX16" i="26"/>
  <c r="AY16" i="26"/>
  <c r="B17" i="26"/>
  <c r="C17" i="26"/>
  <c r="D17" i="26"/>
  <c r="E17" i="26"/>
  <c r="F17" i="26"/>
  <c r="G17" i="26"/>
  <c r="H17" i="26"/>
  <c r="I17" i="26"/>
  <c r="J17" i="26"/>
  <c r="K17" i="26"/>
  <c r="L17" i="26"/>
  <c r="M17" i="26"/>
  <c r="O17" i="26"/>
  <c r="P17" i="26"/>
  <c r="Q17" i="26"/>
  <c r="R17" i="26"/>
  <c r="S17" i="26"/>
  <c r="T17" i="26"/>
  <c r="U17" i="26"/>
  <c r="V17" i="26"/>
  <c r="W17" i="26"/>
  <c r="X17" i="26"/>
  <c r="Y17" i="26"/>
  <c r="Z17" i="26"/>
  <c r="AA17" i="26"/>
  <c r="AB17" i="26"/>
  <c r="AC17" i="26"/>
  <c r="AN17" i="26"/>
  <c r="AO17" i="26"/>
  <c r="AP17" i="26"/>
  <c r="AQ17" i="26"/>
  <c r="AR17" i="26"/>
  <c r="AS17" i="26"/>
  <c r="AU17" i="26"/>
  <c r="AV17" i="26"/>
  <c r="AW17" i="26"/>
  <c r="AX17" i="26"/>
  <c r="AY17" i="26"/>
  <c r="B18" i="26"/>
  <c r="C18" i="26"/>
  <c r="D18" i="26"/>
  <c r="E18" i="26"/>
  <c r="F18" i="26"/>
  <c r="G18" i="26"/>
  <c r="H18" i="26"/>
  <c r="I18" i="26"/>
  <c r="J18" i="26"/>
  <c r="K18" i="26"/>
  <c r="L18" i="26"/>
  <c r="M18" i="26"/>
  <c r="O18" i="26"/>
  <c r="P18" i="26"/>
  <c r="Q18" i="26"/>
  <c r="R18" i="26"/>
  <c r="S18" i="26"/>
  <c r="T18" i="26"/>
  <c r="U18" i="26"/>
  <c r="V18" i="26"/>
  <c r="W18" i="26"/>
  <c r="X18" i="26"/>
  <c r="Y18" i="26"/>
  <c r="Z18" i="26"/>
  <c r="AA18" i="26"/>
  <c r="AB18" i="26"/>
  <c r="AC18" i="26"/>
  <c r="AN18" i="26"/>
  <c r="AO18" i="26"/>
  <c r="AP18" i="26"/>
  <c r="AQ18" i="26"/>
  <c r="AR18" i="26"/>
  <c r="AS18" i="26"/>
  <c r="AU18" i="26"/>
  <c r="AV18" i="26"/>
  <c r="AW18" i="26"/>
  <c r="AX18" i="26"/>
  <c r="AY18" i="26"/>
  <c r="B19" i="26"/>
  <c r="C19" i="26"/>
  <c r="D19" i="26"/>
  <c r="E19" i="26"/>
  <c r="F19" i="26"/>
  <c r="G19" i="26"/>
  <c r="H19" i="26"/>
  <c r="I19" i="26"/>
  <c r="J19" i="26"/>
  <c r="K19" i="26"/>
  <c r="L19" i="26"/>
  <c r="M19" i="26"/>
  <c r="O19" i="26"/>
  <c r="P19" i="26"/>
  <c r="Q19" i="26"/>
  <c r="R19" i="26"/>
  <c r="S19" i="26"/>
  <c r="T19" i="26"/>
  <c r="U19" i="26"/>
  <c r="V19" i="26"/>
  <c r="W19" i="26"/>
  <c r="X19" i="26"/>
  <c r="Y19" i="26"/>
  <c r="Z19" i="26"/>
  <c r="AA19" i="26"/>
  <c r="AB19" i="26"/>
  <c r="AC19" i="26"/>
  <c r="AN19" i="26"/>
  <c r="AO19" i="26"/>
  <c r="AP19" i="26"/>
  <c r="AQ19" i="26"/>
  <c r="AR19" i="26"/>
  <c r="AS19" i="26"/>
  <c r="AU19" i="26"/>
  <c r="AV19" i="26"/>
  <c r="AW19" i="26"/>
  <c r="AX19" i="26"/>
  <c r="AY19" i="26"/>
  <c r="D2" i="27"/>
  <c r="G2" i="27"/>
  <c r="H2" i="27"/>
  <c r="I2" i="27"/>
  <c r="J2" i="27"/>
  <c r="K2" i="27"/>
  <c r="L2" i="27"/>
  <c r="M2" i="27"/>
  <c r="N2" i="27"/>
  <c r="O2" i="27"/>
  <c r="P2" i="27"/>
  <c r="Q2" i="27"/>
  <c r="R2" i="27"/>
  <c r="K1" i="21"/>
  <c r="C3" i="21"/>
  <c r="I7" i="21"/>
  <c r="I8" i="21"/>
  <c r="I9" i="21"/>
  <c r="M19" i="21"/>
  <c r="M20" i="21"/>
  <c r="M21" i="21"/>
  <c r="M22" i="21"/>
  <c r="D30" i="21"/>
  <c r="D31" i="21"/>
  <c r="O1" i="15"/>
  <c r="C3" i="15"/>
  <c r="K8" i="15"/>
  <c r="O8" i="15"/>
  <c r="K9" i="15"/>
  <c r="O9" i="15"/>
  <c r="K10" i="15"/>
  <c r="O10" i="15"/>
  <c r="K11" i="15"/>
  <c r="O11" i="15"/>
  <c r="K12" i="15"/>
  <c r="O12" i="15"/>
  <c r="K13" i="15"/>
  <c r="O13" i="15"/>
  <c r="K14" i="15"/>
  <c r="O14" i="15"/>
  <c r="K15" i="15"/>
  <c r="O15" i="15"/>
  <c r="K16" i="15"/>
  <c r="O16" i="15"/>
  <c r="K17" i="15"/>
  <c r="O17" i="15"/>
  <c r="K18" i="15"/>
  <c r="O18" i="15"/>
  <c r="K19" i="15"/>
  <c r="O19" i="15"/>
  <c r="K20" i="15"/>
  <c r="O20" i="15"/>
  <c r="K21" i="15"/>
  <c r="O21" i="15"/>
  <c r="K22" i="15"/>
  <c r="O22" i="15"/>
  <c r="K23" i="15"/>
  <c r="O23" i="15"/>
  <c r="K24" i="15"/>
  <c r="O24" i="15"/>
  <c r="K25" i="15"/>
  <c r="O25" i="15"/>
  <c r="K26" i="15"/>
  <c r="O26" i="15"/>
  <c r="K27" i="15"/>
  <c r="O27" i="15"/>
  <c r="R1" i="20"/>
  <c r="C3" i="20"/>
  <c r="C12" i="20"/>
  <c r="D12" i="20"/>
  <c r="D15" i="20" s="1"/>
  <c r="F12" i="20"/>
  <c r="F15" i="20" s="1"/>
  <c r="G12" i="20"/>
  <c r="G15" i="20" s="1"/>
  <c r="L12" i="20"/>
  <c r="L15" i="20"/>
  <c r="M12" i="20"/>
  <c r="M15" i="20" s="1"/>
  <c r="O12" i="20"/>
  <c r="P12" i="20"/>
  <c r="P15" i="20"/>
  <c r="C15" i="20"/>
  <c r="E15" i="20"/>
  <c r="H15" i="20"/>
  <c r="N15" i="20"/>
  <c r="O15" i="20"/>
  <c r="Q15" i="20"/>
  <c r="C25" i="20"/>
  <c r="F25" i="20"/>
  <c r="L25" i="20"/>
  <c r="O25" i="20"/>
  <c r="H1" i="19"/>
  <c r="M8" i="19"/>
  <c r="J1" i="18"/>
  <c r="B3" i="18"/>
  <c r="G6" i="18"/>
  <c r="D8" i="18"/>
  <c r="D9" i="18"/>
  <c r="D10" i="18"/>
  <c r="D11" i="18"/>
  <c r="D12" i="18"/>
  <c r="B13" i="18"/>
  <c r="D13" i="18" s="1"/>
  <c r="C13" i="18"/>
  <c r="G13" i="18"/>
  <c r="H13" i="18"/>
  <c r="I13" i="18"/>
  <c r="D21" i="18"/>
  <c r="G21" i="18"/>
  <c r="J21" i="18"/>
  <c r="K21" i="18"/>
  <c r="M21" i="18" s="1"/>
  <c r="L21" i="18"/>
  <c r="F1" i="17"/>
  <c r="C3" i="17"/>
  <c r="H6" i="17"/>
  <c r="H7" i="17"/>
  <c r="H8" i="17"/>
  <c r="H9" i="17"/>
  <c r="H10" i="17"/>
  <c r="H11" i="17"/>
  <c r="H12" i="17"/>
  <c r="H13" i="17"/>
  <c r="H14" i="17"/>
  <c r="H15" i="17"/>
  <c r="H16" i="17"/>
  <c r="H17" i="17"/>
  <c r="H18" i="17"/>
  <c r="H19" i="17"/>
  <c r="H20" i="17"/>
  <c r="H21" i="17"/>
  <c r="H22" i="17"/>
  <c r="H23" i="17"/>
  <c r="H24" i="17"/>
  <c r="P1" i="16"/>
  <c r="C3" i="16"/>
  <c r="B8" i="16"/>
  <c r="B9" i="16"/>
  <c r="E9" i="16"/>
  <c r="C9" i="16" s="1"/>
  <c r="B10" i="16"/>
  <c r="E10" i="16"/>
  <c r="C10" i="16" s="1"/>
  <c r="B11" i="16"/>
  <c r="C11" i="16"/>
  <c r="E11" i="16"/>
  <c r="B12" i="16"/>
  <c r="C12" i="16"/>
  <c r="E12" i="16"/>
  <c r="B13" i="16"/>
  <c r="E13" i="16"/>
  <c r="C13" i="16" s="1"/>
  <c r="B14" i="16"/>
  <c r="E14" i="16"/>
  <c r="C14" i="16" s="1"/>
  <c r="B15" i="16"/>
  <c r="E15" i="16"/>
  <c r="C15" i="16" s="1"/>
  <c r="B16" i="16"/>
  <c r="C16" i="16"/>
  <c r="E16" i="16"/>
  <c r="B17" i="16"/>
  <c r="E17" i="16"/>
  <c r="C17" i="16" s="1"/>
  <c r="B18" i="16"/>
  <c r="E18" i="16"/>
  <c r="C18" i="16" s="1"/>
  <c r="B19" i="16"/>
  <c r="C19" i="16"/>
  <c r="E19" i="16"/>
  <c r="B20" i="16"/>
  <c r="C20" i="16"/>
  <c r="E20" i="16"/>
  <c r="B21" i="16"/>
  <c r="E21" i="16"/>
  <c r="C21" i="16" s="1"/>
  <c r="B22" i="16"/>
  <c r="E22" i="16"/>
  <c r="C22" i="16" s="1"/>
  <c r="B23" i="16"/>
  <c r="E23" i="16"/>
  <c r="C23" i="16" s="1"/>
  <c r="B24" i="16"/>
  <c r="E24" i="16"/>
  <c r="C24" i="16" s="1"/>
  <c r="B25" i="16"/>
  <c r="E25" i="16"/>
  <c r="C25" i="16" s="1"/>
  <c r="B26" i="16"/>
  <c r="E26" i="16"/>
  <c r="C26" i="16" s="1"/>
  <c r="B27" i="16"/>
  <c r="C27" i="16"/>
  <c r="E27" i="16"/>
  <c r="B28" i="16"/>
  <c r="C28" i="16"/>
  <c r="E28" i="16"/>
  <c r="B29" i="16"/>
  <c r="E29" i="16"/>
  <c r="C29" i="16" s="1"/>
  <c r="B30" i="16"/>
  <c r="E30" i="16"/>
  <c r="C30" i="16" s="1"/>
  <c r="B31" i="16"/>
  <c r="E31" i="16"/>
  <c r="C31" i="16" s="1"/>
  <c r="B32" i="16"/>
  <c r="C32" i="16"/>
  <c r="B33" i="16"/>
  <c r="C33" i="16"/>
  <c r="B34" i="16"/>
  <c r="B35" i="16"/>
  <c r="C35" i="16"/>
  <c r="B36" i="16"/>
  <c r="C36" i="16"/>
  <c r="B37" i="16"/>
  <c r="C37" i="16"/>
  <c r="D38" i="16"/>
  <c r="G38" i="16"/>
  <c r="H38" i="16"/>
  <c r="I38" i="16"/>
  <c r="J38" i="16"/>
  <c r="K38" i="16"/>
  <c r="L38" i="16"/>
  <c r="M38" i="16"/>
  <c r="N38" i="16"/>
  <c r="P38" i="16"/>
  <c r="R38" i="16"/>
  <c r="S38" i="16"/>
  <c r="T38" i="16"/>
  <c r="U38" i="16"/>
  <c r="V38" i="16"/>
  <c r="N1" i="23"/>
  <c r="D3" i="23"/>
  <c r="H9" i="23"/>
  <c r="H11" i="23"/>
  <c r="H13" i="23"/>
  <c r="H15" i="23"/>
  <c r="G19" i="23"/>
  <c r="C20" i="23"/>
  <c r="H22" i="23"/>
  <c r="H24" i="23"/>
  <c r="H26" i="23"/>
  <c r="H28" i="23"/>
  <c r="G32" i="23"/>
  <c r="C33" i="23"/>
  <c r="H35" i="23"/>
  <c r="H37" i="23"/>
  <c r="H39" i="23"/>
  <c r="H41" i="23"/>
  <c r="S1" i="22"/>
  <c r="D3" i="22"/>
  <c r="G9" i="22"/>
  <c r="M9" i="22"/>
  <c r="S9" i="22"/>
  <c r="G10" i="22"/>
  <c r="G22" i="22" s="1"/>
  <c r="M10" i="22"/>
  <c r="S10" i="22"/>
  <c r="G11" i="22"/>
  <c r="M11" i="22"/>
  <c r="V11" i="22" s="1"/>
  <c r="S11" i="22"/>
  <c r="G12" i="22"/>
  <c r="M12" i="22"/>
  <c r="S12" i="22"/>
  <c r="S22" i="22" s="1"/>
  <c r="G13" i="22"/>
  <c r="M13" i="22"/>
  <c r="S13" i="22"/>
  <c r="G14" i="22"/>
  <c r="M14" i="22"/>
  <c r="S14" i="22"/>
  <c r="G15" i="22"/>
  <c r="M15" i="22"/>
  <c r="V15" i="22" s="1"/>
  <c r="S15" i="22"/>
  <c r="G16" i="22"/>
  <c r="M16" i="22"/>
  <c r="S16" i="22"/>
  <c r="G17" i="22"/>
  <c r="V17" i="22" s="1"/>
  <c r="M17" i="22"/>
  <c r="S17" i="22"/>
  <c r="G18" i="22"/>
  <c r="V18" i="22" s="1"/>
  <c r="M18" i="22"/>
  <c r="S18" i="22"/>
  <c r="G19" i="22"/>
  <c r="M19" i="22"/>
  <c r="S19" i="22"/>
  <c r="G20" i="22"/>
  <c r="M20" i="22"/>
  <c r="S20" i="22"/>
  <c r="D21" i="22"/>
  <c r="E21" i="22"/>
  <c r="F21" i="22"/>
  <c r="G21" i="22"/>
  <c r="H21" i="22"/>
  <c r="I21" i="22"/>
  <c r="J21" i="22"/>
  <c r="K21" i="22"/>
  <c r="L21" i="22"/>
  <c r="N21" i="22"/>
  <c r="O21" i="22"/>
  <c r="P21" i="22"/>
  <c r="Q21" i="22"/>
  <c r="R21" i="22"/>
  <c r="S21" i="22"/>
  <c r="T21" i="22"/>
  <c r="U21" i="22"/>
  <c r="D22" i="22"/>
  <c r="E22" i="22"/>
  <c r="F22" i="22"/>
  <c r="H22" i="22"/>
  <c r="I22" i="22"/>
  <c r="J22" i="22"/>
  <c r="K22" i="22"/>
  <c r="L22" i="22"/>
  <c r="N22" i="22"/>
  <c r="O22" i="22"/>
  <c r="P22" i="22"/>
  <c r="Q22" i="22"/>
  <c r="R22" i="22"/>
  <c r="T22" i="22"/>
  <c r="U22" i="22"/>
  <c r="V25" i="22"/>
  <c r="V28" i="22" s="1"/>
  <c r="V26" i="22"/>
  <c r="V27" i="22"/>
  <c r="J1" i="14"/>
  <c r="B3" i="14"/>
  <c r="D7" i="14"/>
  <c r="G7" i="14"/>
  <c r="H7" i="14"/>
  <c r="J7" i="14" s="1"/>
  <c r="I7" i="14"/>
  <c r="D8" i="14"/>
  <c r="G8" i="14"/>
  <c r="H8" i="14"/>
  <c r="I8" i="14"/>
  <c r="I17" i="14" s="1"/>
  <c r="D9" i="14"/>
  <c r="G9" i="14"/>
  <c r="H9" i="14"/>
  <c r="J9" i="14" s="1"/>
  <c r="I9" i="14"/>
  <c r="D10" i="14"/>
  <c r="G10" i="14"/>
  <c r="H10" i="14"/>
  <c r="I10" i="14"/>
  <c r="D11" i="14"/>
  <c r="G11" i="14"/>
  <c r="H11" i="14"/>
  <c r="J11" i="14" s="1"/>
  <c r="I11" i="14"/>
  <c r="D12" i="14"/>
  <c r="G12" i="14"/>
  <c r="H12" i="14"/>
  <c r="J12" i="14" s="1"/>
  <c r="I12" i="14"/>
  <c r="D13" i="14"/>
  <c r="G13" i="14"/>
  <c r="H13" i="14"/>
  <c r="J13" i="14" s="1"/>
  <c r="I13" i="14"/>
  <c r="D14" i="14"/>
  <c r="G14" i="14"/>
  <c r="H14" i="14"/>
  <c r="I14" i="14"/>
  <c r="D15" i="14"/>
  <c r="G15" i="14"/>
  <c r="H15" i="14"/>
  <c r="J15" i="14" s="1"/>
  <c r="I15" i="14"/>
  <c r="D16" i="14"/>
  <c r="G16" i="14"/>
  <c r="H16" i="14"/>
  <c r="J16" i="14" s="1"/>
  <c r="I16" i="14"/>
  <c r="C17" i="14"/>
  <c r="E17" i="14"/>
  <c r="F17" i="14"/>
  <c r="D21" i="14"/>
  <c r="G21" i="14"/>
  <c r="H21" i="14"/>
  <c r="J21" i="14" s="1"/>
  <c r="I21" i="14"/>
  <c r="D22" i="14"/>
  <c r="G22" i="14"/>
  <c r="H22" i="14"/>
  <c r="J22" i="14" s="1"/>
  <c r="I22" i="14"/>
  <c r="D23" i="14"/>
  <c r="G23" i="14"/>
  <c r="H23" i="14"/>
  <c r="J23" i="14" s="1"/>
  <c r="I23" i="14"/>
  <c r="D24" i="14"/>
  <c r="G24" i="14"/>
  <c r="H24" i="14"/>
  <c r="J24" i="14" s="1"/>
  <c r="I24" i="14"/>
  <c r="D25" i="14"/>
  <c r="G25" i="14"/>
  <c r="H25" i="14"/>
  <c r="J25" i="14" s="1"/>
  <c r="I25" i="14"/>
  <c r="D26" i="14"/>
  <c r="G26" i="14"/>
  <c r="H26" i="14"/>
  <c r="J26" i="14" s="1"/>
  <c r="I26" i="14"/>
  <c r="D27" i="14"/>
  <c r="G27" i="14"/>
  <c r="H27" i="14"/>
  <c r="J27" i="14" s="1"/>
  <c r="I27" i="14"/>
  <c r="D28" i="14"/>
  <c r="G28" i="14"/>
  <c r="H28" i="14"/>
  <c r="I28" i="14"/>
  <c r="J28" i="14"/>
  <c r="D29" i="14"/>
  <c r="G29" i="14"/>
  <c r="H29" i="14"/>
  <c r="I29" i="14"/>
  <c r="J29" i="14" s="1"/>
  <c r="D30" i="14"/>
  <c r="G30" i="14"/>
  <c r="H30" i="14"/>
  <c r="I30" i="14"/>
  <c r="D31" i="14"/>
  <c r="G31" i="14"/>
  <c r="H31" i="14"/>
  <c r="I31" i="14"/>
  <c r="B32" i="14"/>
  <c r="C32" i="14"/>
  <c r="E32" i="14"/>
  <c r="F32" i="14"/>
  <c r="M1" i="11"/>
  <c r="C3" i="11"/>
  <c r="B7" i="11"/>
  <c r="G7" i="11"/>
  <c r="AT2" i="26" s="1"/>
  <c r="N7" i="11"/>
  <c r="AZ2" i="26" s="1"/>
  <c r="B8" i="11"/>
  <c r="G8" i="11"/>
  <c r="AT3" i="26" s="1"/>
  <c r="N8" i="11"/>
  <c r="AZ3" i="26" s="1"/>
  <c r="B9" i="11"/>
  <c r="G9" i="11"/>
  <c r="AT4" i="26" s="1"/>
  <c r="N9" i="11"/>
  <c r="AZ4" i="26" s="1"/>
  <c r="B10" i="11"/>
  <c r="G10" i="11"/>
  <c r="AT5" i="26" s="1"/>
  <c r="N10" i="11"/>
  <c r="AZ5" i="26" s="1"/>
  <c r="B11" i="11"/>
  <c r="G11" i="11"/>
  <c r="AT6" i="26" s="1"/>
  <c r="N11" i="11"/>
  <c r="AZ6" i="26" s="1"/>
  <c r="B12" i="11"/>
  <c r="G12" i="11"/>
  <c r="AT7" i="26" s="1"/>
  <c r="N12" i="11"/>
  <c r="AZ7" i="26" s="1"/>
  <c r="B13" i="11"/>
  <c r="G13" i="11"/>
  <c r="AT8" i="26" s="1"/>
  <c r="N13" i="11"/>
  <c r="AZ8" i="26" s="1"/>
  <c r="B14" i="11"/>
  <c r="G14" i="11"/>
  <c r="O14" i="11" s="1"/>
  <c r="BA9" i="26" s="1"/>
  <c r="N14" i="11"/>
  <c r="AZ9" i="26" s="1"/>
  <c r="B15" i="11"/>
  <c r="G15" i="11"/>
  <c r="AT10" i="26" s="1"/>
  <c r="N15" i="11"/>
  <c r="AZ10" i="26" s="1"/>
  <c r="B16" i="11"/>
  <c r="G16" i="11"/>
  <c r="AT11" i="26" s="1"/>
  <c r="N16" i="11"/>
  <c r="AZ11" i="26" s="1"/>
  <c r="B17" i="11"/>
  <c r="G17" i="11"/>
  <c r="AT12" i="26" s="1"/>
  <c r="N17" i="11"/>
  <c r="AZ12" i="26" s="1"/>
  <c r="B18" i="11"/>
  <c r="G18" i="11"/>
  <c r="O18" i="11" s="1"/>
  <c r="BA13" i="26" s="1"/>
  <c r="N18" i="11"/>
  <c r="AZ13" i="26" s="1"/>
  <c r="B19" i="11"/>
  <c r="G19" i="11"/>
  <c r="AT14" i="26" s="1"/>
  <c r="N19" i="11"/>
  <c r="AZ14" i="26" s="1"/>
  <c r="B20" i="11"/>
  <c r="G20" i="11"/>
  <c r="AT15" i="26" s="1"/>
  <c r="N20" i="11"/>
  <c r="AZ15" i="26" s="1"/>
  <c r="B21" i="11"/>
  <c r="G21" i="11"/>
  <c r="AT16" i="26" s="1"/>
  <c r="N21" i="11"/>
  <c r="AZ16" i="26" s="1"/>
  <c r="B22" i="11"/>
  <c r="G22" i="11"/>
  <c r="O22" i="11" s="1"/>
  <c r="BA17" i="26" s="1"/>
  <c r="N22" i="11"/>
  <c r="AZ17" i="26" s="1"/>
  <c r="B23" i="11"/>
  <c r="G23" i="11"/>
  <c r="AT18" i="26" s="1"/>
  <c r="N23" i="11"/>
  <c r="AZ18" i="26" s="1"/>
  <c r="B24" i="11"/>
  <c r="G24" i="11"/>
  <c r="N24" i="11"/>
  <c r="B25" i="11"/>
  <c r="G25" i="11"/>
  <c r="O25" i="11" s="1"/>
  <c r="N25" i="11"/>
  <c r="B26" i="11"/>
  <c r="G26" i="11"/>
  <c r="O26" i="11" s="1"/>
  <c r="N26" i="11"/>
  <c r="B27" i="11"/>
  <c r="G27" i="11"/>
  <c r="O27" i="11" s="1"/>
  <c r="N27" i="11"/>
  <c r="B28" i="11"/>
  <c r="G28" i="11"/>
  <c r="N28" i="11"/>
  <c r="B29" i="11"/>
  <c r="G29" i="11"/>
  <c r="O29" i="11" s="1"/>
  <c r="N29" i="11"/>
  <c r="B30" i="11"/>
  <c r="G30" i="11"/>
  <c r="O30" i="11" s="1"/>
  <c r="N30" i="11"/>
  <c r="B31" i="11"/>
  <c r="G31" i="11"/>
  <c r="O31" i="11" s="1"/>
  <c r="N31" i="11"/>
  <c r="B32" i="11"/>
  <c r="G32" i="11"/>
  <c r="N32" i="11"/>
  <c r="B33" i="11"/>
  <c r="G33" i="11"/>
  <c r="O33" i="11" s="1"/>
  <c r="N33" i="11"/>
  <c r="B34" i="11"/>
  <c r="G34" i="11"/>
  <c r="O34" i="11" s="1"/>
  <c r="N34" i="11"/>
  <c r="B35" i="11"/>
  <c r="G35" i="11"/>
  <c r="O35" i="11" s="1"/>
  <c r="N35" i="11"/>
  <c r="B36" i="11"/>
  <c r="G36" i="11"/>
  <c r="AT19" i="26" s="1"/>
  <c r="N36" i="11"/>
  <c r="AZ19" i="26" s="1"/>
  <c r="AA1" i="30"/>
  <c r="D3" i="30"/>
  <c r="B7" i="30"/>
  <c r="C7" i="30"/>
  <c r="J7" i="30"/>
  <c r="O7" i="30"/>
  <c r="T7" i="30"/>
  <c r="Y7" i="30"/>
  <c r="Z7" i="30"/>
  <c r="B8" i="30"/>
  <c r="C8" i="30"/>
  <c r="J8" i="30"/>
  <c r="O8" i="30"/>
  <c r="T8" i="30"/>
  <c r="Y8" i="30"/>
  <c r="Z8" i="30"/>
  <c r="B9" i="30"/>
  <c r="C9" i="30"/>
  <c r="J9" i="30"/>
  <c r="O9" i="30"/>
  <c r="O37" i="30" s="1"/>
  <c r="T9" i="30"/>
  <c r="Y9" i="30"/>
  <c r="Z9" i="30"/>
  <c r="B10" i="30"/>
  <c r="C10" i="30"/>
  <c r="J10" i="30"/>
  <c r="O10" i="30"/>
  <c r="T10" i="30"/>
  <c r="Y10" i="30"/>
  <c r="Z10" i="30"/>
  <c r="B11" i="30"/>
  <c r="C11" i="30"/>
  <c r="J11" i="30"/>
  <c r="O11" i="30"/>
  <c r="T11" i="30"/>
  <c r="Y11" i="30"/>
  <c r="AA11" i="30" s="1"/>
  <c r="Z11" i="30"/>
  <c r="B12" i="30"/>
  <c r="C12" i="30"/>
  <c r="J12" i="30"/>
  <c r="O12" i="30"/>
  <c r="T12" i="30"/>
  <c r="Y12" i="30"/>
  <c r="Z12" i="30"/>
  <c r="B13" i="30"/>
  <c r="C13" i="30"/>
  <c r="J13" i="30"/>
  <c r="O13" i="30"/>
  <c r="T13" i="30"/>
  <c r="Y13" i="30"/>
  <c r="Z13" i="30"/>
  <c r="B14" i="30"/>
  <c r="C14" i="30"/>
  <c r="J14" i="30"/>
  <c r="O14" i="30"/>
  <c r="T14" i="30"/>
  <c r="AA14" i="30" s="1"/>
  <c r="Y14" i="30"/>
  <c r="Z14" i="30"/>
  <c r="B15" i="30"/>
  <c r="C15" i="30"/>
  <c r="J15" i="30"/>
  <c r="O15" i="30"/>
  <c r="T15" i="30"/>
  <c r="Y15" i="30"/>
  <c r="Z15" i="30"/>
  <c r="B16" i="30"/>
  <c r="C16" i="30"/>
  <c r="J16" i="30"/>
  <c r="O16" i="30"/>
  <c r="T16" i="30"/>
  <c r="Y16" i="30"/>
  <c r="Z16" i="30"/>
  <c r="B17" i="30"/>
  <c r="C17" i="30"/>
  <c r="J17" i="30"/>
  <c r="O17" i="30"/>
  <c r="AA17" i="30" s="1"/>
  <c r="T17" i="30"/>
  <c r="Y17" i="30"/>
  <c r="Z17" i="30"/>
  <c r="B18" i="30"/>
  <c r="C18" i="30"/>
  <c r="J18" i="30"/>
  <c r="O18" i="30"/>
  <c r="T18" i="30"/>
  <c r="Y18" i="30"/>
  <c r="Z18" i="30"/>
  <c r="B19" i="30"/>
  <c r="C19" i="30"/>
  <c r="J19" i="30"/>
  <c r="O19" i="30"/>
  <c r="T19" i="30"/>
  <c r="Y19" i="30"/>
  <c r="Z19" i="30"/>
  <c r="B20" i="30"/>
  <c r="C20" i="30"/>
  <c r="J20" i="30"/>
  <c r="O20" i="30"/>
  <c r="T20" i="30"/>
  <c r="Y20" i="30"/>
  <c r="Z20" i="30"/>
  <c r="B21" i="30"/>
  <c r="C21" i="30"/>
  <c r="J21" i="30"/>
  <c r="O21" i="30"/>
  <c r="T21" i="30"/>
  <c r="Y21" i="30"/>
  <c r="Z21" i="30"/>
  <c r="B22" i="30"/>
  <c r="C22" i="30"/>
  <c r="J22" i="30"/>
  <c r="O22" i="30"/>
  <c r="T22" i="30"/>
  <c r="Y22" i="30"/>
  <c r="Z22" i="30"/>
  <c r="B23" i="30"/>
  <c r="C23" i="30"/>
  <c r="J23" i="30"/>
  <c r="O23" i="30"/>
  <c r="T23" i="30"/>
  <c r="Y23" i="30"/>
  <c r="Z23" i="30"/>
  <c r="B24" i="30"/>
  <c r="C24" i="30"/>
  <c r="J24" i="30"/>
  <c r="O24" i="30"/>
  <c r="T24" i="30"/>
  <c r="Y24" i="30"/>
  <c r="Z24" i="30"/>
  <c r="B25" i="30"/>
  <c r="C25" i="30"/>
  <c r="J25" i="30"/>
  <c r="O25" i="30"/>
  <c r="T25" i="30"/>
  <c r="Y25" i="30"/>
  <c r="Z25" i="30"/>
  <c r="B26" i="30"/>
  <c r="C26" i="30"/>
  <c r="J26" i="30"/>
  <c r="O26" i="30"/>
  <c r="T26" i="30"/>
  <c r="Y26" i="30"/>
  <c r="Z26" i="30"/>
  <c r="B27" i="30"/>
  <c r="C27" i="30"/>
  <c r="J27" i="30"/>
  <c r="O27" i="30"/>
  <c r="T27" i="30"/>
  <c r="Y27" i="30"/>
  <c r="Z27" i="30"/>
  <c r="B28" i="30"/>
  <c r="C28" i="30"/>
  <c r="J28" i="30"/>
  <c r="O28" i="30"/>
  <c r="T28" i="30"/>
  <c r="Y28" i="30"/>
  <c r="Z28" i="30"/>
  <c r="B29" i="30"/>
  <c r="C29" i="30"/>
  <c r="J29" i="30"/>
  <c r="O29" i="30"/>
  <c r="T29" i="30"/>
  <c r="Y29" i="30"/>
  <c r="Z29" i="30"/>
  <c r="B30" i="30"/>
  <c r="C30" i="30"/>
  <c r="J30" i="30"/>
  <c r="O30" i="30"/>
  <c r="T30" i="30"/>
  <c r="Y30" i="30"/>
  <c r="Z30" i="30"/>
  <c r="B31" i="30"/>
  <c r="C31" i="30"/>
  <c r="J31" i="30"/>
  <c r="O31" i="30"/>
  <c r="T31" i="30"/>
  <c r="Y31" i="30"/>
  <c r="Z31" i="30"/>
  <c r="B32" i="30"/>
  <c r="C32" i="30"/>
  <c r="J32" i="30"/>
  <c r="O32" i="30"/>
  <c r="T32" i="30"/>
  <c r="Y32" i="30"/>
  <c r="Z32" i="30"/>
  <c r="B33" i="30"/>
  <c r="C33" i="30"/>
  <c r="J33" i="30"/>
  <c r="O33" i="30"/>
  <c r="T33" i="30"/>
  <c r="Y33" i="30"/>
  <c r="Z33" i="30"/>
  <c r="B34" i="30"/>
  <c r="C34" i="30"/>
  <c r="J34" i="30"/>
  <c r="O34" i="30"/>
  <c r="T34" i="30"/>
  <c r="Y34" i="30"/>
  <c r="Z34" i="30"/>
  <c r="B35" i="30"/>
  <c r="C35" i="30"/>
  <c r="J35" i="30"/>
  <c r="O35" i="30"/>
  <c r="T35" i="30"/>
  <c r="Y35" i="30"/>
  <c r="Z35" i="30"/>
  <c r="B36" i="30"/>
  <c r="C36" i="30"/>
  <c r="J36" i="30"/>
  <c r="O36" i="30"/>
  <c r="T36" i="30"/>
  <c r="Y36" i="30"/>
  <c r="Z36" i="30"/>
  <c r="D37" i="30"/>
  <c r="E37" i="30"/>
  <c r="F37" i="30"/>
  <c r="H37" i="30"/>
  <c r="I37" i="30"/>
  <c r="K37" i="30"/>
  <c r="M37" i="30"/>
  <c r="N37" i="30"/>
  <c r="P37" i="30"/>
  <c r="R37" i="30"/>
  <c r="S37" i="30"/>
  <c r="U37" i="30"/>
  <c r="W37" i="30"/>
  <c r="X37" i="30"/>
  <c r="AB37" i="30"/>
  <c r="AC37" i="30"/>
  <c r="U39" i="30" s="1"/>
  <c r="AD37" i="30"/>
  <c r="AE37" i="30"/>
  <c r="AF37" i="30"/>
  <c r="M1" i="3"/>
  <c r="E3" i="3"/>
  <c r="F5" i="1"/>
  <c r="M3" i="18" s="1"/>
  <c r="F6" i="1"/>
  <c r="B2" i="27" s="1"/>
  <c r="F7" i="1"/>
  <c r="C2" i="27" s="1"/>
  <c r="F9" i="1"/>
  <c r="E2" i="27" s="1"/>
  <c r="F10" i="1"/>
  <c r="F2" i="27" s="1"/>
  <c r="D32" i="14"/>
  <c r="J10" i="14"/>
  <c r="H32" i="14"/>
  <c r="AA24" i="30"/>
  <c r="AA10" i="30"/>
  <c r="I32" i="14" l="1"/>
  <c r="J14" i="14"/>
  <c r="M21" i="22"/>
  <c r="V21" i="22" s="1"/>
  <c r="V20" i="22"/>
  <c r="V13" i="22"/>
  <c r="V9" i="22"/>
  <c r="E38" i="16"/>
  <c r="AA36" i="30"/>
  <c r="AA35" i="30"/>
  <c r="AA34" i="30"/>
  <c r="AA33" i="30"/>
  <c r="AA32" i="30"/>
  <c r="AA31" i="30"/>
  <c r="AA30" i="30"/>
  <c r="AA29" i="30"/>
  <c r="AA28" i="30"/>
  <c r="AA27" i="30"/>
  <c r="AA26" i="30"/>
  <c r="AA25" i="30"/>
  <c r="AA23" i="30"/>
  <c r="AA22" i="30"/>
  <c r="AA21" i="30"/>
  <c r="AA20" i="30"/>
  <c r="AA19" i="30"/>
  <c r="AA18" i="30"/>
  <c r="AA16" i="30"/>
  <c r="AA15" i="30"/>
  <c r="AA13" i="30"/>
  <c r="AA12" i="30"/>
  <c r="AA8" i="30"/>
  <c r="V14" i="22"/>
  <c r="V10" i="22"/>
  <c r="AT13" i="26"/>
  <c r="O32" i="11"/>
  <c r="O28" i="11"/>
  <c r="O24" i="11"/>
  <c r="J31" i="14"/>
  <c r="J30" i="14"/>
  <c r="G17" i="14"/>
  <c r="V19" i="22"/>
  <c r="V16" i="22"/>
  <c r="V12" i="22"/>
  <c r="AT17" i="26"/>
  <c r="AT9" i="26"/>
  <c r="F16" i="33"/>
  <c r="A15" i="26"/>
  <c r="J3" i="14"/>
  <c r="A9" i="26"/>
  <c r="A4" i="26"/>
  <c r="A2" i="27"/>
  <c r="A13" i="26"/>
  <c r="AE3" i="30"/>
  <c r="U3" i="22"/>
  <c r="A11" i="26"/>
  <c r="S3" i="20"/>
  <c r="H3" i="17"/>
  <c r="O3" i="33"/>
  <c r="A6" i="26"/>
  <c r="A5" i="26"/>
  <c r="M1" i="19"/>
  <c r="A3" i="26"/>
  <c r="C38" i="16"/>
  <c r="D17" i="14"/>
  <c r="Y37" i="30"/>
  <c r="T37" i="30"/>
  <c r="AA9" i="30"/>
  <c r="Z37" i="30"/>
  <c r="J37" i="30"/>
  <c r="AA7" i="30"/>
  <c r="AA37" i="30" s="1"/>
  <c r="J32" i="14"/>
  <c r="H17" i="14"/>
  <c r="G32" i="14"/>
  <c r="J8" i="14"/>
  <c r="J17" i="14" s="1"/>
  <c r="A8" i="26"/>
  <c r="A17" i="26"/>
  <c r="A19" i="26"/>
  <c r="T3" i="3"/>
  <c r="A7" i="26"/>
  <c r="A14" i="26"/>
  <c r="U3" i="16"/>
  <c r="A2" i="26"/>
  <c r="M3" i="21"/>
  <c r="O36" i="11"/>
  <c r="BA19" i="26" s="1"/>
  <c r="O23" i="11"/>
  <c r="BA18" i="26" s="1"/>
  <c r="O21" i="11"/>
  <c r="BA16" i="26" s="1"/>
  <c r="O20" i="11"/>
  <c r="BA15" i="26" s="1"/>
  <c r="O19" i="11"/>
  <c r="BA14" i="26" s="1"/>
  <c r="O17" i="11"/>
  <c r="BA12" i="26" s="1"/>
  <c r="O16" i="11"/>
  <c r="BA11" i="26" s="1"/>
  <c r="O15" i="11"/>
  <c r="BA10" i="26" s="1"/>
  <c r="O13" i="11"/>
  <c r="BA8" i="26" s="1"/>
  <c r="O12" i="11"/>
  <c r="BA7" i="26" s="1"/>
  <c r="O11" i="11"/>
  <c r="BA6" i="26" s="1"/>
  <c r="O10" i="11"/>
  <c r="BA5" i="26" s="1"/>
  <c r="O9" i="11"/>
  <c r="BA4" i="26" s="1"/>
  <c r="O8" i="11"/>
  <c r="BA3" i="26" s="1"/>
  <c r="O7" i="11"/>
  <c r="BA2" i="26" s="1"/>
  <c r="M22" i="22"/>
  <c r="V22" i="22" s="1"/>
  <c r="A16" i="26"/>
  <c r="O3" i="11"/>
  <c r="A18" i="26"/>
  <c r="Q3" i="15"/>
  <c r="A10" i="26"/>
  <c r="P3" i="23"/>
  <c r="A12" i="26"/>
</calcChain>
</file>

<file path=xl/sharedStrings.xml><?xml version="1.0" encoding="utf-8"?>
<sst xmlns="http://schemas.openxmlformats.org/spreadsheetml/2006/main" count="2031" uniqueCount="1481">
  <si>
    <t>ｵｵｻｶｹﾝｾﾂｾﾝﾓﾝｶﾞｯｺｳ</t>
  </si>
  <si>
    <t>ｶﾞｯｺｳﾎｼﾞﾝﾆｼｻﾞﾜｶﾞｸｴﾝ</t>
  </si>
  <si>
    <t>ｵｵｻｶｺｳｷﾞｮｳｷﾞｼﾞｭﾂｾﾝﾓﾝｶﾞｯｺｳ</t>
  </si>
  <si>
    <t>ｶﾞｯｺｳﾎｳｼﾞﾝﾌｸﾀﾞｶﾞｸｴﾝ</t>
  </si>
  <si>
    <t>ｵｵｻｶｺｳｸｳｾﾝﾓﾝｶﾞｯｺｳ</t>
  </si>
  <si>
    <t>ｶﾞｯｺｳﾎｳｼﾞﾝﾋﾗﾀｶﾞｸｴﾝ</t>
  </si>
  <si>
    <t>ｵｵｻｶｺｸｻｲﾌｸｼｾﾝﾓﾝｶﾞｯｺｳ</t>
  </si>
  <si>
    <t>ｶﾞｯｺｳﾎｳｼﾞﾝﾕｳﾋｶﾞｵｶｶﾞｸｲﾝ</t>
  </si>
  <si>
    <t>ｵｵｻｶｺﾄﾞﾓｾﾝﾓﾝｶﾞｯｺｳ</t>
  </si>
  <si>
    <t>ｶﾞｯｺｳﾎｳｼﾞﾝｺﾐｭﾆｹｰｼｮﾝｱｰﾄ</t>
  </si>
  <si>
    <t>ｵｵｻｶｺﾐｭﾆﾃｨﾜｰｶｰｾﾝﾓﾝｶﾞｯｺｳ</t>
  </si>
  <si>
    <t>ｼｬｶｲﾌｸｼﾎｳｼﾞﾝｷﾘｽﾄｷｮｳﾐｰﾄﾞｼｬｶｲｶﾝ</t>
  </si>
  <si>
    <t>ｵｵｻｶｺﾝﾋﾟｭｰﾀｾﾝﾓﾝｶﾞｯｺｳ</t>
  </si>
  <si>
    <t>ｵｵｻｶｻｲｾｲｶｲﾅｶﾂｶﾝｺﾞｾﾝﾓﾝｶﾞｯｺｳ</t>
  </si>
  <si>
    <t>ｼｬｶｲﾌｸｼﾎｳｼﾞﾝｵﾝｼｻﾞｲﾀﾞﾝｻｲｾｲｶｲｼﾌﾞｵｵｻｶﾌｻｲｾｲｶｲ</t>
  </si>
  <si>
    <t>ｵｵｻｶｻｲｾｲｶｲﾉｴｶﾝｺﾞｾﾝﾓﾝｶﾞｯｺｳ</t>
  </si>
  <si>
    <t>ｵｵｻｶｼｶｴｲｾｲｼｾﾝﾓﾝｶﾞｯｺｳ</t>
  </si>
  <si>
    <t>ｶﾞｯｺｳﾎｳｼﾞﾝｶﾄｳｶﾞｸｴﾝ</t>
  </si>
  <si>
    <t>ｵｵｻｶｼｶｶﾞｸｲﾝｾﾝﾓﾝｶﾞｯｺｳ</t>
  </si>
  <si>
    <t>ｵｵｻｶｼﾞﾄﾞｳｼｬｾｲﾋﾞｾﾝﾓﾝｶﾞｯｺｳ</t>
  </si>
  <si>
    <t>ｶﾞｯｺｳﾎｳｼﾞﾝｵｶｻﾞｷｶﾞｸｴﾝ</t>
  </si>
  <si>
    <t>ｶﾞｯｺｳﾎｳｼﾞﾝﾂﾊﾞｷﾓﾄｶﾞｸｴﾝ</t>
  </si>
  <si>
    <t>ｵｵｻｶｼｬｶｲﾌｸｼｾﾝﾓﾝｶﾞｯｺｳ</t>
  </si>
  <si>
    <t>ｵｵｻｶｼﾞｮｳﾎｳｺﾝﾋﾟｭｰﾀｺｳﾄｳｾﾝｼｭｳｶﾞｯｺｳ</t>
  </si>
  <si>
    <t>ｶﾞｯｺｳﾎｳｼﾞﾝｵｵｻｶｹｲﾘｹｲｻﾞｲｶﾞｸｴﾝ</t>
  </si>
  <si>
    <t>ｵｵｻｶｼﾞｮｳﾎｳｺﾝﾋﾟｭｰﾀｾﾝﾓﾝｶﾞｯｺｳ</t>
  </si>
  <si>
    <t>ｵｵｻｶｼﾞｮｳﾎｳｾﾝﾓﾝｶﾞｯｺｳ</t>
  </si>
  <si>
    <t>ｶﾞｯｺｳﾎｳｼﾞﾝﾃﾞﾝｼｶｲﾊﾂｶﾞｸｴﾝｷｭｳｼｭｳ</t>
  </si>
  <si>
    <t>ｵｵｻｶｽｸｰﾙｵﾌﾞﾐｭｰｼﾞｯｸｾﾝﾓﾝｶﾞｯｺｳ</t>
  </si>
  <si>
    <t>ｵｵｻｶｾｷｼﾞｭｳｼﾞｶﾝｺﾞｾﾝﾓﾝｶﾞｯｺｳ</t>
  </si>
  <si>
    <t>ﾆﾎﾝｾｷｼﾞｭｳｼﾞｼｬｵｵｻｶﾌｼﾌﾞ</t>
  </si>
  <si>
    <t>ｶﾞｯｺｳﾎｳｼﾞﾝﾐﾗｲｶﾞｸｴﾝ</t>
  </si>
  <si>
    <t>ｵｵｻｶｿｳｺﾞｳﾃﾞｻﾞｲﾝｾﾝﾓﾝｶﾞｯｺｳ</t>
  </si>
  <si>
    <t>ｵｵｻｶﾁｭｳｵｳﾘﾖｳﾋﾞﾖｳｾﾝﾓﾝｶﾞｯｺｳ</t>
  </si>
  <si>
    <t>ｵｵｻｶﾌﾘﾖｳｾｲｶﾂｴｲｾｲﾄﾞｳｷﾞｮｳｸﾐｱｲ</t>
  </si>
  <si>
    <t>ｵｵｻｶﾁｮｳﾘｾｲｶｾﾝﾓﾝｶﾞｯｺｳ</t>
  </si>
  <si>
    <t>ｵｵｻｶﾃﾞｻﾞｲﾅｰｾﾝﾓﾝｶﾞｯｺｳ</t>
  </si>
  <si>
    <t>ｵｵｻｶﾃﾞﾝｼｾﾝﾓﾝｶﾞｯｺｳ</t>
  </si>
  <si>
    <t>ｵｵｻｶﾄﾞｳｼｮｸﾌﾞﾂｶｲﾖｳｾﾝﾓﾝｶﾞｯｺｳ</t>
  </si>
  <si>
    <t>ｶﾞｯｺｳﾎｳｼﾞﾝｿｸﾃﾝｶﾞｸｴﾝ</t>
  </si>
  <si>
    <t>ｵｵｻｶﾄﾞｳﾌﾞﾂｾﾝﾓﾝｶﾞｯｺｳ</t>
  </si>
  <si>
    <t>ｵｵｻｶﾄﾞｳﾌﾞﾂｾﾝﾓﾝｶﾞｯｺｳﾃﾝﾉｳｼﾞｺｳ</t>
  </si>
  <si>
    <t>ｵｵｻｶﾊﾞｲｵﾒﾃﾞｨｶﾙｾﾝﾓﾝｶﾞｯｺｳ</t>
  </si>
  <si>
    <t>ｶﾞｯｺｳﾎｳｼﾞﾝｻﾄｳｶﾞｸｴﾝ</t>
  </si>
  <si>
    <t>ｵｵｻｶﾊｲﾃｸﾉﾛｼﾞｰｾﾝﾓﾝｶﾞｯｺｳ</t>
  </si>
  <si>
    <t>ｵｵｻｶﾋﾞｼﾞﾈｽｶﾚｯｼﾞｾﾝﾓﾝｶﾞｯｺｳ</t>
  </si>
  <si>
    <t>ｵｵｻｶﾋﾞｭｰﾃｨｰｱｰﾄｾﾝﾓﾝｶﾞｯｺｳ</t>
  </si>
  <si>
    <t>ｵｵｻｶﾋﾞﾖｳｾﾝﾓﾝｶﾞｯｺｳ</t>
  </si>
  <si>
    <t>ｶﾞｯｺｳﾎｳｼﾞﾝﾀﾞｲﾋﾞｶﾞｸｴﾝ</t>
  </si>
  <si>
    <t>ｵｵｻｶﾌｧｯｼｮﾝｱｰﾄｾﾝﾓﾝｶﾞｯｺｳ</t>
  </si>
  <si>
    <t>ｶﾞｯｺｳﾎｳｼﾞﾝﾆｼｸﾞﾁｶﾞｸｴﾝ</t>
  </si>
  <si>
    <t>ｵｵｻｶﾌﾋﾞｮｳｲﾝｷｮｳｶｲｶﾝｺﾞｾﾝﾓﾝｶﾞｯｺｳ</t>
  </si>
  <si>
    <t>ｵｵｻｶﾌﾞﾝｶﾌｸｿｳｶﾞｸｲﾝ</t>
  </si>
  <si>
    <t>ｶﾞｯｺｳﾎｳｼﾞﾝﾐｸﾆｶﾞｸｴﾝ</t>
  </si>
  <si>
    <t>ｵｵｻｶﾍﾟﾋﾟｲﾄﾞｳﾌﾞﾂｶﾝｺﾞｾﾝﾓﾝｶﾞｯｺｳ</t>
  </si>
  <si>
    <t>ｶﾞｯｺｳﾎｳｼﾞﾝﾐﾔｻﾞｷｶﾞｸｴﾝ</t>
  </si>
  <si>
    <t>ｵｵｻｶﾍﾞﾙｪﾍﾞﾙﾋﾞﾖｳｾﾝﾓﾝｶﾞｯｺｳ</t>
  </si>
  <si>
    <t>ｶﾞｯｺｳﾎｳｼﾞﾝﾛｲﾔﾙｶﾞｸｴﾝ</t>
  </si>
  <si>
    <t>ｵｵｻｶﾎｲｸﾌｸｼｾﾝﾓﾝｶﾞｯｺｳ</t>
  </si>
  <si>
    <t>ｼｬｶｲﾌｸｼﾎｳｼﾞﾝｵｵｻｶｽｲｼﾞｮｳﾘﾝﾎﾟｶﾝ</t>
  </si>
  <si>
    <t>ｵｵｻｶﾎｹﾝﾌｸｼｾﾝﾓﾝｶﾞｯｺｳ</t>
  </si>
  <si>
    <t>ｵｵｻｶﾓｰﾄﾞｶﾞｸｴﾝ</t>
  </si>
  <si>
    <t>ｵｵｻｶﾘｿﾞｰﾄｱﾝﾄﾞｽﾎﾟｰﾂｾﾝﾓﾝｶﾞｯｺｳ</t>
  </si>
  <si>
    <t>ｵｵｻｶﾜｲｴﾑｼｰｴｰｺｸｻｲｾﾝﾓﾝｶﾞｯｺｳ</t>
  </si>
  <si>
    <t>ｵｵｻｶﾜｲﾀﾞﾌﾞﾘｭｼｰｴｲｾﾝﾓﾝｶﾞｯｺｳ</t>
  </si>
  <si>
    <t>ｶﾞｯｺｳﾎｳｼﾞﾝｵｵﾊﾗｶﾞｸｴﾝ</t>
  </si>
  <si>
    <t>ｵｵﾊﾗｽﾎﾟｰﾂｱﾝﾄﾞﾒﾃﾞｨｶﾙﾍﾙｽｾﾝﾓﾝｶﾞｯｺｳﾅﾝﾊﾞｺｳ</t>
  </si>
  <si>
    <t>ｵｵﾊﾗﾎﾞｷｾﾝﾓﾝｶﾞｯｺｳｵｵｻｶｺｳ</t>
  </si>
  <si>
    <t>ｵｵﾊﾗﾎﾞｷﾎｳﾘﾂｾﾝﾓﾝｶﾞｯｺｳｳﾒﾀﾞｺｳ</t>
  </si>
  <si>
    <t>ｵｵﾊﾗﾎﾞｷﾎｳﾘﾂｾﾝﾓﾝｶﾞｯｺｳﾅﾝﾊﾞｺｳ</t>
  </si>
  <si>
    <t>ｶﾂﾗﾒｲｸｱｯﾌﾟﾃﾞｻﾞｲﾝｾﾝﾓﾝｶﾞｯｺｳ</t>
  </si>
  <si>
    <t>桂ｍａｋｅ－ｕｐデザイン専門学校</t>
  </si>
  <si>
    <t>ｶﾞｯｺｳﾎｳｼﾞﾝｶﾂﾗｶﾞｸｴﾝ</t>
  </si>
  <si>
    <t>ｶﾜｻｷｶｲｶﾝｺﾞｾﾝﾓﾝｶﾞｯｺｳ</t>
  </si>
  <si>
    <t>ｲﾘｮｳﾎｳｼﾞﾝｶﾜｻｷｶｲ</t>
  </si>
  <si>
    <t>ｶﾝｻｲｲｶｾﾝﾓﾝｶﾞｯｺｳ</t>
  </si>
  <si>
    <t>ｶﾞｯｺｳﾎｳｼﾞﾝｵｵｻｶｶﾞｸｲﾝﾀﾞｲｶﾞｸ</t>
  </si>
  <si>
    <t>ｶﾝｻｲｲﾘｮｳｶﾞｸｴﾝｾﾝﾓﾝｶﾞｯｺｳ</t>
  </si>
  <si>
    <t>ｶﾞｯｺｳﾎｳｼﾞﾝｶﾝｻｲｲﾘｮｳｶﾞｸｴﾝ</t>
  </si>
  <si>
    <t>ｶﾝｻｲｶﾞｲｺﾞｾﾝﾓﾝｶﾞｯｺｳ</t>
  </si>
  <si>
    <t>ｶﾞｯｺｳﾎｳｼﾞﾝﾃﾝﾉｳｼﾞｶﾞｯｶﾝ</t>
  </si>
  <si>
    <t>ｶﾝｻｲｶﾝｺﾞｾﾝﾓﾝｶﾞｯｺｳ</t>
  </si>
  <si>
    <t>ｼｬｶｲﾌｸｼﾎｳｼﾞﾝﾋﾗｶﾀﾘｮｳｲｸｴﾝ</t>
  </si>
  <si>
    <t>ｶﾝｻｲｹｲﾘｾﾝﾓﾝｶﾞｯｺｳ</t>
  </si>
  <si>
    <t>ｶﾝｻｲｼｬｶｲﾌｸｼｾﾝﾓﾝｶﾞｯｺｳ</t>
  </si>
  <si>
    <t>ｶﾞｯｺｳﾎｳｼﾞﾝｵｵﾔｶﾞｸｴﾝ</t>
  </si>
  <si>
    <t>ｶﾝｻｲｼﾞｮｳﾎｳｺｳｶﾞｸｲﾝｾﾝﾓﾝｶﾞｯｺｳ</t>
  </si>
  <si>
    <t>ｶﾞｯｺｳﾎｳｼﾞﾝｵｶﾑﾗｶﾞｸｴﾝ</t>
  </si>
  <si>
    <t>ｶﾝｻｲﾃﾚﾋﾞﾃﾞﾝｷｾﾝﾓﾝｶﾞｯｺｳ</t>
  </si>
  <si>
    <t>ｶﾝｻｲﾋﾞｭｰﾃｨﾌﾟﾛｾﾝﾓﾝｶﾞｯｺｳ</t>
  </si>
  <si>
    <t>ｶﾞｯｺｳﾎｳｼﾞﾝｶﾝﾋﾞｶﾞｸｴﾝ</t>
  </si>
  <si>
    <t>ｶﾝｻｲﾋﾞﾖｳｾﾝﾓﾝｶﾞｯｺｳ</t>
  </si>
  <si>
    <t>ｷｼﾜﾀﾞｼｲｼｶｲｶﾝｺﾞｾﾝﾓﾝｶﾞｯｺｳ</t>
  </si>
  <si>
    <t>ｷﾀｵｵｻｶﾌｸｼｾﾝﾓﾝｶﾞｯｺｳ</t>
  </si>
  <si>
    <t>ｶﾞｯｺｳﾎｳｼﾞﾝﾄﾓｴｶﾞｸｴﾝ</t>
  </si>
  <si>
    <t>ｷｬｯﾄﾐｭｰｼﾞｯｸｶﾚｯｼﾞｾﾝﾓﾝｶﾞｯｺｳ</t>
  </si>
  <si>
    <t>ｶﾞｯｺｳﾎｳｼﾞﾝﾕｷｵｶﾎｹﾝｴｲｾｲｶﾞｸｴﾝ</t>
  </si>
  <si>
    <t>ｷﾝｷｲﾘｮｳｾﾝﾓﾝｶﾞｯｺｳ</t>
  </si>
  <si>
    <t>ｶﾞｯｺｳﾎｳｼﾞﾝｷﾝｷｲﾘｮｳｶﾞｸｴﾝ</t>
  </si>
  <si>
    <t>ｷﾝｷｺﾝﾋﾟｭｰﾀﾃﾞﾝｼｾﾝﾓﾝｶﾞｯｺｳ</t>
  </si>
  <si>
    <t>ｷﾝｷｼｬｶｲﾌｸｼｾﾝﾓﾝｶﾞｯｺｳ</t>
  </si>
  <si>
    <t>ｶﾞｯｺｳﾎｳｼﾞﾝﾀｼﾞﾏｶﾞｸｴﾝ</t>
  </si>
  <si>
    <t>ｷﾝｷｼﾞｮｳﾎｳｺｳﾄｳｾﾝｼｭｳｶﾞｯｺｳ</t>
  </si>
  <si>
    <t>ｶﾞｯｺｳﾎｳｼﾞﾝﾄｳﾖｳｶﾞｸｴﾝ</t>
  </si>
  <si>
    <t>ｷﾝｷｿｸﾘｮｳｾﾝﾓﾝｶﾞｯｺｳ</t>
  </si>
  <si>
    <t>ｶﾞｯｺｳﾎｳｼﾞﾝｿｳｼﾝｿｳｺﾞｳｷﾞｼﾞｭﾂｶﾞｸｴﾝ</t>
  </si>
  <si>
    <t>ｷﾝｷﾀﾞｲｶﾞｸﾌｿﾞｸｶﾝｺﾞｾﾝﾓﾝｶﾞｯｺｳ</t>
  </si>
  <si>
    <t>ｶﾞｯｺｳﾎｳｼﾞﾝｷﾝｷﾀﾞｲｶﾞｸ</t>
  </si>
  <si>
    <t>ｸﾒﾀﾞｶﾝｺﾞｾﾝﾓﾝｶﾞｯｺｳ</t>
  </si>
  <si>
    <t>ｲﾘｮｳﾎｳｼﾞﾝﾄｼﾀﾞｶｲ</t>
  </si>
  <si>
    <t>ｸﾞﾗﾑｰﾙﾋﾞﾖｳｾﾝﾓﾝｶﾞｯｺｳ</t>
  </si>
  <si>
    <t>ｶﾞｯｺｳﾎｳｼﾞﾝｸﾞﾗﾑｰﾙｶﾞｸｲﾝ</t>
  </si>
  <si>
    <t>ｺｲﾃﾞﾋﾞﾖｳｾﾝﾓﾝｶﾞｯｺｳ</t>
  </si>
  <si>
    <t>ｶﾞｯｺｳﾎｳｼﾞﾝｺｲﾃﾞｶﾞｸｴﾝ</t>
  </si>
  <si>
    <t>ｶﾞｯｺｳﾎｳｼﾞﾝｺﾀｹｶﾞｸｴﾝ</t>
  </si>
  <si>
    <t>ｺｳﾂﾞﾘﾖｳﾋﾞﾖｳｾﾝﾓﾝｶﾞｯｺｳ</t>
  </si>
  <si>
    <t>ｺｳﾉｲｹｶﾞｸｴﾝｺｳﾄｳｾﾝｼｭｳｶﾞｯｺｳ</t>
  </si>
  <si>
    <t>ｺｳﾉｲｹｾｲｶﾂｶｶﾞｸｾﾝﾓﾝｶﾞｯｺｳ</t>
  </si>
  <si>
    <t>ｺｳﾘｶﾞｵｶｶﾝｺﾞｾﾝﾓﾝｶﾞｯｺｳ</t>
  </si>
  <si>
    <t>ｲﾘｮｳﾎｳｼﾞﾝｼｬﾀﾞﾝﾕｳｹｲｶｲ</t>
  </si>
  <si>
    <t>ｴﾉｶﾞﾜ ﾋﾛｶﾂ</t>
  </si>
  <si>
    <t>ｺｻｶﾋﾞｮｳｲﾝｶﾝｺﾞｾﾝﾓﾝｶﾞｯｺｳ</t>
  </si>
  <si>
    <t>ｼｬｶｲﾌｸｼﾎｳｼﾞﾝﾃﾝｼﾝｶｲ</t>
  </si>
  <si>
    <t>ｻｶｲｶﾝｺﾞｾﾝﾓﾝｶﾞｯｺｳ</t>
  </si>
  <si>
    <t>ｻｶｲｼｶｴｲｾｲｼｾﾝﾓﾝｶﾞｯｺｳ</t>
  </si>
  <si>
    <t>ｼｼﾞｮｳﾅﾜﾃｶﾝｺﾞｾﾝﾓﾝｶﾞｯｺｳ</t>
  </si>
  <si>
    <t>ｶﾞｯｺｳﾎｳｼﾞﾝｸﾘｵｶｶﾞｸｴﾝ</t>
  </si>
  <si>
    <t>ｼｭｳｾｲｹﾝｾﾂｾﾝﾓﾝｶﾞｯｺｳ</t>
  </si>
  <si>
    <t>ｶﾞｯｺｳﾎｳｼﾞﾝｼｭｳｾｲｶﾞｸｴﾝ</t>
  </si>
  <si>
    <t>ｼﾝｵｵｻｶｼｶｴｲｾｲｼｾﾝﾓﾝｶﾞｯｺｳ</t>
  </si>
  <si>
    <t>ｼﾝｵｵｻｶｼｶｷﾞｺｳｼｾﾝﾓﾝｶﾞｯｺｳ</t>
  </si>
  <si>
    <t>ｶﾞｯｺｳﾎｳｼﾞﾝｽﾙｶﾞﾀﾞｲｶﾞｸｴﾝ</t>
  </si>
  <si>
    <t>ｾｲｹｲｶｲｲﾘｮｳｾﾝﾓﾝｶﾞｸｲﾝ</t>
  </si>
  <si>
    <t>ｾｲｹｲｶｲﾀﾞｲﾆｲﾘｮｳｾﾝﾓﾝｶﾞｸｲﾝ</t>
  </si>
  <si>
    <t>ｾｲﾌｳｼﾞｮｳﾎｳｺｳｶｶﾞｸｲﾝ</t>
  </si>
  <si>
    <t>ｶﾞｯｺｳﾎｳｼﾞﾝｾｲﾌｳﾒｲｲｸｼｬ</t>
  </si>
  <si>
    <t>ｾﾝｼｭｳｶﾞｯｺｳｸﾗｰｸｺｳﾄｳｶﾞｸｲﾝﾃﾝﾉｳｼﾞｺｳ</t>
  </si>
  <si>
    <t>ｶﾞｯｺｳﾎｳｼﾞﾝｿｳｼｶﾞｸｴﾝ</t>
  </si>
  <si>
    <t>ｾﾝｼｭｳｶﾞｯｺｳﾕｳﾋｶﾞｵｶﾖﾋﾞｺｳ</t>
  </si>
  <si>
    <t>ｾﾝｼｭｳｶﾝｺﾞｾﾝﾓﾝｶﾞｯｺｳ</t>
  </si>
  <si>
    <t>ｶﾞｯｺｳﾎｳｼﾞﾝｲｰｴｽﾋﾟｰｶﾞｸｴﾝ</t>
  </si>
  <si>
    <t>ｾﾝﾓﾝｶﾞｯｺｳﾋｺ･ﾐﾂﾞﾉｼﾞｭｴﾘｰｶﾚｯｼﾞｵｵｻｶ</t>
  </si>
  <si>
    <t>ｶﾞｯｺｳﾎｳｼﾞﾝﾐｽﾞﾉｶﾞｸｴﾝ</t>
  </si>
  <si>
    <t>ｿｳｿﾞｳｼｬﾃﾞｻﾞｲﾝｾﾝﾓﾝｶﾞｯｺｳ</t>
  </si>
  <si>
    <t>ｶﾞｯｺｳﾎｳｼﾞﾝｿｳｿﾞｳｼｬｶﾞｸｴﾝ</t>
  </si>
  <si>
    <t>ﾀｲｾｲｶﾞｸｲﾝﾀﾞｲｶﾞｸｼｶｴｲｾｲｾﾝﾓﾝｶﾞｯｺｳ</t>
  </si>
  <si>
    <t>太成学院大学歯科衛生専門学校</t>
  </si>
  <si>
    <t>ｶﾞｯｺｳﾎｳｼﾞﾝﾃﾝﾏｶﾞｸｴﾝ</t>
  </si>
  <si>
    <t>ﾀﾞｲｾｲｷｮｳｶﾝｺﾞｾﾝﾓﾝｶﾞｯｺｳ</t>
  </si>
  <si>
    <t>ｶﾞｯｺｳﾎｳｼﾞﾝｺﾞﾄｳｶﾞｸｴﾝ</t>
  </si>
  <si>
    <t>ﾁｭｳｵｳｺｳｶﾞｯｺｳｵｵｻｶ</t>
  </si>
  <si>
    <t>ｶﾞｯｺｳﾎｳｼﾞﾝﾁｭｳｵｳｺｳｶﾞｯｺｳ</t>
  </si>
  <si>
    <t>ﾂｼﾞｶﾞｸｴﾝﾁｮｳﾘ･ｾｲｶｾﾝﾓﾝｶﾞｯｺｳ</t>
  </si>
  <si>
    <t>ﾂｼﾞｾｲｶｾﾝﾓﾝｶﾞｯｺｳ</t>
  </si>
  <si>
    <t>ｶﾞｯｺｳﾎｳｼﾞﾝﾂｼﾞﾘｮｳﾘｶﾞｯｶﾝ</t>
  </si>
  <si>
    <t>ﾂｼﾞﾁｮｳﾘｼｾﾝﾓﾝｶﾞｯｺｳ</t>
  </si>
  <si>
    <t>ﾄｳﾎｳｺｳﾄｳｾﾝｼｭｳｶﾞｯｺｳ</t>
  </si>
  <si>
    <t>ﾄｳﾖｳｲﾘｮｳｾﾝﾓﾝｶﾞｯｺｳ</t>
  </si>
  <si>
    <t>ﾄｳﾖｳｶﾞｸｴﾝｺｳﾄｳｾﾝｼｭｳｶﾞｯｺｳ</t>
  </si>
  <si>
    <t>ﾄｳﾖｳｷﾓﾉｾﾝﾓﾝｶﾞｯｺｳ</t>
  </si>
  <si>
    <t>ﾄﾞｸﾘﾂｷﾞｮｳｾｲﾎｳｼﾞﾝｺｸﾘﾂﾋﾞｮｳｲﾝｷｺｳｵｵｻｶｲﾘｮｳｾﾝﾀｰﾌｿﾞｸｶﾝｺﾞｶﾞｯｺｳ</t>
  </si>
  <si>
    <t>ﾄﾞｸﾘﾂｷﾞｮｳｾｲﾎｳｼﾞﾝｺｸﾘﾂﾋﾞｮｳｲﾝｷｺｳ</t>
  </si>
  <si>
    <t>ﾄﾞｸﾘﾂｷﾞｮｳｾｲﾎｳｼﾞﾝｺｸﾘﾂﾋﾞｮｳｲﾝｷｺｳｵｵｻｶﾐﾅﾐｲﾘｮｳｾﾝﾀｰﾌｿﾞｸｵｵｻｶﾐﾅﾐｶﾝｺﾞｶﾞｯｺｳ</t>
  </si>
  <si>
    <t>ﾅﾆﾜｼｶｴｲｾｲｾﾝﾓﾝｶﾞｯｺｳ</t>
  </si>
  <si>
    <t>ｶﾞｯｺｳﾎｳｼﾞﾝﾍｲｾｲｲﾘｮｳｶﾞｸｴﾝ</t>
  </si>
  <si>
    <t>ｼｬｶｲﾌｸｼﾎｳｼﾞﾝﾅﾝｶｲﾌｸｼｼﾞｷﾞｮｳｶｲ</t>
  </si>
  <si>
    <t>ｶﾞｯｺｳﾎｳｼﾞﾝﾔｼﾏｶﾞｸｴﾝ</t>
  </si>
  <si>
    <t>ﾆﾎﾝｲﾘｮｳｶﾞｸｲﾝｾﾝﾓﾝｶﾞｯｺｳ</t>
  </si>
  <si>
    <t>ﾆﾎﾝｲﾘｮｳﾋｼｮｾﾝﾓﾝｶﾞｯｺｳ</t>
  </si>
  <si>
    <t>ｶﾞｯｺｳﾎｳｼﾞﾝｹｲｼﾝｶﾞｸｲﾝ</t>
  </si>
  <si>
    <t>ﾆﾎﾝｺﾝﾋﾟｭｰﾀｾﾝﾓﾝｶﾞｯｺｳ</t>
  </si>
  <si>
    <t>ｶﾞｯｺｳﾎｳｼﾞﾝｶﾒｲｶﾞｸｴﾝ</t>
  </si>
  <si>
    <t>ﾆﾎﾝｼｶｶﾞｸｲﾝｾﾝﾓﾝｶﾞｯｺｳ</t>
  </si>
  <si>
    <t>ﾆﾎﾝｼｬｼﾝｴｲｿﾞｳｾﾝﾓﾝｶﾞｯｺｳ</t>
  </si>
  <si>
    <t>ﾆﾎﾝﾌﾞﾝｾｷｶｶﾞｸｾﾝﾓﾝｶﾞｯｺｳ</t>
  </si>
  <si>
    <t>ｶﾞｯｺｳﾎｳｼﾞﾝｼﾞｭｳﾘｶﾞｸｴﾝ</t>
  </si>
  <si>
    <t>ﾆﾎﾝﾒﾃﾞｨｶﾙﾌｸｼｾﾝﾓﾝｶﾞｯｺｳ</t>
  </si>
  <si>
    <t>ﾆﾎﾝﾓｰﾀｰｽﾎﾟｰﾂｾﾝﾓﾝｶﾞｯｺｳｵｵｻｶｺｳ</t>
  </si>
  <si>
    <t>ﾆﾎﾝﾘｺｳｼﾞｮｳﾎｳｾﾝﾓﾝｶﾞｯｺｳ</t>
  </si>
  <si>
    <t>ﾊﾟﾅｿﾆｯｸｹﾝｺｳﾎｹﾝｸﾐｱｲﾘﾂﾏﾂｼﾀｶﾝｺﾞｾﾝﾓﾝｶﾞｯｺｳ</t>
  </si>
  <si>
    <t>パナソニック健康保険組合立松下看護専門学校</t>
  </si>
  <si>
    <t>ﾊﾟﾅｿﾆｯｸｹﾝｺｳﾎｹﾝｸﾐｱｲ</t>
  </si>
  <si>
    <t>パナソニック健康保険組合</t>
  </si>
  <si>
    <t>ﾊﾙｵｵｻｶ</t>
  </si>
  <si>
    <t>ﾊﾝﾅﾁｭｳｵｳﾘﾊﾋﾞﾘﾃｰｼｮﾝｾﾝﾓﾝｶﾞｯｺｳ</t>
  </si>
  <si>
    <t>ﾊﾝﾜｵｵﾄﾘｼﾞﾄﾞｳｼｬｺｳｷﾞｮｳｾﾝﾓﾝｶﾞｯｺｳ</t>
  </si>
  <si>
    <t>ﾐﾅﾐ ﾄﾓﾅﾘ</t>
  </si>
  <si>
    <t>ﾋﾟｰｴﾙｶﾞｸｴﾝｴｲｾｲｶﾝｺﾞｾﾝﾓﾝｶﾞｯｺｳ</t>
  </si>
  <si>
    <t>ｶﾞｯｺｳﾎｳｼﾞﾝﾋﾟｰｴﾙｶﾞｸｴﾝ</t>
  </si>
  <si>
    <t>ﾋﾞｼﾞｭｱﾙｱｰﾂｾﾝﾓﾝｶﾞｯｺｳ</t>
  </si>
  <si>
    <t>ﾍｲｾｲｲﾘｮｳｶﾞｸｴﾝｾﾝﾓﾝｶﾞｯｺｳ</t>
  </si>
  <si>
    <t>ﾎｸﾄｶｲｶﾝｺﾞｾﾝﾓﾝｶﾞｯｺｳ</t>
  </si>
  <si>
    <t>ﾎｽﾋﾟﾀﾘﾃｨ ﾂｰﾘｽﾞﾑｾﾝﾓﾝｶﾞｯｺｳｵｵｻｶ</t>
  </si>
  <si>
    <t>ｶﾞｯｺｳﾎｳｼﾞﾝﾄﾗﾍﾞﾙｼﾞｬｰﾅﾙｶﾞｸｴﾝ</t>
  </si>
  <si>
    <t>学校法人トラベルジャーナル学園</t>
  </si>
  <si>
    <t>ﾎﾝﾀﾞﾃｸﾆｶﾙｶﾚｯｼﾞｶﾝｻｲ</t>
  </si>
  <si>
    <t>ﾏﾛﾆｴﾌｧｯｼｮﾝﾃﾞｻﾞｲﾝｾﾝﾓﾝｶﾞｯｺｳ</t>
  </si>
  <si>
    <t>ｶﾞｯｺｳﾎｳｼﾞﾝﾏﾛﾆｴﾌﾞﾝｶｶﾞｸｴﾝ</t>
  </si>
  <si>
    <t>ﾐｽﾊﾟﾘｴｽﾃﾃｨｯｸｾﾝﾓﾝｶﾞｯｺｳ</t>
  </si>
  <si>
    <t>ｶﾞｯｺｳﾎｳｼﾞﾝﾐｽﾊﾟﾘｶﾞｸｴﾝ</t>
  </si>
  <si>
    <t>ﾐﾅﾐｵｵｻｶｶﾝｺﾞｾﾝﾓﾝｶﾞｯｺｳ</t>
  </si>
  <si>
    <t>ﾐﾉｵｶﾞｸｴﾝﾌｸｼﾎｲｸｾﾝﾓﾝｶﾞｯｺｳ</t>
  </si>
  <si>
    <t>ｶﾞｯｺｳﾎｳｼﾞﾝﾐﾉｵｶﾞｸｴﾝ</t>
  </si>
  <si>
    <t>ﾐﾊﾗｶﾝｺﾞｾﾝﾓﾝｶﾞｯｺｳ</t>
  </si>
  <si>
    <t>ﾒｲｼﾞﾄｳﾖｳｲｶﾞｸｲﾝｾﾝﾓﾝｶﾞｯｺｳ</t>
  </si>
  <si>
    <t>ｶﾞｯｺｳﾎｳｼﾞﾝﾒｲｼﾞﾄｳﾖｳｲｶﾞｸｲﾝ</t>
  </si>
  <si>
    <t>ﾒﾃﾞｨｶﾙｴｽﾃｾﾝﾓﾝｶﾞｯｺｳ</t>
  </si>
  <si>
    <t>ﾓﾘﾉﾐﾔｲﾘｮｳｶﾞｸｴﾝｾﾝﾓﾝｶﾞｯｺｳ</t>
  </si>
  <si>
    <t>ｶﾞｯｺｳﾎｳｼﾞﾝﾓﾘﾉﾐﾔｲﾘｮｳｶﾞｸｴﾝ</t>
  </si>
  <si>
    <t>ﾔｼﾏｶﾞｸｴﾝｺｳﾄｳｾﾝｼｭｳｶﾞｯｺｳ</t>
  </si>
  <si>
    <t>ﾕｰﾋﾞｯｸｼﾞｮｳﾎｳｾﾝﾓﾝｶﾞｯｺｳ</t>
  </si>
  <si>
    <t>ﾕｷｵｶｲｶﾞｸｷﾞｼﾞｭﾂｾﾝﾓﾝｶﾞｯｺｳ</t>
  </si>
  <si>
    <t>ﾖﾄﾞｶﾞﾜｸｲｼｶｲｶﾝｺﾞｾﾝﾓﾝｶﾞｯｺｳ</t>
  </si>
  <si>
    <t>ｶﾞｯｺｳﾎｳｼﾞﾝﾀｶﾐﾔｶﾞｸｴﾝ</t>
  </si>
  <si>
    <t>ﾖﾖｷﾞｾﾞﾐﾅｰﾙｵｵｻｶﾐﾅﾐｾﾝｼｭｳｶﾞｯｺｳ</t>
  </si>
  <si>
    <t>ｶﾞｯｺｳﾎｳｼﾞﾝﾘｾｲｼｬ</t>
  </si>
  <si>
    <t>ﾘﾖｳﾋﾞﾖｳｾﾝﾓﾝｶﾞｯｺｳﾆｼﾆﾎﾝﾍｱﾒｲｸｶﾚｯｼﾞ</t>
  </si>
  <si>
    <t>ｶﾞｯｺｳﾎｳｼﾞﾝｲﾜｵｶﾞｸｴﾝ</t>
  </si>
  <si>
    <t>ﾙ･ﾄｰｱﾄｳｱﾋﾞﾖｳｾﾝﾓﾝｶﾞｯｺｳ</t>
  </si>
  <si>
    <t>ｶﾞｯｺｳﾎｳｼﾞﾝﾌｼﾞｲｶﾞｸｴﾝ</t>
  </si>
  <si>
    <t>設置者番号</t>
    <rPh sb="0" eb="2">
      <t>セッチ</t>
    </rPh>
    <rPh sb="2" eb="3">
      <t>シャ</t>
    </rPh>
    <rPh sb="3" eb="5">
      <t>バンゴウ</t>
    </rPh>
    <phoneticPr fontId="8"/>
  </si>
  <si>
    <t>設置者名ﾌﾘｶﾅ</t>
    <rPh sb="0" eb="2">
      <t>セッチ</t>
    </rPh>
    <rPh sb="2" eb="3">
      <t>シャ</t>
    </rPh>
    <rPh sb="3" eb="4">
      <t>メイ</t>
    </rPh>
    <phoneticPr fontId="5"/>
  </si>
  <si>
    <t>学校名ﾌﾘｶﾅ</t>
    <rPh sb="0" eb="2">
      <t>ガッコウ</t>
    </rPh>
    <rPh sb="2" eb="3">
      <t>メイ</t>
    </rPh>
    <phoneticPr fontId="5"/>
  </si>
  <si>
    <t>皆見　量政</t>
  </si>
  <si>
    <t>校舎</t>
    <rPh sb="0" eb="2">
      <t>コウシャ</t>
    </rPh>
    <phoneticPr fontId="1"/>
  </si>
  <si>
    <t>寄宿舎</t>
    <rPh sb="0" eb="3">
      <t>キシュクシャ</t>
    </rPh>
    <phoneticPr fontId="1"/>
  </si>
  <si>
    <t>左のうち、共用のもの</t>
    <rPh sb="0" eb="1">
      <t>ヒダリ</t>
    </rPh>
    <rPh sb="5" eb="7">
      <t>キョウヨウ</t>
    </rPh>
    <phoneticPr fontId="1"/>
  </si>
  <si>
    <t>建物棟数</t>
    <rPh sb="0" eb="2">
      <t>タテモノ</t>
    </rPh>
    <rPh sb="2" eb="3">
      <t>ムネ</t>
    </rPh>
    <rPh sb="3" eb="4">
      <t>スウ</t>
    </rPh>
    <phoneticPr fontId="1"/>
  </si>
  <si>
    <t>面積
（㎡）</t>
    <phoneticPr fontId="1"/>
  </si>
  <si>
    <t>普通教室</t>
    <phoneticPr fontId="1"/>
  </si>
  <si>
    <t>実習室</t>
    <phoneticPr fontId="1"/>
  </si>
  <si>
    <t>屋内運動施設
（講堂含む）</t>
    <rPh sb="0" eb="2">
      <t>オクナイ</t>
    </rPh>
    <rPh sb="2" eb="4">
      <t>ウンドウ</t>
    </rPh>
    <rPh sb="4" eb="6">
      <t>シセツ</t>
    </rPh>
    <rPh sb="8" eb="10">
      <t>コウドウ</t>
    </rPh>
    <rPh sb="10" eb="11">
      <t>フク</t>
    </rPh>
    <phoneticPr fontId="1"/>
  </si>
  <si>
    <t>建物
棟数</t>
    <rPh sb="0" eb="2">
      <t>タテモノ</t>
    </rPh>
    <rPh sb="3" eb="4">
      <t>ムネ</t>
    </rPh>
    <rPh sb="4" eb="5">
      <t>スウ</t>
    </rPh>
    <phoneticPr fontId="1"/>
  </si>
  <si>
    <t>設置者所有のもの</t>
    <rPh sb="0" eb="2">
      <t>セッチ</t>
    </rPh>
    <rPh sb="2" eb="3">
      <t>シャ</t>
    </rPh>
    <rPh sb="3" eb="5">
      <t>ショユウ</t>
    </rPh>
    <phoneticPr fontId="1"/>
  </si>
  <si>
    <t>借用のもの</t>
    <rPh sb="0" eb="2">
      <t>シャクヨウ</t>
    </rPh>
    <phoneticPr fontId="1"/>
  </si>
  <si>
    <t>&lt;学校建物&gt;</t>
    <rPh sb="1" eb="3">
      <t>ガッコウ</t>
    </rPh>
    <rPh sb="3" eb="5">
      <t>タテモノ</t>
    </rPh>
    <phoneticPr fontId="1"/>
  </si>
  <si>
    <t>屋外運動場</t>
    <rPh sb="0" eb="2">
      <t>オクガイ</t>
    </rPh>
    <rPh sb="2" eb="5">
      <t>ウンドウジョウ</t>
    </rPh>
    <phoneticPr fontId="1"/>
  </si>
  <si>
    <t>医療法人（社団）有恵会</t>
  </si>
  <si>
    <t>指定を受けている学科数</t>
    <rPh sb="0" eb="2">
      <t>シテイ</t>
    </rPh>
    <rPh sb="3" eb="4">
      <t>ウ</t>
    </rPh>
    <rPh sb="8" eb="10">
      <t>ガッカ</t>
    </rPh>
    <rPh sb="10" eb="11">
      <t>スウ</t>
    </rPh>
    <phoneticPr fontId="8"/>
  </si>
  <si>
    <t>実験実習地</t>
    <rPh sb="0" eb="2">
      <t>ジッケン</t>
    </rPh>
    <rPh sb="2" eb="4">
      <t>ジッシュウ</t>
    </rPh>
    <rPh sb="4" eb="5">
      <t>チ</t>
    </rPh>
    <phoneticPr fontId="1"/>
  </si>
  <si>
    <t>建物敷地・
その他</t>
    <rPh sb="0" eb="2">
      <t>タテモノ</t>
    </rPh>
    <rPh sb="2" eb="4">
      <t>シキチ</t>
    </rPh>
    <rPh sb="8" eb="9">
      <t>ホカ</t>
    </rPh>
    <phoneticPr fontId="1"/>
  </si>
  <si>
    <t>面積
（㎡）</t>
    <rPh sb="0" eb="2">
      <t>メンセキ</t>
    </rPh>
    <phoneticPr fontId="1"/>
  </si>
  <si>
    <t>&lt;学校土地&gt;</t>
    <rPh sb="1" eb="3">
      <t>ガッコウ</t>
    </rPh>
    <rPh sb="3" eb="5">
      <t>トチ</t>
    </rPh>
    <phoneticPr fontId="1"/>
  </si>
  <si>
    <t>【注意事項】</t>
    <phoneticPr fontId="1"/>
  </si>
  <si>
    <t>抵当権設定の有無</t>
    <rPh sb="0" eb="2">
      <t>テイトウ</t>
    </rPh>
    <rPh sb="2" eb="3">
      <t>ケン</t>
    </rPh>
    <rPh sb="3" eb="5">
      <t>セッテイ</t>
    </rPh>
    <rPh sb="6" eb="8">
      <t>ウム</t>
    </rPh>
    <phoneticPr fontId="1"/>
  </si>
  <si>
    <t>債務者区分</t>
    <rPh sb="0" eb="3">
      <t>サイムシャ</t>
    </rPh>
    <rPh sb="3" eb="5">
      <t>クブン</t>
    </rPh>
    <phoneticPr fontId="1"/>
  </si>
  <si>
    <t>借用相手方</t>
    <rPh sb="2" eb="5">
      <t>アイテガタ</t>
    </rPh>
    <phoneticPr fontId="1"/>
  </si>
  <si>
    <t>　○設置者所有や借用に限らず、学校建物や土地に抵当権が設定されている場合は、それぞれの「抵当権設定の有無」の欄に"有"を記載してください。</t>
    <rPh sb="2" eb="4">
      <t>セッチ</t>
    </rPh>
    <rPh sb="4" eb="5">
      <t>シャ</t>
    </rPh>
    <rPh sb="5" eb="7">
      <t>ショユウ</t>
    </rPh>
    <rPh sb="8" eb="10">
      <t>シャクヨウ</t>
    </rPh>
    <rPh sb="11" eb="12">
      <t>カギ</t>
    </rPh>
    <rPh sb="15" eb="17">
      <t>ガッコウ</t>
    </rPh>
    <rPh sb="17" eb="19">
      <t>タテモノ</t>
    </rPh>
    <rPh sb="20" eb="22">
      <t>トチ</t>
    </rPh>
    <rPh sb="23" eb="26">
      <t>テイトウケン</t>
    </rPh>
    <rPh sb="27" eb="29">
      <t>セッテイ</t>
    </rPh>
    <rPh sb="34" eb="36">
      <t>バアイ</t>
    </rPh>
    <rPh sb="44" eb="46">
      <t>テイトウ</t>
    </rPh>
    <rPh sb="46" eb="47">
      <t>ケン</t>
    </rPh>
    <rPh sb="47" eb="49">
      <t>セッテイ</t>
    </rPh>
    <rPh sb="50" eb="52">
      <t>ウム</t>
    </rPh>
    <rPh sb="54" eb="55">
      <t>ラン</t>
    </rPh>
    <rPh sb="57" eb="58">
      <t>ア</t>
    </rPh>
    <rPh sb="60" eb="62">
      <t>キサイ</t>
    </rPh>
    <phoneticPr fontId="1"/>
  </si>
  <si>
    <t>　　また、「債務者区分」の欄には、設置者所有の学校建物や土地に設置者自身の債務に係る抵当権を設定している場合は"自己"と、設置者以外の債務に係る抵当している場合は"第三者"と記載してください。</t>
    <rPh sb="17" eb="20">
      <t>セッチシャ</t>
    </rPh>
    <rPh sb="20" eb="22">
      <t>ショユウ</t>
    </rPh>
    <rPh sb="23" eb="25">
      <t>ガッコウ</t>
    </rPh>
    <rPh sb="25" eb="27">
      <t>タテモノ</t>
    </rPh>
    <rPh sb="28" eb="30">
      <t>トチ</t>
    </rPh>
    <rPh sb="31" eb="33">
      <t>セッチ</t>
    </rPh>
    <rPh sb="33" eb="34">
      <t>シャ</t>
    </rPh>
    <rPh sb="34" eb="36">
      <t>ジシン</t>
    </rPh>
    <rPh sb="37" eb="39">
      <t>サイム</t>
    </rPh>
    <rPh sb="40" eb="41">
      <t>カカ</t>
    </rPh>
    <rPh sb="42" eb="44">
      <t>テイトウ</t>
    </rPh>
    <rPh sb="44" eb="45">
      <t>ケン</t>
    </rPh>
    <rPh sb="46" eb="48">
      <t>セッテイ</t>
    </rPh>
    <rPh sb="52" eb="54">
      <t>バアイ</t>
    </rPh>
    <rPh sb="61" eb="64">
      <t>セッチシャ</t>
    </rPh>
    <rPh sb="64" eb="66">
      <t>イガイ</t>
    </rPh>
    <rPh sb="67" eb="69">
      <t>サイム</t>
    </rPh>
    <rPh sb="70" eb="71">
      <t>カカ</t>
    </rPh>
    <rPh sb="72" eb="74">
      <t>テイトウ</t>
    </rPh>
    <rPh sb="78" eb="80">
      <t>バアイ</t>
    </rPh>
    <rPh sb="82" eb="83">
      <t>ダイ</t>
    </rPh>
    <rPh sb="83" eb="85">
      <t>３シャ</t>
    </rPh>
    <rPh sb="87" eb="89">
      <t>キサイ</t>
    </rPh>
    <phoneticPr fontId="1"/>
  </si>
  <si>
    <t>⑥</t>
    <phoneticPr fontId="1"/>
  </si>
  <si>
    <t>⑦</t>
    <phoneticPr fontId="1"/>
  </si>
  <si>
    <t>(再掲)
大阪府内就職者数</t>
    <rPh sb="1" eb="3">
      <t>サイケイ</t>
    </rPh>
    <rPh sb="5" eb="7">
      <t>オオサカ</t>
    </rPh>
    <rPh sb="7" eb="9">
      <t>フナイ</t>
    </rPh>
    <rPh sb="9" eb="11">
      <t>シュウショク</t>
    </rPh>
    <rPh sb="11" eb="12">
      <t>シャ</t>
    </rPh>
    <rPh sb="12" eb="13">
      <t>スウ</t>
    </rPh>
    <phoneticPr fontId="1"/>
  </si>
  <si>
    <t>⑤</t>
    <phoneticPr fontId="1"/>
  </si>
  <si>
    <t>⑧</t>
    <phoneticPr fontId="8"/>
  </si>
  <si>
    <r>
      <t>左記</t>
    </r>
    <r>
      <rPr>
        <sz val="10"/>
        <rFont val="ＭＳ ゴシック"/>
        <family val="3"/>
        <charset val="128"/>
      </rPr>
      <t>（②③④⑤⑥⑦）</t>
    </r>
    <r>
      <rPr>
        <sz val="12"/>
        <rFont val="ＭＳ ゴシック"/>
        <family val="3"/>
        <charset val="128"/>
      </rPr>
      <t>以外の者</t>
    </r>
    <rPh sb="0" eb="2">
      <t>サキ</t>
    </rPh>
    <rPh sb="10" eb="12">
      <t>イガイ</t>
    </rPh>
    <rPh sb="13" eb="14">
      <t>モノ</t>
    </rPh>
    <phoneticPr fontId="8"/>
  </si>
  <si>
    <r>
      <t xml:space="preserve">卒業者数
</t>
    </r>
    <r>
      <rPr>
        <sz val="10"/>
        <rFont val="ＭＳ ゴシック"/>
        <family val="3"/>
        <charset val="128"/>
      </rPr>
      <t>➀=②+③+④+⑤+⑥+⑦+⑧</t>
    </r>
    <rPh sb="0" eb="3">
      <t>ソツギョウシャ</t>
    </rPh>
    <rPh sb="3" eb="4">
      <t>スウ</t>
    </rPh>
    <phoneticPr fontId="8"/>
  </si>
  <si>
    <t>○</t>
    <phoneticPr fontId="5"/>
  </si>
  <si>
    <t>「大阪府内就職者数」には、「就職者数」のうち、大阪府内の事業所等に勤めるなど、主たる就業の所在が大阪府にある者をいいます。</t>
    <rPh sb="1" eb="4">
      <t>オオサカフ</t>
    </rPh>
    <rPh sb="4" eb="5">
      <t>ナイ</t>
    </rPh>
    <rPh sb="5" eb="7">
      <t>シュウショク</t>
    </rPh>
    <rPh sb="7" eb="8">
      <t>シャ</t>
    </rPh>
    <rPh sb="8" eb="9">
      <t>スウ</t>
    </rPh>
    <rPh sb="14" eb="16">
      <t>シュウショク</t>
    </rPh>
    <rPh sb="16" eb="17">
      <t>シャ</t>
    </rPh>
    <rPh sb="17" eb="18">
      <t>スウ</t>
    </rPh>
    <rPh sb="23" eb="25">
      <t>オオサカ</t>
    </rPh>
    <rPh sb="25" eb="27">
      <t>フナイ</t>
    </rPh>
    <rPh sb="28" eb="31">
      <t>ジギョウショ</t>
    </rPh>
    <rPh sb="31" eb="32">
      <t>トウ</t>
    </rPh>
    <rPh sb="33" eb="34">
      <t>ツト</t>
    </rPh>
    <rPh sb="39" eb="40">
      <t>オモ</t>
    </rPh>
    <rPh sb="42" eb="44">
      <t>シュウギョウ</t>
    </rPh>
    <rPh sb="45" eb="47">
      <t>ショザイ</t>
    </rPh>
    <rPh sb="48" eb="50">
      <t>オオサカ</t>
    </rPh>
    <rPh sb="50" eb="51">
      <t>フ</t>
    </rPh>
    <rPh sb="54" eb="55">
      <t>モノ</t>
    </rPh>
    <phoneticPr fontId="1"/>
  </si>
  <si>
    <t>「外国等その他」には、外国の学校に留学した者や、留学生で本国の学校に進学した者も含みます。</t>
    <rPh sb="1" eb="3">
      <t>ガイコク</t>
    </rPh>
    <rPh sb="3" eb="4">
      <t>トウ</t>
    </rPh>
    <rPh sb="6" eb="7">
      <t>ホカ</t>
    </rPh>
    <rPh sb="11" eb="13">
      <t>ガイコク</t>
    </rPh>
    <rPh sb="14" eb="16">
      <t>ガッコウ</t>
    </rPh>
    <rPh sb="17" eb="19">
      <t>リュウガク</t>
    </rPh>
    <rPh sb="21" eb="22">
      <t>モノ</t>
    </rPh>
    <rPh sb="24" eb="27">
      <t>リュウガクセイ</t>
    </rPh>
    <rPh sb="28" eb="30">
      <t>ホンゴク</t>
    </rPh>
    <rPh sb="31" eb="33">
      <t>ガッコウ</t>
    </rPh>
    <rPh sb="34" eb="36">
      <t>シンガク</t>
    </rPh>
    <rPh sb="38" eb="39">
      <t>モノ</t>
    </rPh>
    <rPh sb="40" eb="41">
      <t>フク</t>
    </rPh>
    <phoneticPr fontId="1"/>
  </si>
  <si>
    <t>最終学歴</t>
    <rPh sb="0" eb="2">
      <t>サイシュウ</t>
    </rPh>
    <rPh sb="2" eb="4">
      <t>ガクレキ</t>
    </rPh>
    <phoneticPr fontId="1"/>
  </si>
  <si>
    <t>計➀</t>
    <phoneticPr fontId="1"/>
  </si>
  <si>
    <t>計➀のうち、転編入学による者</t>
    <rPh sb="0" eb="1">
      <t>ケイ</t>
    </rPh>
    <rPh sb="6" eb="7">
      <t>テン</t>
    </rPh>
    <rPh sb="7" eb="9">
      <t>ヘンニュウ</t>
    </rPh>
    <rPh sb="9" eb="10">
      <t>ガク</t>
    </rPh>
    <rPh sb="13" eb="14">
      <t>モノ</t>
    </rPh>
    <phoneticPr fontId="1"/>
  </si>
  <si>
    <t>計②のうち、転編入学による者</t>
    <rPh sb="0" eb="1">
      <t>ケイ</t>
    </rPh>
    <rPh sb="6" eb="7">
      <t>テン</t>
    </rPh>
    <rPh sb="7" eb="9">
      <t>ヘンニュウ</t>
    </rPh>
    <rPh sb="9" eb="10">
      <t>ガク</t>
    </rPh>
    <rPh sb="13" eb="14">
      <t>モノ</t>
    </rPh>
    <phoneticPr fontId="1"/>
  </si>
  <si>
    <t>計②</t>
    <phoneticPr fontId="1"/>
  </si>
  <si>
    <t>計③</t>
    <phoneticPr fontId="1"/>
  </si>
  <si>
    <t>計③のうち、転編入学による者</t>
    <rPh sb="0" eb="1">
      <t>ケイ</t>
    </rPh>
    <rPh sb="6" eb="7">
      <t>テン</t>
    </rPh>
    <rPh sb="7" eb="9">
      <t>ヘンニュウ</t>
    </rPh>
    <rPh sb="9" eb="10">
      <t>ガク</t>
    </rPh>
    <rPh sb="13" eb="14">
      <t>モノ</t>
    </rPh>
    <phoneticPr fontId="1"/>
  </si>
  <si>
    <t>１年生</t>
    <rPh sb="1" eb="3">
      <t>ネンセイ</t>
    </rPh>
    <phoneticPr fontId="1"/>
  </si>
  <si>
    <t>２年生</t>
    <rPh sb="1" eb="3">
      <t>ネンセイ</t>
    </rPh>
    <phoneticPr fontId="1"/>
  </si>
  <si>
    <t>計</t>
    <rPh sb="0" eb="1">
      <t>ケイ</t>
    </rPh>
    <phoneticPr fontId="1"/>
  </si>
  <si>
    <t>　○「学校建物」、「学校土地」はそれぞれ、学校教育活動の用に供するものとして、認可又は届出をされた校舎、校地などを指します。</t>
    <rPh sb="3" eb="5">
      <t>ガッコウ</t>
    </rPh>
    <rPh sb="5" eb="7">
      <t>タテモノ</t>
    </rPh>
    <rPh sb="10" eb="12">
      <t>ガッコウ</t>
    </rPh>
    <rPh sb="12" eb="14">
      <t>トチ</t>
    </rPh>
    <rPh sb="21" eb="23">
      <t>ガッコウ</t>
    </rPh>
    <rPh sb="23" eb="25">
      <t>キョウイク</t>
    </rPh>
    <rPh sb="25" eb="27">
      <t>カツドウ</t>
    </rPh>
    <rPh sb="28" eb="29">
      <t>ヨウ</t>
    </rPh>
    <rPh sb="30" eb="31">
      <t>キョウ</t>
    </rPh>
    <rPh sb="39" eb="41">
      <t>ニンカ</t>
    </rPh>
    <rPh sb="41" eb="42">
      <t>マタ</t>
    </rPh>
    <rPh sb="43" eb="45">
      <t>トドケデ</t>
    </rPh>
    <rPh sb="49" eb="51">
      <t>コウシャ</t>
    </rPh>
    <rPh sb="52" eb="54">
      <t>コウチ</t>
    </rPh>
    <rPh sb="57" eb="58">
      <t>サ</t>
    </rPh>
    <phoneticPr fontId="5"/>
  </si>
  <si>
    <t>他学科
への
転出</t>
    <rPh sb="7" eb="9">
      <t>テンシュツ</t>
    </rPh>
    <phoneticPr fontId="1"/>
  </si>
  <si>
    <t>他学科
からの
編入</t>
    <rPh sb="8" eb="10">
      <t>ヘンニュウ</t>
    </rPh>
    <phoneticPr fontId="1"/>
  </si>
  <si>
    <t>今春高等学校等を卒業した入学者</t>
    <rPh sb="0" eb="2">
      <t>コンシュン</t>
    </rPh>
    <rPh sb="2" eb="4">
      <t>コウトウ</t>
    </rPh>
    <rPh sb="4" eb="6">
      <t>ガッコウ</t>
    </rPh>
    <rPh sb="6" eb="7">
      <t>トウ</t>
    </rPh>
    <phoneticPr fontId="8"/>
  </si>
  <si>
    <t>うち府外生</t>
    <phoneticPr fontId="1"/>
  </si>
  <si>
    <t xml:space="preserve">５  高等課程生徒数調 </t>
    <rPh sb="3" eb="5">
      <t>コウトウ</t>
    </rPh>
    <rPh sb="5" eb="7">
      <t>カテイ</t>
    </rPh>
    <rPh sb="7" eb="10">
      <t>セイトスウ</t>
    </rPh>
    <phoneticPr fontId="8"/>
  </si>
  <si>
    <t>７　卒業者の進路状況調</t>
    <rPh sb="2" eb="4">
      <t>ソツギョウ</t>
    </rPh>
    <rPh sb="4" eb="5">
      <t>シャ</t>
    </rPh>
    <rPh sb="6" eb="8">
      <t>シンロ</t>
    </rPh>
    <rPh sb="8" eb="10">
      <t>ジョウキョウ</t>
    </rPh>
    <rPh sb="10" eb="11">
      <t>シラ</t>
    </rPh>
    <phoneticPr fontId="1"/>
  </si>
  <si>
    <t>１１　生徒数及び納付金等調（別科）</t>
    <phoneticPr fontId="1"/>
  </si>
  <si>
    <t>１２　健康診断の実施状況調</t>
    <rPh sb="3" eb="5">
      <t>ケンコウ</t>
    </rPh>
    <rPh sb="5" eb="7">
      <t>シンダン</t>
    </rPh>
    <rPh sb="8" eb="10">
      <t>ジッシ</t>
    </rPh>
    <rPh sb="10" eb="12">
      <t>ジョウキョウ</t>
    </rPh>
    <rPh sb="12" eb="13">
      <t>チョウ</t>
    </rPh>
    <phoneticPr fontId="8"/>
  </si>
  <si>
    <t>０１</t>
    <phoneticPr fontId="5"/>
  </si>
  <si>
    <t>０２</t>
    <phoneticPr fontId="5"/>
  </si>
  <si>
    <t>０５</t>
    <phoneticPr fontId="5"/>
  </si>
  <si>
    <t>０６</t>
    <phoneticPr fontId="5"/>
  </si>
  <si>
    <t>○</t>
    <phoneticPr fontId="5"/>
  </si>
  <si>
    <t>０７</t>
    <phoneticPr fontId="5"/>
  </si>
  <si>
    <t>０８</t>
    <phoneticPr fontId="5"/>
  </si>
  <si>
    <t>０９</t>
    <phoneticPr fontId="5"/>
  </si>
  <si>
    <t>１０</t>
    <phoneticPr fontId="5"/>
  </si>
  <si>
    <t>１１</t>
    <phoneticPr fontId="5"/>
  </si>
  <si>
    <t>１２</t>
    <phoneticPr fontId="5"/>
  </si>
  <si>
    <t>１３</t>
    <phoneticPr fontId="5"/>
  </si>
  <si>
    <t>１４</t>
    <phoneticPr fontId="5"/>
  </si>
  <si>
    <t>１５</t>
    <phoneticPr fontId="5"/>
  </si>
  <si>
    <t>１６</t>
    <phoneticPr fontId="5"/>
  </si>
  <si>
    <t>入学一時金</t>
    <phoneticPr fontId="5"/>
  </si>
  <si>
    <t>納付金合計
(受験料除く)
合計①＋②</t>
    <phoneticPr fontId="5"/>
  </si>
  <si>
    <t>授業料</t>
    <phoneticPr fontId="5"/>
  </si>
  <si>
    <t>施設整備費</t>
    <phoneticPr fontId="5"/>
  </si>
  <si>
    <t>教材費</t>
    <phoneticPr fontId="5"/>
  </si>
  <si>
    <t>実習費</t>
    <phoneticPr fontId="5"/>
  </si>
  <si>
    <t>その他</t>
    <phoneticPr fontId="5"/>
  </si>
  <si>
    <t>計②</t>
    <phoneticPr fontId="5"/>
  </si>
  <si>
    <t>０１</t>
    <phoneticPr fontId="5"/>
  </si>
  <si>
    <t>０３</t>
    <phoneticPr fontId="5"/>
  </si>
  <si>
    <t>０４</t>
    <phoneticPr fontId="5"/>
  </si>
  <si>
    <t>０５</t>
    <phoneticPr fontId="5"/>
  </si>
  <si>
    <t>０６</t>
    <phoneticPr fontId="5"/>
  </si>
  <si>
    <t>１０</t>
    <phoneticPr fontId="5"/>
  </si>
  <si>
    <t>１１</t>
    <phoneticPr fontId="5"/>
  </si>
  <si>
    <t>１２</t>
    <phoneticPr fontId="5"/>
  </si>
  <si>
    <t>１３</t>
    <phoneticPr fontId="5"/>
  </si>
  <si>
    <t>１４</t>
    <phoneticPr fontId="5"/>
  </si>
  <si>
    <t>１５</t>
    <phoneticPr fontId="5"/>
  </si>
  <si>
    <t>１６</t>
    <phoneticPr fontId="5"/>
  </si>
  <si>
    <t>１７</t>
    <phoneticPr fontId="5"/>
  </si>
  <si>
    <t>　</t>
    <phoneticPr fontId="5"/>
  </si>
  <si>
    <t>　</t>
    <phoneticPr fontId="8"/>
  </si>
  <si>
    <t>②</t>
    <phoneticPr fontId="8"/>
  </si>
  <si>
    <t>③</t>
    <phoneticPr fontId="1"/>
  </si>
  <si>
    <t>④</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</si>
  <si>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</si>
  <si>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</si>
  <si>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</si>
  <si>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</si>
  <si>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</si>
  <si>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</si>
  <si>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</si>
  <si>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</si>
  <si>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</si>
  <si>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t>
    <phoneticPr fontId="5"/>
  </si>
  <si>
    <t>10</t>
    <phoneticPr fontId="1"/>
  </si>
  <si>
    <t>11</t>
    <phoneticPr fontId="1"/>
  </si>
  <si>
    <t>12</t>
    <phoneticPr fontId="1"/>
  </si>
  <si>
    <t>13</t>
    <phoneticPr fontId="1"/>
  </si>
  <si>
    <t>14</t>
    <phoneticPr fontId="1"/>
  </si>
  <si>
    <t>15</t>
    <phoneticPr fontId="1"/>
  </si>
  <si>
    <t>○</t>
    <phoneticPr fontId="5"/>
  </si>
  <si>
    <t>16</t>
    <phoneticPr fontId="1"/>
  </si>
  <si>
    <t>17</t>
    <phoneticPr fontId="1"/>
  </si>
  <si>
    <t>○</t>
    <phoneticPr fontId="5"/>
  </si>
  <si>
    <t>○</t>
    <phoneticPr fontId="5"/>
  </si>
  <si>
    <r>
      <t>６　退学者・休学者状況調（昼間のみ）</t>
    </r>
    <r>
      <rPr>
        <sz val="14"/>
        <rFont val="ＭＳ ゴシック"/>
        <family val="3"/>
        <charset val="128"/>
      </rPr>
      <t>　</t>
    </r>
    <rPh sb="2" eb="4">
      <t>タイガク</t>
    </rPh>
    <rPh sb="4" eb="5">
      <t>シャ</t>
    </rPh>
    <rPh sb="6" eb="8">
      <t>キュウガク</t>
    </rPh>
    <rPh sb="8" eb="9">
      <t>シャ</t>
    </rPh>
    <rPh sb="9" eb="10">
      <t>ジョウ</t>
    </rPh>
    <rPh sb="10" eb="11">
      <t>キョウ</t>
    </rPh>
    <rPh sb="11" eb="12">
      <t>チョウ</t>
    </rPh>
    <rPh sb="13" eb="15">
      <t>ヒルマ</t>
    </rPh>
    <phoneticPr fontId="8"/>
  </si>
  <si>
    <t>学年</t>
    <phoneticPr fontId="1"/>
  </si>
  <si>
    <t>卒業者
数</t>
    <phoneticPr fontId="1"/>
  </si>
  <si>
    <t>⑥=①+②-③</t>
    <phoneticPr fontId="1"/>
  </si>
  <si>
    <t>　-④-⑤</t>
    <phoneticPr fontId="1"/>
  </si>
  <si>
    <t>・死亡</t>
    <phoneticPr fontId="1"/>
  </si>
  <si>
    <t>学年</t>
    <phoneticPr fontId="1"/>
  </si>
  <si>
    <t>学年</t>
    <phoneticPr fontId="1"/>
  </si>
  <si>
    <t>　　　　　　　　</t>
    <phoneticPr fontId="1"/>
  </si>
  <si>
    <t>０１</t>
    <phoneticPr fontId="5"/>
  </si>
  <si>
    <t>【注意事項】</t>
    <phoneticPr fontId="1"/>
  </si>
  <si>
    <t>面積
（㎡）</t>
    <phoneticPr fontId="1"/>
  </si>
  <si>
    <t>【注意事項】</t>
    <phoneticPr fontId="1"/>
  </si>
  <si>
    <t>区　分</t>
    <phoneticPr fontId="1"/>
  </si>
  <si>
    <t>校長</t>
    <phoneticPr fontId="1"/>
  </si>
  <si>
    <t>教員</t>
    <phoneticPr fontId="1"/>
  </si>
  <si>
    <t>助手</t>
    <phoneticPr fontId="1"/>
  </si>
  <si>
    <t>校医</t>
    <phoneticPr fontId="1"/>
  </si>
  <si>
    <t>９－２　課程別教員数調</t>
    <phoneticPr fontId="1"/>
  </si>
  <si>
    <t>　　　　　　　　　　　　　　　　</t>
    <phoneticPr fontId="1"/>
  </si>
  <si>
    <t>専門課程</t>
    <phoneticPr fontId="1"/>
  </si>
  <si>
    <t>合格率
(％)</t>
    <phoneticPr fontId="1"/>
  </si>
  <si>
    <t>　○公的資格とは、主に省庁が認定した審査基準を基に、民間団体や公益法人が実施する試験により与えられる資格を指します。（例：簿記検定　など）</t>
    <phoneticPr fontId="1"/>
  </si>
  <si>
    <t>　○民間資格とは、民間団体や企業が、独自の審査基準を設けて任意で与える資格を指します。（例：TOEIC　など）</t>
    <phoneticPr fontId="1"/>
  </si>
  <si>
    <t>　</t>
    <phoneticPr fontId="1"/>
  </si>
  <si>
    <t>３年生</t>
    <rPh sb="1" eb="3">
      <t>ネンセイ</t>
    </rPh>
    <phoneticPr fontId="1"/>
  </si>
  <si>
    <t>【注意事項】 ○入学者について、出身校の府県名等ごとに専門課程にあっては卒業した高等学校等の所在地、高等課程にあっては卒業した中学校の所在地により記載してください。</t>
    <rPh sb="1" eb="3">
      <t>チュウイ</t>
    </rPh>
    <rPh sb="3" eb="5">
      <t>ジコウ</t>
    </rPh>
    <rPh sb="44" eb="45">
      <t>トウ</t>
    </rPh>
    <phoneticPr fontId="8"/>
  </si>
  <si>
    <t xml:space="preserve">〒    </t>
    <phoneticPr fontId="5"/>
  </si>
  <si>
    <t>　〒</t>
    <phoneticPr fontId="5"/>
  </si>
  <si>
    <t>作成者職・氏名</t>
    <phoneticPr fontId="5"/>
  </si>
  <si>
    <t>学年等</t>
    <rPh sb="2" eb="3">
      <t>トウ</t>
    </rPh>
    <phoneticPr fontId="1"/>
  </si>
  <si>
    <t>中学校
卒業者</t>
    <rPh sb="6" eb="7">
      <t>シャ</t>
    </rPh>
    <phoneticPr fontId="1"/>
  </si>
  <si>
    <t>左記以外の学校の卒業者</t>
    <rPh sb="0" eb="2">
      <t>サキ</t>
    </rPh>
    <rPh sb="2" eb="4">
      <t>イガイ</t>
    </rPh>
    <rPh sb="5" eb="7">
      <t>ガッコウ</t>
    </rPh>
    <rPh sb="8" eb="11">
      <t>ソツギョウシャ</t>
    </rPh>
    <phoneticPr fontId="1"/>
  </si>
  <si>
    <t>左記以外</t>
    <rPh sb="0" eb="2">
      <t>サキ</t>
    </rPh>
    <rPh sb="2" eb="4">
      <t>イガイ</t>
    </rPh>
    <phoneticPr fontId="1"/>
  </si>
  <si>
    <t>高等学校卒業者</t>
    <rPh sb="0" eb="2">
      <t>コウトウ</t>
    </rPh>
    <rPh sb="2" eb="4">
      <t>ガッコウ</t>
    </rPh>
    <rPh sb="4" eb="6">
      <t>ソツギョウ</t>
    </rPh>
    <rPh sb="6" eb="7">
      <t>シャ</t>
    </rPh>
    <phoneticPr fontId="1"/>
  </si>
  <si>
    <t>高等学校中退者</t>
    <rPh sb="0" eb="2">
      <t>コウトウ</t>
    </rPh>
    <rPh sb="2" eb="4">
      <t>ガッコウ</t>
    </rPh>
    <rPh sb="4" eb="7">
      <t>チュウタイシャ</t>
    </rPh>
    <phoneticPr fontId="1"/>
  </si>
  <si>
    <t>○高等学校学齢期府内生【再掲】</t>
    <rPh sb="1" eb="3">
      <t>コウトウ</t>
    </rPh>
    <rPh sb="3" eb="5">
      <t>ガッコウ</t>
    </rPh>
    <rPh sb="5" eb="7">
      <t>ガクレイ</t>
    </rPh>
    <rPh sb="7" eb="8">
      <t>キ</t>
    </rPh>
    <rPh sb="8" eb="10">
      <t>フナイ</t>
    </rPh>
    <rPh sb="10" eb="11">
      <t>セイ</t>
    </rPh>
    <rPh sb="12" eb="14">
      <t>サイケイ</t>
    </rPh>
    <phoneticPr fontId="1"/>
  </si>
  <si>
    <t>付与人数</t>
  </si>
  <si>
    <t>合計</t>
    <rPh sb="0" eb="2">
      <t>ゴウケイ</t>
    </rPh>
    <phoneticPr fontId="8"/>
  </si>
  <si>
    <t>文化・
教養</t>
    <phoneticPr fontId="8"/>
  </si>
  <si>
    <t>服飾・
家政</t>
    <phoneticPr fontId="8"/>
  </si>
  <si>
    <t>商業
実務</t>
    <rPh sb="0" eb="2">
      <t>ショウギョウ</t>
    </rPh>
    <rPh sb="3" eb="5">
      <t>ジツム</t>
    </rPh>
    <phoneticPr fontId="8"/>
  </si>
  <si>
    <t>教育・社会福祉</t>
    <phoneticPr fontId="8"/>
  </si>
  <si>
    <t>衛生</t>
    <phoneticPr fontId="8"/>
  </si>
  <si>
    <t>医療</t>
    <phoneticPr fontId="8"/>
  </si>
  <si>
    <t>農業</t>
    <phoneticPr fontId="8"/>
  </si>
  <si>
    <t>工業</t>
    <phoneticPr fontId="8"/>
  </si>
  <si>
    <t>分野</t>
    <rPh sb="0" eb="2">
      <t>ブンヤ</t>
    </rPh>
    <phoneticPr fontId="8"/>
  </si>
  <si>
    <t>１０　施設の現有状況調</t>
    <phoneticPr fontId="1"/>
  </si>
  <si>
    <t>　-④-⑤</t>
    <phoneticPr fontId="1"/>
  </si>
  <si>
    <t>１年生</t>
    <phoneticPr fontId="1"/>
  </si>
  <si>
    <t>合計</t>
    <phoneticPr fontId="1"/>
  </si>
  <si>
    <t>うち府外生</t>
    <phoneticPr fontId="1"/>
  </si>
  <si>
    <t>うち府外生</t>
    <phoneticPr fontId="1"/>
  </si>
  <si>
    <t>　</t>
    <phoneticPr fontId="1"/>
  </si>
  <si>
    <t xml:space="preserve">３　納付金等調 </t>
    <phoneticPr fontId="5"/>
  </si>
  <si>
    <t>専門士</t>
    <rPh sb="0" eb="2">
      <t>センモン</t>
    </rPh>
    <rPh sb="2" eb="3">
      <t>シ</t>
    </rPh>
    <phoneticPr fontId="1"/>
  </si>
  <si>
    <t>うち留学生数</t>
    <phoneticPr fontId="1"/>
  </si>
  <si>
    <t>高度専門士</t>
    <rPh sb="0" eb="2">
      <t>コウド</t>
    </rPh>
    <rPh sb="2" eb="4">
      <t>センモン</t>
    </rPh>
    <rPh sb="4" eb="5">
      <t>シ</t>
    </rPh>
    <phoneticPr fontId="1"/>
  </si>
  <si>
    <t>大学入学資格</t>
    <rPh sb="0" eb="2">
      <t>ダイガク</t>
    </rPh>
    <rPh sb="2" eb="4">
      <t>ニュウガク</t>
    </rPh>
    <rPh sb="4" eb="6">
      <t>シカク</t>
    </rPh>
    <phoneticPr fontId="1"/>
  </si>
  <si>
    <t>大学院等入学資格</t>
    <rPh sb="0" eb="3">
      <t>ダイガクイン</t>
    </rPh>
    <rPh sb="3" eb="4">
      <t>トウ</t>
    </rPh>
    <rPh sb="4" eb="6">
      <t>ニュウガク</t>
    </rPh>
    <rPh sb="6" eb="8">
      <t>シカク</t>
    </rPh>
    <phoneticPr fontId="1"/>
  </si>
  <si>
    <t>修了者数</t>
    <rPh sb="0" eb="3">
      <t>シュウリョウシャ</t>
    </rPh>
    <rPh sb="3" eb="4">
      <t>スウ</t>
    </rPh>
    <phoneticPr fontId="8"/>
  </si>
  <si>
    <t>大学院</t>
    <rPh sb="0" eb="3">
      <t>ダイガクイン</t>
    </rPh>
    <phoneticPr fontId="1"/>
  </si>
  <si>
    <t>大学</t>
    <rPh sb="0" eb="2">
      <t>ダイガク</t>
    </rPh>
    <phoneticPr fontId="1"/>
  </si>
  <si>
    <t>短期大学</t>
    <rPh sb="0" eb="2">
      <t>タンキ</t>
    </rPh>
    <rPh sb="2" eb="4">
      <t>ダイガク</t>
    </rPh>
    <phoneticPr fontId="1"/>
  </si>
  <si>
    <t>専門学校</t>
    <rPh sb="0" eb="2">
      <t>センモン</t>
    </rPh>
    <rPh sb="2" eb="4">
      <t>ガッコウ</t>
    </rPh>
    <phoneticPr fontId="1"/>
  </si>
  <si>
    <t>うち進学者数</t>
    <rPh sb="2" eb="4">
      <t>シンガク</t>
    </rPh>
    <rPh sb="4" eb="5">
      <t>シャ</t>
    </rPh>
    <rPh sb="5" eb="6">
      <t>スウ</t>
    </rPh>
    <phoneticPr fontId="1"/>
  </si>
  <si>
    <t>高等
専門学校</t>
    <rPh sb="0" eb="2">
      <t>コウトウ</t>
    </rPh>
    <rPh sb="3" eb="5">
      <t>センモン</t>
    </rPh>
    <rPh sb="5" eb="7">
      <t>ガッコウ</t>
    </rPh>
    <phoneticPr fontId="1"/>
  </si>
  <si>
    <t>１３　専門士等の付与状況調（該当の学校のみ）</t>
    <rPh sb="3" eb="5">
      <t>センモン</t>
    </rPh>
    <rPh sb="5" eb="6">
      <t>シ</t>
    </rPh>
    <rPh sb="6" eb="7">
      <t>トウ</t>
    </rPh>
    <rPh sb="8" eb="10">
      <t>フヨ</t>
    </rPh>
    <rPh sb="10" eb="12">
      <t>ジョウキョウ</t>
    </rPh>
    <rPh sb="12" eb="13">
      <t>チョウ</t>
    </rPh>
    <rPh sb="14" eb="16">
      <t>ガイトウ</t>
    </rPh>
    <rPh sb="17" eb="19">
      <t>ガッコウ</t>
    </rPh>
    <phoneticPr fontId="8"/>
  </si>
  <si>
    <t>　○専門士、高度専門士の称号を付与された人数を記載してください。</t>
    <rPh sb="2" eb="5">
      <t>センモンシ</t>
    </rPh>
    <rPh sb="6" eb="8">
      <t>コウド</t>
    </rPh>
    <rPh sb="8" eb="10">
      <t>センモン</t>
    </rPh>
    <rPh sb="10" eb="11">
      <t>シ</t>
    </rPh>
    <rPh sb="23" eb="25">
      <t>キサイ</t>
    </rPh>
    <phoneticPr fontId="3"/>
  </si>
  <si>
    <t>　○指定を受けた学科の修了者の人数についてそれぞれ記載してください。</t>
    <rPh sb="2" eb="4">
      <t>シテイ</t>
    </rPh>
    <rPh sb="5" eb="6">
      <t>ウ</t>
    </rPh>
    <rPh sb="8" eb="10">
      <t>ガッカ</t>
    </rPh>
    <rPh sb="11" eb="14">
      <t>シュウリョウシャ</t>
    </rPh>
    <rPh sb="15" eb="17">
      <t>ニンズウ</t>
    </rPh>
    <rPh sb="25" eb="27">
      <t>キサイ</t>
    </rPh>
    <phoneticPr fontId="3"/>
  </si>
  <si>
    <t>退学者・休学者状況調（昼間のみ）　……………</t>
    <rPh sb="11" eb="13">
      <t>ヒルマ</t>
    </rPh>
    <phoneticPr fontId="5"/>
  </si>
  <si>
    <t>卒業者の進路状況調　………………………………</t>
    <rPh sb="0" eb="3">
      <t>ソツギョウシャ</t>
    </rPh>
    <rPh sb="4" eb="6">
      <t>シンロ</t>
    </rPh>
    <rPh sb="6" eb="8">
      <t>ジョウキョウ</t>
    </rPh>
    <rPh sb="8" eb="9">
      <t>シラ</t>
    </rPh>
    <phoneticPr fontId="5"/>
  </si>
  <si>
    <t>各種資格等の試験合格者数調　……………………</t>
    <rPh sb="0" eb="2">
      <t>カクシュ</t>
    </rPh>
    <rPh sb="2" eb="5">
      <t>シカクトウ</t>
    </rPh>
    <rPh sb="6" eb="8">
      <t>シケン</t>
    </rPh>
    <rPh sb="8" eb="11">
      <t>ゴウカクシャ</t>
    </rPh>
    <rPh sb="11" eb="12">
      <t>スウ</t>
    </rPh>
    <rPh sb="12" eb="13">
      <t>シラ</t>
    </rPh>
    <phoneticPr fontId="5"/>
  </si>
  <si>
    <t>健康診断の実施状況調　……………………………</t>
    <rPh sb="0" eb="2">
      <t>ケンコウ</t>
    </rPh>
    <rPh sb="2" eb="4">
      <t>シンダン</t>
    </rPh>
    <rPh sb="5" eb="7">
      <t>ジッシ</t>
    </rPh>
    <rPh sb="7" eb="9">
      <t>ジョウキョウ</t>
    </rPh>
    <rPh sb="9" eb="10">
      <t>シラ</t>
    </rPh>
    <phoneticPr fontId="5"/>
  </si>
  <si>
    <t>専門士等の付与状況調　……………………………</t>
    <rPh sb="0" eb="2">
      <t>センモン</t>
    </rPh>
    <rPh sb="2" eb="3">
      <t>シ</t>
    </rPh>
    <rPh sb="3" eb="4">
      <t>トウ</t>
    </rPh>
    <rPh sb="5" eb="7">
      <t>フヨ</t>
    </rPh>
    <rPh sb="7" eb="9">
      <t>ジョウキョウ</t>
    </rPh>
    <rPh sb="9" eb="10">
      <t>シラ</t>
    </rPh>
    <phoneticPr fontId="5"/>
  </si>
  <si>
    <t>大学等入学資格課程の修了者の進学状況調　……</t>
    <rPh sb="0" eb="2">
      <t>ダイガク</t>
    </rPh>
    <rPh sb="2" eb="3">
      <t>トウ</t>
    </rPh>
    <rPh sb="3" eb="5">
      <t>ニュウガク</t>
    </rPh>
    <rPh sb="5" eb="7">
      <t>シカク</t>
    </rPh>
    <rPh sb="7" eb="9">
      <t>カテイ</t>
    </rPh>
    <rPh sb="10" eb="13">
      <t>シュウリョウシャ</t>
    </rPh>
    <rPh sb="14" eb="16">
      <t>シンガク</t>
    </rPh>
    <rPh sb="16" eb="18">
      <t>ジョウキョウ</t>
    </rPh>
    <rPh sb="18" eb="19">
      <t>シラ</t>
    </rPh>
    <phoneticPr fontId="5"/>
  </si>
  <si>
    <t>１４　大学等入学資格指定課程の修了者の進学状況調（該当の学校のみ）</t>
    <rPh sb="3" eb="5">
      <t>ダイガク</t>
    </rPh>
    <rPh sb="5" eb="6">
      <t>トウ</t>
    </rPh>
    <rPh sb="6" eb="8">
      <t>ニュウガク</t>
    </rPh>
    <rPh sb="8" eb="10">
      <t>シカク</t>
    </rPh>
    <rPh sb="10" eb="12">
      <t>シテイ</t>
    </rPh>
    <rPh sb="12" eb="14">
      <t>カテイ</t>
    </rPh>
    <rPh sb="15" eb="18">
      <t>シュウリョウシャ</t>
    </rPh>
    <rPh sb="19" eb="21">
      <t>シンガク</t>
    </rPh>
    <rPh sb="21" eb="23">
      <t>ジョウキョウ</t>
    </rPh>
    <rPh sb="23" eb="24">
      <t>シラ</t>
    </rPh>
    <rPh sb="25" eb="27">
      <t>ガイトウ</t>
    </rPh>
    <rPh sb="28" eb="30">
      <t>ガッコウ</t>
    </rPh>
    <phoneticPr fontId="8"/>
  </si>
  <si>
    <t>　　　　　　　○下段（　）内には、休学者数（内数）を記載してください。</t>
    <rPh sb="8" eb="10">
      <t>ゲダン</t>
    </rPh>
    <rPh sb="13" eb="14">
      <t>ナイ</t>
    </rPh>
    <rPh sb="22" eb="23">
      <t>ウチ</t>
    </rPh>
    <rPh sb="23" eb="24">
      <t>スウ</t>
    </rPh>
    <rPh sb="26" eb="28">
      <t>キサイ</t>
    </rPh>
    <phoneticPr fontId="1"/>
  </si>
  <si>
    <t>８　各種資格等の試験合格者数調</t>
    <rPh sb="2" eb="4">
      <t>カクシュ</t>
    </rPh>
    <rPh sb="4" eb="6">
      <t>シカク</t>
    </rPh>
    <rPh sb="6" eb="7">
      <t>トウ</t>
    </rPh>
    <rPh sb="8" eb="10">
      <t>シケン</t>
    </rPh>
    <rPh sb="10" eb="13">
      <t>ゴウカクシャ</t>
    </rPh>
    <rPh sb="13" eb="14">
      <t>スウ</t>
    </rPh>
    <rPh sb="14" eb="15">
      <t>シラ</t>
    </rPh>
    <phoneticPr fontId="1"/>
  </si>
  <si>
    <t>設置者名</t>
    <rPh sb="0" eb="2">
      <t>セッチ</t>
    </rPh>
    <rPh sb="2" eb="3">
      <t>シャ</t>
    </rPh>
    <rPh sb="3" eb="4">
      <t>メイ</t>
    </rPh>
    <phoneticPr fontId="8"/>
  </si>
  <si>
    <t>設置者番号</t>
    <rPh sb="0" eb="2">
      <t>セッチ</t>
    </rPh>
    <rPh sb="2" eb="3">
      <t>シャ</t>
    </rPh>
    <rPh sb="3" eb="5">
      <t>バンゴウ</t>
    </rPh>
    <phoneticPr fontId="5"/>
  </si>
  <si>
    <t>設置者所在地</t>
    <rPh sb="3" eb="6">
      <t>ショザイチ</t>
    </rPh>
    <phoneticPr fontId="5"/>
  </si>
  <si>
    <t>設置者名</t>
    <rPh sb="2" eb="3">
      <t>シャ</t>
    </rPh>
    <phoneticPr fontId="5"/>
  </si>
  <si>
    <t>設置者代表者氏名</t>
    <rPh sb="0" eb="2">
      <t>セッチ</t>
    </rPh>
    <rPh sb="2" eb="3">
      <t>シャ</t>
    </rPh>
    <phoneticPr fontId="5"/>
  </si>
  <si>
    <t>修業年限</t>
    <rPh sb="2" eb="4">
      <t>ネンゲン</t>
    </rPh>
    <phoneticPr fontId="5"/>
  </si>
  <si>
    <t>年</t>
    <rPh sb="0" eb="1">
      <t>ネン</t>
    </rPh>
    <phoneticPr fontId="5"/>
  </si>
  <si>
    <t>月</t>
    <rPh sb="0" eb="1">
      <t>ツキ</t>
    </rPh>
    <phoneticPr fontId="5"/>
  </si>
  <si>
    <t>専門士</t>
    <rPh sb="0" eb="2">
      <t>センモン</t>
    </rPh>
    <rPh sb="2" eb="3">
      <t>シ</t>
    </rPh>
    <phoneticPr fontId="5"/>
  </si>
  <si>
    <t>高度専門士</t>
    <rPh sb="0" eb="2">
      <t>コウド</t>
    </rPh>
    <rPh sb="2" eb="4">
      <t>センモン</t>
    </rPh>
    <rPh sb="4" eb="5">
      <t>シ</t>
    </rPh>
    <phoneticPr fontId="5"/>
  </si>
  <si>
    <t>大学入学資格</t>
    <rPh sb="0" eb="2">
      <t>ダイガク</t>
    </rPh>
    <rPh sb="2" eb="4">
      <t>ニュウガク</t>
    </rPh>
    <rPh sb="4" eb="6">
      <t>シカク</t>
    </rPh>
    <phoneticPr fontId="5"/>
  </si>
  <si>
    <t>大学院等入学資格</t>
    <rPh sb="0" eb="3">
      <t>ダイガクイン</t>
    </rPh>
    <rPh sb="3" eb="4">
      <t>トウ</t>
    </rPh>
    <rPh sb="4" eb="6">
      <t>ニュウガク</t>
    </rPh>
    <rPh sb="6" eb="8">
      <t>シカク</t>
    </rPh>
    <phoneticPr fontId="5"/>
  </si>
  <si>
    <t>技能連携施設</t>
    <rPh sb="0" eb="2">
      <t>ギノウ</t>
    </rPh>
    <rPh sb="2" eb="4">
      <t>レンケイ</t>
    </rPh>
    <rPh sb="4" eb="6">
      <t>シセツ</t>
    </rPh>
    <phoneticPr fontId="5"/>
  </si>
  <si>
    <t>指定養成施設</t>
    <rPh sb="0" eb="2">
      <t>シテイ</t>
    </rPh>
    <rPh sb="2" eb="4">
      <t>ヨウセイ</t>
    </rPh>
    <rPh sb="4" eb="6">
      <t>シセツ</t>
    </rPh>
    <phoneticPr fontId="5"/>
  </si>
  <si>
    <t>学科内コースの有無</t>
    <rPh sb="0" eb="2">
      <t>ガッカ</t>
    </rPh>
    <rPh sb="2" eb="3">
      <t>ナイ</t>
    </rPh>
    <rPh sb="7" eb="9">
      <t>ウム</t>
    </rPh>
    <phoneticPr fontId="5"/>
  </si>
  <si>
    <t>勤労学生控除</t>
    <rPh sb="0" eb="2">
      <t>キンロウ</t>
    </rPh>
    <rPh sb="2" eb="4">
      <t>ガクセイ</t>
    </rPh>
    <rPh sb="4" eb="6">
      <t>コウジョ</t>
    </rPh>
    <phoneticPr fontId="5"/>
  </si>
  <si>
    <t>学科
状態
区分</t>
    <rPh sb="0" eb="2">
      <t>ガッカ</t>
    </rPh>
    <rPh sb="3" eb="5">
      <t>ジョウタイ</t>
    </rPh>
    <rPh sb="6" eb="8">
      <t>クブン</t>
    </rPh>
    <phoneticPr fontId="5"/>
  </si>
  <si>
    <t>学科
総定員</t>
    <rPh sb="0" eb="2">
      <t>ガッカ</t>
    </rPh>
    <rPh sb="3" eb="4">
      <t>ソウ</t>
    </rPh>
    <rPh sb="4" eb="6">
      <t>テイイン</t>
    </rPh>
    <phoneticPr fontId="5"/>
  </si>
  <si>
    <t>学科
総実員</t>
    <rPh sb="0" eb="2">
      <t>ガッカ</t>
    </rPh>
    <rPh sb="3" eb="4">
      <t>ソウ</t>
    </rPh>
    <rPh sb="4" eb="6">
      <t>ジツイン</t>
    </rPh>
    <phoneticPr fontId="5"/>
  </si>
  <si>
    <t>うち
留学生</t>
    <rPh sb="3" eb="6">
      <t>リュウガクセイ</t>
    </rPh>
    <phoneticPr fontId="5"/>
  </si>
  <si>
    <t>（単位：人、学級）</t>
    <rPh sb="1" eb="3">
      <t>タンイ</t>
    </rPh>
    <rPh sb="4" eb="5">
      <t>ニン</t>
    </rPh>
    <rPh sb="6" eb="8">
      <t>ガッキュウ</t>
    </rPh>
    <phoneticPr fontId="5"/>
  </si>
  <si>
    <t>（単位：円）</t>
    <rPh sb="1" eb="3">
      <t>タンイ</t>
    </rPh>
    <rPh sb="4" eb="5">
      <t>エン</t>
    </rPh>
    <phoneticPr fontId="5"/>
  </si>
  <si>
    <t>入学
検定料</t>
    <rPh sb="0" eb="2">
      <t>ニュウガク</t>
    </rPh>
    <rPh sb="3" eb="5">
      <t>ケンテイ</t>
    </rPh>
    <rPh sb="5" eb="6">
      <t>リョウ</t>
    </rPh>
    <phoneticPr fontId="5"/>
  </si>
  <si>
    <t>徴収
回数</t>
    <rPh sb="0" eb="2">
      <t>チョウシュウ</t>
    </rPh>
    <rPh sb="3" eb="5">
      <t>カイスウ</t>
    </rPh>
    <phoneticPr fontId="5"/>
  </si>
  <si>
    <t>　○経常的納付金の徴収回数について、複数設定されている場合、最も少ない回数を記載してください。</t>
    <rPh sb="2" eb="5">
      <t>ケイジョウテキ</t>
    </rPh>
    <rPh sb="5" eb="8">
      <t>ノウフキン</t>
    </rPh>
    <rPh sb="9" eb="11">
      <t>チョウシュウ</t>
    </rPh>
    <rPh sb="11" eb="13">
      <t>カイスウ</t>
    </rPh>
    <rPh sb="18" eb="20">
      <t>フクスウ</t>
    </rPh>
    <rPh sb="20" eb="22">
      <t>セッテイ</t>
    </rPh>
    <rPh sb="27" eb="29">
      <t>バアイ</t>
    </rPh>
    <rPh sb="30" eb="31">
      <t>モット</t>
    </rPh>
    <rPh sb="32" eb="33">
      <t>スク</t>
    </rPh>
    <rPh sb="35" eb="37">
      <t>カイスウ</t>
    </rPh>
    <rPh sb="38" eb="40">
      <t>キサイ</t>
    </rPh>
    <phoneticPr fontId="5"/>
  </si>
  <si>
    <t>０２</t>
  </si>
  <si>
    <t>０３</t>
  </si>
  <si>
    <t>０４</t>
  </si>
  <si>
    <t>０５</t>
  </si>
  <si>
    <t>０６</t>
  </si>
  <si>
    <t>０７</t>
  </si>
  <si>
    <t>０８</t>
  </si>
  <si>
    <t>０９</t>
  </si>
  <si>
    <t>１０</t>
  </si>
  <si>
    <t>１２</t>
  </si>
  <si>
    <t>１３</t>
  </si>
  <si>
    <t>１４</t>
  </si>
  <si>
    <t>１５</t>
  </si>
  <si>
    <t>１６</t>
  </si>
  <si>
    <t>１７</t>
  </si>
  <si>
    <t>別科
番号</t>
    <rPh sb="0" eb="2">
      <t>ベッカ</t>
    </rPh>
    <rPh sb="3" eb="5">
      <t>バンゴウ</t>
    </rPh>
    <phoneticPr fontId="5"/>
  </si>
  <si>
    <t>入学資格</t>
    <phoneticPr fontId="1"/>
  </si>
  <si>
    <t>昼夜別</t>
    <rPh sb="0" eb="1">
      <t>ヒル</t>
    </rPh>
    <rPh sb="1" eb="2">
      <t>ヨル</t>
    </rPh>
    <rPh sb="2" eb="3">
      <t>ベツ</t>
    </rPh>
    <phoneticPr fontId="1"/>
  </si>
  <si>
    <t>週</t>
    <rPh sb="0" eb="1">
      <t>シュウ</t>
    </rPh>
    <phoneticPr fontId="1"/>
  </si>
  <si>
    <t>始期</t>
    <rPh sb="0" eb="2">
      <t>シキ</t>
    </rPh>
    <phoneticPr fontId="1"/>
  </si>
  <si>
    <t>終期</t>
    <rPh sb="0" eb="2">
      <t>シュウキ</t>
    </rPh>
    <phoneticPr fontId="1"/>
  </si>
  <si>
    <t>受診状況</t>
    <rPh sb="0" eb="2">
      <t>ジュシン</t>
    </rPh>
    <rPh sb="2" eb="4">
      <t>ジョウキョウ</t>
    </rPh>
    <phoneticPr fontId="1"/>
  </si>
  <si>
    <t>受診者</t>
    <rPh sb="0" eb="3">
      <t>ジュシンシャ</t>
    </rPh>
    <phoneticPr fontId="1"/>
  </si>
  <si>
    <t>対象者</t>
    <rPh sb="0" eb="3">
      <t>タイショウシャ</t>
    </rPh>
    <phoneticPr fontId="1"/>
  </si>
  <si>
    <t>番号</t>
    <rPh sb="0" eb="2">
      <t>バンゴウ</t>
    </rPh>
    <phoneticPr fontId="1"/>
  </si>
  <si>
    <t>試験実施機関名</t>
    <rPh sb="0" eb="2">
      <t>シケン</t>
    </rPh>
    <rPh sb="2" eb="4">
      <t>ジッシ</t>
    </rPh>
    <rPh sb="4" eb="6">
      <t>キカン</t>
    </rPh>
    <rPh sb="6" eb="7">
      <t>メイ</t>
    </rPh>
    <phoneticPr fontId="1"/>
  </si>
  <si>
    <t>所轄省庁名
（国家資格のみ）</t>
    <rPh sb="0" eb="2">
      <t>ショカツ</t>
    </rPh>
    <rPh sb="2" eb="4">
      <t>ショウチョウ</t>
    </rPh>
    <rPh sb="4" eb="5">
      <t>メイ</t>
    </rPh>
    <rPh sb="7" eb="9">
      <t>コッカ</t>
    </rPh>
    <rPh sb="9" eb="11">
      <t>シカク</t>
    </rPh>
    <phoneticPr fontId="1"/>
  </si>
  <si>
    <t>資格区分</t>
    <rPh sb="0" eb="2">
      <t>シカク</t>
    </rPh>
    <rPh sb="2" eb="4">
      <t>クブン</t>
    </rPh>
    <phoneticPr fontId="1"/>
  </si>
  <si>
    <t>資格名</t>
    <phoneticPr fontId="1"/>
  </si>
  <si>
    <t>受験者数
（延人数）</t>
    <phoneticPr fontId="1"/>
  </si>
  <si>
    <t>合格者数</t>
    <phoneticPr fontId="1"/>
  </si>
  <si>
    <t>　○国家資格とは、法律に基づいて国等が実施する試験等に合格することにより免許等の許可を受ける資格を指します。（例：看護師　など）</t>
    <phoneticPr fontId="1"/>
  </si>
  <si>
    <t>区　分</t>
    <rPh sb="0" eb="1">
      <t>ク</t>
    </rPh>
    <rPh sb="2" eb="3">
      <t>ブン</t>
    </rPh>
    <phoneticPr fontId="1"/>
  </si>
  <si>
    <t>９－１　教職員数調</t>
    <rPh sb="7" eb="8">
      <t>スウ</t>
    </rPh>
    <phoneticPr fontId="1"/>
  </si>
  <si>
    <t>中途採用者</t>
    <rPh sb="0" eb="2">
      <t>チュウト</t>
    </rPh>
    <rPh sb="2" eb="4">
      <t>サイヨウ</t>
    </rPh>
    <rPh sb="4" eb="5">
      <t>シャ</t>
    </rPh>
    <phoneticPr fontId="1"/>
  </si>
  <si>
    <t>（単位：人）</t>
    <rPh sb="1" eb="3">
      <t>タンイ</t>
    </rPh>
    <rPh sb="4" eb="5">
      <t>ニン</t>
    </rPh>
    <phoneticPr fontId="1"/>
  </si>
  <si>
    <t>高等課程</t>
    <rPh sb="0" eb="2">
      <t>コウトウ</t>
    </rPh>
    <rPh sb="2" eb="4">
      <t>カテイ</t>
    </rPh>
    <phoneticPr fontId="1"/>
  </si>
  <si>
    <t>専　任</t>
    <phoneticPr fontId="1"/>
  </si>
  <si>
    <t>兼　任</t>
    <phoneticPr fontId="1"/>
  </si>
  <si>
    <t>専　任</t>
    <phoneticPr fontId="1"/>
  </si>
  <si>
    <t>兼　任</t>
    <phoneticPr fontId="1"/>
  </si>
  <si>
    <t xml:space="preserve"> 【注意事項】</t>
    <rPh sb="2" eb="4">
      <t>チュウイ</t>
    </rPh>
    <rPh sb="4" eb="6">
      <t>ジコウ</t>
    </rPh>
    <phoneticPr fontId="1"/>
  </si>
  <si>
    <t>うち、
留学生</t>
    <rPh sb="4" eb="7">
      <t>リュウガクセイ</t>
    </rPh>
    <phoneticPr fontId="8"/>
  </si>
  <si>
    <t>就職者数</t>
    <rPh sb="0" eb="2">
      <t>シュウショク</t>
    </rPh>
    <rPh sb="2" eb="3">
      <t>シャ</t>
    </rPh>
    <rPh sb="3" eb="4">
      <t>スウ</t>
    </rPh>
    <phoneticPr fontId="1"/>
  </si>
  <si>
    <t>関係分野に就職した者</t>
    <rPh sb="0" eb="2">
      <t>カンケイ</t>
    </rPh>
    <rPh sb="2" eb="4">
      <t>ブンヤ</t>
    </rPh>
    <rPh sb="5" eb="7">
      <t>シュウショク</t>
    </rPh>
    <rPh sb="9" eb="10">
      <t>モノ</t>
    </rPh>
    <phoneticPr fontId="8"/>
  </si>
  <si>
    <t>その他の分野に就職した者</t>
    <rPh sb="2" eb="3">
      <t>ホカ</t>
    </rPh>
    <rPh sb="4" eb="6">
      <t>ブンヤ</t>
    </rPh>
    <rPh sb="7" eb="9">
      <t>シュウショク</t>
    </rPh>
    <rPh sb="11" eb="12">
      <t>モノ</t>
    </rPh>
    <phoneticPr fontId="8"/>
  </si>
  <si>
    <t>死亡・不詳の者</t>
    <rPh sb="0" eb="2">
      <t>シボウ</t>
    </rPh>
    <rPh sb="3" eb="5">
      <t>フショウ</t>
    </rPh>
    <rPh sb="6" eb="7">
      <t>モノ</t>
    </rPh>
    <phoneticPr fontId="8"/>
  </si>
  <si>
    <t>短期
大学</t>
    <rPh sb="0" eb="2">
      <t>タンキ</t>
    </rPh>
    <rPh sb="3" eb="5">
      <t>ダイガク</t>
    </rPh>
    <phoneticPr fontId="8"/>
  </si>
  <si>
    <t>専修
学校</t>
    <rPh sb="0" eb="2">
      <t>センシュウ</t>
    </rPh>
    <rPh sb="3" eb="5">
      <t>ガッコウ</t>
    </rPh>
    <phoneticPr fontId="8"/>
  </si>
  <si>
    <t>外国等
その他</t>
    <rPh sb="0" eb="2">
      <t>ガイコク</t>
    </rPh>
    <rPh sb="2" eb="3">
      <t>トウ</t>
    </rPh>
    <rPh sb="6" eb="7">
      <t>ホカ</t>
    </rPh>
    <phoneticPr fontId="8"/>
  </si>
  <si>
    <t>高等専
門学校</t>
    <rPh sb="0" eb="2">
      <t>コウトウ</t>
    </rPh>
    <rPh sb="2" eb="3">
      <t>アツム</t>
    </rPh>
    <rPh sb="4" eb="5">
      <t>モン</t>
    </rPh>
    <rPh sb="5" eb="7">
      <t>ガッコウ</t>
    </rPh>
    <phoneticPr fontId="8"/>
  </si>
  <si>
    <t>進学
者数</t>
    <rPh sb="0" eb="2">
      <t>シンガク</t>
    </rPh>
    <rPh sb="3" eb="4">
      <t>シャ</t>
    </rPh>
    <rPh sb="4" eb="5">
      <t>スウ</t>
    </rPh>
    <phoneticPr fontId="8"/>
  </si>
  <si>
    <t>就職希
望者数</t>
    <rPh sb="0" eb="2">
      <t>シュウショク</t>
    </rPh>
    <rPh sb="2" eb="3">
      <t>マレ</t>
    </rPh>
    <rPh sb="4" eb="5">
      <t>ボウ</t>
    </rPh>
    <rPh sb="5" eb="6">
      <t>シャ</t>
    </rPh>
    <rPh sb="6" eb="7">
      <t>スウ</t>
    </rPh>
    <phoneticPr fontId="8"/>
  </si>
  <si>
    <t>一時的な仕事に就いた者</t>
    <rPh sb="0" eb="3">
      <t>イチジテキ</t>
    </rPh>
    <rPh sb="4" eb="6">
      <t>シゴト</t>
    </rPh>
    <rPh sb="7" eb="8">
      <t>ツ</t>
    </rPh>
    <rPh sb="10" eb="11">
      <t>モノ</t>
    </rPh>
    <phoneticPr fontId="1"/>
  </si>
  <si>
    <t>学　　校　　名</t>
    <rPh sb="0" eb="1">
      <t>ガク</t>
    </rPh>
    <rPh sb="3" eb="4">
      <t>コウ</t>
    </rPh>
    <rPh sb="6" eb="7">
      <t>メイ</t>
    </rPh>
    <phoneticPr fontId="1"/>
  </si>
  <si>
    <t>既に就職している者</t>
    <rPh sb="0" eb="1">
      <t>スデ</t>
    </rPh>
    <rPh sb="2" eb="4">
      <t>シュウショク</t>
    </rPh>
    <rPh sb="8" eb="9">
      <t>モノ</t>
    </rPh>
    <phoneticPr fontId="1"/>
  </si>
  <si>
    <t>「就職希望者数」には、進学希望の者であって、進学せずに就職した者も含めてください。</t>
    <rPh sb="11" eb="13">
      <t>シンガク</t>
    </rPh>
    <rPh sb="13" eb="15">
      <t>キボウ</t>
    </rPh>
    <rPh sb="16" eb="17">
      <t>モノ</t>
    </rPh>
    <rPh sb="22" eb="24">
      <t>シンガク</t>
    </rPh>
    <rPh sb="27" eb="29">
      <t>シュウショク</t>
    </rPh>
    <rPh sb="31" eb="32">
      <t>モノ</t>
    </rPh>
    <phoneticPr fontId="1"/>
  </si>
  <si>
    <t>「一時的な仕事に就いた者」とは、臨時的な収入を目的とする仕事に就いた者（アルバイトやパート等）をいいます。</t>
    <rPh sb="1" eb="4">
      <t>イチジテキ</t>
    </rPh>
    <rPh sb="5" eb="7">
      <t>シゴト</t>
    </rPh>
    <rPh sb="8" eb="9">
      <t>ツ</t>
    </rPh>
    <rPh sb="11" eb="12">
      <t>モノ</t>
    </rPh>
    <rPh sb="16" eb="19">
      <t>リンジテキ</t>
    </rPh>
    <rPh sb="20" eb="22">
      <t>シュウニュウ</t>
    </rPh>
    <rPh sb="23" eb="25">
      <t>モクテキ</t>
    </rPh>
    <rPh sb="28" eb="30">
      <t>シゴト</t>
    </rPh>
    <rPh sb="31" eb="32">
      <t>ツ</t>
    </rPh>
    <rPh sb="34" eb="35">
      <t>モノ</t>
    </rPh>
    <rPh sb="45" eb="46">
      <t>トウ</t>
    </rPh>
    <phoneticPr fontId="1"/>
  </si>
  <si>
    <t>在学中に既に就業していた者で、卒業後、就職したまま進学した者は「進学者数」に、新たに就職した場合は「就職者数」に、それ以外の場合は「既に就職している者」に含めてください。</t>
    <rPh sb="0" eb="2">
      <t>ザイガク</t>
    </rPh>
    <rPh sb="2" eb="3">
      <t>ナカ</t>
    </rPh>
    <rPh sb="4" eb="5">
      <t>スデ</t>
    </rPh>
    <rPh sb="6" eb="8">
      <t>シュウギョウ</t>
    </rPh>
    <rPh sb="12" eb="13">
      <t>モノ</t>
    </rPh>
    <rPh sb="15" eb="18">
      <t>ソツギョウゴ</t>
    </rPh>
    <rPh sb="19" eb="21">
      <t>シュウショク</t>
    </rPh>
    <rPh sb="25" eb="27">
      <t>シンガク</t>
    </rPh>
    <rPh sb="29" eb="30">
      <t>モノ</t>
    </rPh>
    <rPh sb="32" eb="35">
      <t>シンガクシャ</t>
    </rPh>
    <rPh sb="35" eb="36">
      <t>カズ</t>
    </rPh>
    <rPh sb="39" eb="40">
      <t>アラ</t>
    </rPh>
    <rPh sb="42" eb="44">
      <t>シュウショク</t>
    </rPh>
    <rPh sb="46" eb="48">
      <t>バアイ</t>
    </rPh>
    <rPh sb="50" eb="52">
      <t>シュウショク</t>
    </rPh>
    <rPh sb="52" eb="53">
      <t>シャ</t>
    </rPh>
    <rPh sb="53" eb="54">
      <t>スウ</t>
    </rPh>
    <rPh sb="59" eb="61">
      <t>イガイ</t>
    </rPh>
    <rPh sb="62" eb="64">
      <t>バアイ</t>
    </rPh>
    <rPh sb="66" eb="67">
      <t>スデ</t>
    </rPh>
    <rPh sb="68" eb="70">
      <t>シュウショク</t>
    </rPh>
    <rPh sb="74" eb="75">
      <t>モノ</t>
    </rPh>
    <phoneticPr fontId="1"/>
  </si>
  <si>
    <t>「左記以外の者」には、家事手伝いやニートなど無業者の者を含めてください。
フリーランスや自営業を営む場合は、「就職者数」に含めてください。</t>
    <rPh sb="1" eb="3">
      <t>サキ</t>
    </rPh>
    <rPh sb="3" eb="5">
      <t>イガイ</t>
    </rPh>
    <rPh sb="6" eb="7">
      <t>モノ</t>
    </rPh>
    <rPh sb="11" eb="13">
      <t>カジ</t>
    </rPh>
    <rPh sb="13" eb="15">
      <t>テツダ</t>
    </rPh>
    <rPh sb="22" eb="23">
      <t>ム</t>
    </rPh>
    <rPh sb="23" eb="25">
      <t>ギョウシャ</t>
    </rPh>
    <rPh sb="26" eb="27">
      <t>モノ</t>
    </rPh>
    <rPh sb="28" eb="29">
      <t>フク</t>
    </rPh>
    <rPh sb="44" eb="47">
      <t>ジエイギョウ</t>
    </rPh>
    <rPh sb="48" eb="49">
      <t>イトナ</t>
    </rPh>
    <rPh sb="50" eb="52">
      <t>バアイ</t>
    </rPh>
    <rPh sb="55" eb="57">
      <t>シュウショク</t>
    </rPh>
    <rPh sb="57" eb="58">
      <t>シャ</t>
    </rPh>
    <rPh sb="58" eb="59">
      <t>スウ</t>
    </rPh>
    <rPh sb="61" eb="62">
      <t>フク</t>
    </rPh>
    <phoneticPr fontId="1"/>
  </si>
  <si>
    <t>その他の地方</t>
    <rPh sb="2" eb="3">
      <t>タ</t>
    </rPh>
    <rPh sb="4" eb="6">
      <t>チホウ</t>
    </rPh>
    <phoneticPr fontId="8"/>
  </si>
  <si>
    <t>左記以外
の入学者</t>
    <rPh sb="0" eb="2">
      <t>サキ</t>
    </rPh>
    <rPh sb="2" eb="4">
      <t>イガイ</t>
    </rPh>
    <rPh sb="6" eb="9">
      <t>ニュウガクシャ</t>
    </rPh>
    <phoneticPr fontId="8"/>
  </si>
  <si>
    <t>０３</t>
    <phoneticPr fontId="5"/>
  </si>
  <si>
    <t>０４</t>
    <phoneticPr fontId="5"/>
  </si>
  <si>
    <t>１７</t>
    <phoneticPr fontId="5"/>
  </si>
  <si>
    <t>　</t>
    <phoneticPr fontId="5"/>
  </si>
  <si>
    <t>　</t>
    <phoneticPr fontId="5"/>
  </si>
  <si>
    <t>　</t>
    <phoneticPr fontId="5"/>
  </si>
  <si>
    <t>うち府外生</t>
    <phoneticPr fontId="1"/>
  </si>
  <si>
    <t>【注意事項】</t>
    <rPh sb="1" eb="3">
      <t>チュウイ</t>
    </rPh>
    <rPh sb="3" eb="5">
      <t>ジコウ</t>
    </rPh>
    <phoneticPr fontId="1"/>
  </si>
  <si>
    <t>学　校　番　号</t>
    <rPh sb="0" eb="3">
      <t>ガッコウ</t>
    </rPh>
    <rPh sb="4" eb="7">
      <t>バンゴウ</t>
    </rPh>
    <phoneticPr fontId="1"/>
  </si>
  <si>
    <t>・死亡</t>
    <phoneticPr fontId="1"/>
  </si>
  <si>
    <t>高 等 課 程</t>
    <rPh sb="0" eb="3">
      <t>コウトウ</t>
    </rPh>
    <rPh sb="4" eb="7">
      <t>カテイ</t>
    </rPh>
    <phoneticPr fontId="8"/>
  </si>
  <si>
    <t>専 門 課 程</t>
    <rPh sb="0" eb="3">
      <t>センモン</t>
    </rPh>
    <rPh sb="4" eb="7">
      <t>カテイ</t>
    </rPh>
    <phoneticPr fontId="8"/>
  </si>
  <si>
    <t>一 般 課 程</t>
    <rPh sb="0" eb="3">
      <t>イッパン</t>
    </rPh>
    <rPh sb="4" eb="7">
      <t>カテイ</t>
    </rPh>
    <phoneticPr fontId="8"/>
  </si>
  <si>
    <t>定員</t>
    <rPh sb="0" eb="2">
      <t>テイイン</t>
    </rPh>
    <phoneticPr fontId="1"/>
  </si>
  <si>
    <t>別科名</t>
    <rPh sb="0" eb="2">
      <t>ベッカ</t>
    </rPh>
    <phoneticPr fontId="1"/>
  </si>
  <si>
    <t>学則に
記載の
有・無</t>
    <rPh sb="4" eb="6">
      <t>キサイ</t>
    </rPh>
    <phoneticPr fontId="1"/>
  </si>
  <si>
    <t>備考</t>
    <rPh sb="0" eb="2">
      <t>ビコウ</t>
    </rPh>
    <phoneticPr fontId="1"/>
  </si>
  <si>
    <t>その他</t>
    <rPh sb="2" eb="3">
      <t>ホカ</t>
    </rPh>
    <phoneticPr fontId="1"/>
  </si>
  <si>
    <t>授業料</t>
    <rPh sb="0" eb="2">
      <t>ジュギョウ</t>
    </rPh>
    <rPh sb="2" eb="3">
      <t>リョウ</t>
    </rPh>
    <phoneticPr fontId="1"/>
  </si>
  <si>
    <t>入学金</t>
    <rPh sb="0" eb="3">
      <t>ニュウガクキン</t>
    </rPh>
    <phoneticPr fontId="1"/>
  </si>
  <si>
    <t>実員（人）</t>
    <rPh sb="0" eb="2">
      <t>ジツイン</t>
    </rPh>
    <rPh sb="3" eb="4">
      <t>ニン</t>
    </rPh>
    <phoneticPr fontId="1"/>
  </si>
  <si>
    <t>生徒数</t>
    <rPh sb="0" eb="2">
      <t>セイト</t>
    </rPh>
    <rPh sb="2" eb="3">
      <t>スウ</t>
    </rPh>
    <phoneticPr fontId="1"/>
  </si>
  <si>
    <t>大学</t>
    <rPh sb="0" eb="2">
      <t>ダイガク</t>
    </rPh>
    <phoneticPr fontId="8"/>
  </si>
  <si>
    <t>大学院</t>
    <rPh sb="0" eb="2">
      <t>ダイガク</t>
    </rPh>
    <rPh sb="2" eb="3">
      <t>イン</t>
    </rPh>
    <phoneticPr fontId="8"/>
  </si>
  <si>
    <t xml:space="preserve">合　　　　計 </t>
    <rPh sb="0" eb="1">
      <t>ゴウ</t>
    </rPh>
    <rPh sb="5" eb="6">
      <t>ケイ</t>
    </rPh>
    <phoneticPr fontId="1"/>
  </si>
  <si>
    <t>進学者数内訳</t>
    <rPh sb="0" eb="3">
      <t>シンガクシャ</t>
    </rPh>
    <rPh sb="3" eb="4">
      <t>スウ</t>
    </rPh>
    <rPh sb="4" eb="6">
      <t>ウチワケ</t>
    </rPh>
    <phoneticPr fontId="8"/>
  </si>
  <si>
    <t>区分</t>
    <rPh sb="0" eb="2">
      <t>クブン</t>
    </rPh>
    <phoneticPr fontId="1"/>
  </si>
  <si>
    <t>実施年月日</t>
    <rPh sb="0" eb="2">
      <t>ジッシ</t>
    </rPh>
    <rPh sb="2" eb="5">
      <t>ネンガッピ</t>
    </rPh>
    <phoneticPr fontId="1"/>
  </si>
  <si>
    <t>受診率</t>
    <rPh sb="0" eb="2">
      <t>ジュシン</t>
    </rPh>
    <rPh sb="2" eb="3">
      <t>リツ</t>
    </rPh>
    <phoneticPr fontId="1"/>
  </si>
  <si>
    <t>生徒</t>
    <rPh sb="0" eb="2">
      <t>セイト</t>
    </rPh>
    <phoneticPr fontId="1"/>
  </si>
  <si>
    <t>教職員</t>
    <rPh sb="0" eb="3">
      <t>キョウショクイン</t>
    </rPh>
    <phoneticPr fontId="1"/>
  </si>
  <si>
    <t>専任</t>
    <rPh sb="0" eb="2">
      <t>センニン</t>
    </rPh>
    <phoneticPr fontId="1"/>
  </si>
  <si>
    <t>兼任</t>
    <rPh sb="0" eb="2">
      <t>ケンニン</t>
    </rPh>
    <phoneticPr fontId="1"/>
  </si>
  <si>
    <t>学 校 名</t>
    <rPh sb="0" eb="3">
      <t>ガッコウ</t>
    </rPh>
    <rPh sb="4" eb="5">
      <t>メイ</t>
    </rPh>
    <phoneticPr fontId="1"/>
  </si>
  <si>
    <t>【注意事項】　○退学者が多い場合は、理由書（任意様式）を添付してください。</t>
    <rPh sb="1" eb="3">
      <t>チュウイ</t>
    </rPh>
    <rPh sb="3" eb="5">
      <t>ジコウ</t>
    </rPh>
    <rPh sb="18" eb="21">
      <t>リユウショ</t>
    </rPh>
    <rPh sb="22" eb="24">
      <t>ニンイ</t>
    </rPh>
    <rPh sb="24" eb="26">
      <t>ヨウシキ</t>
    </rPh>
    <rPh sb="28" eb="30">
      <t>テンプ</t>
    </rPh>
    <phoneticPr fontId="1"/>
  </si>
  <si>
    <t>　○施設整備費のうち、入学手続きの際に入学金と同時に徴収するような場合は、入学一時金の「施設整備費」に記載してください。</t>
    <rPh sb="2" eb="4">
      <t>シセツ</t>
    </rPh>
    <rPh sb="4" eb="6">
      <t>セイビ</t>
    </rPh>
    <rPh sb="6" eb="7">
      <t>ヒ</t>
    </rPh>
    <rPh sb="33" eb="35">
      <t>バアイ</t>
    </rPh>
    <rPh sb="51" eb="53">
      <t>キサイ</t>
    </rPh>
    <phoneticPr fontId="5"/>
  </si>
  <si>
    <t>学 校 番 号</t>
    <rPh sb="0" eb="3">
      <t>ガッコウ</t>
    </rPh>
    <rPh sb="4" eb="7">
      <t>バンゴウ</t>
    </rPh>
    <phoneticPr fontId="1"/>
  </si>
  <si>
    <t>　</t>
    <phoneticPr fontId="1"/>
  </si>
  <si>
    <t>教員数</t>
    <rPh sb="2" eb="3">
      <t>スウ</t>
    </rPh>
    <phoneticPr fontId="1"/>
  </si>
  <si>
    <t>区　　分</t>
    <rPh sb="0" eb="1">
      <t>ク</t>
    </rPh>
    <rPh sb="3" eb="4">
      <t>ブン</t>
    </rPh>
    <phoneticPr fontId="1"/>
  </si>
  <si>
    <t>面積（㎡）</t>
    <rPh sb="0" eb="2">
      <t>メンセキ</t>
    </rPh>
    <phoneticPr fontId="1"/>
  </si>
  <si>
    <t>　○一つの学科において、入学一時金及び経常的納付金が複数設定されている場合、それぞれ最も標準的な額を記載してください。</t>
    <rPh sb="2" eb="3">
      <t>イチ</t>
    </rPh>
    <rPh sb="5" eb="7">
      <t>ガッカ</t>
    </rPh>
    <rPh sb="26" eb="28">
      <t>フクスウ</t>
    </rPh>
    <rPh sb="28" eb="30">
      <t>セッテイ</t>
    </rPh>
    <rPh sb="35" eb="37">
      <t>バアイ</t>
    </rPh>
    <rPh sb="42" eb="43">
      <t>モット</t>
    </rPh>
    <rPh sb="44" eb="46">
      <t>ヒョウジュン</t>
    </rPh>
    <rPh sb="46" eb="47">
      <t>テキ</t>
    </rPh>
    <rPh sb="48" eb="49">
      <t>ガク</t>
    </rPh>
    <rPh sb="50" eb="52">
      <t>キサイ</t>
    </rPh>
    <phoneticPr fontId="5"/>
  </si>
  <si>
    <t>２</t>
  </si>
  <si>
    <t>Ｐ４</t>
  </si>
  <si>
    <t>学校名</t>
  </si>
  <si>
    <t>３</t>
  </si>
  <si>
    <t>Ｐ５</t>
  </si>
  <si>
    <t>４</t>
  </si>
  <si>
    <t>Ｐ６</t>
  </si>
  <si>
    <t>５</t>
  </si>
  <si>
    <t>Ｐ７</t>
  </si>
  <si>
    <t>６</t>
  </si>
  <si>
    <t>Ｐ８</t>
  </si>
  <si>
    <t>７</t>
  </si>
  <si>
    <t>８</t>
  </si>
  <si>
    <t>学校所在地</t>
  </si>
  <si>
    <t>１１</t>
  </si>
  <si>
    <t>校長氏名</t>
  </si>
  <si>
    <t>総定員</t>
  </si>
  <si>
    <t>総実員</t>
  </si>
  <si>
    <t>生徒一人当たりの納付金 （単位：円）</t>
  </si>
  <si>
    <t>計</t>
  </si>
  <si>
    <t>男</t>
  </si>
  <si>
    <t>女</t>
  </si>
  <si>
    <t>学校番号</t>
    <rPh sb="0" eb="2">
      <t>ガッコウ</t>
    </rPh>
    <rPh sb="2" eb="4">
      <t>バンゴウ</t>
    </rPh>
    <phoneticPr fontId="1"/>
  </si>
  <si>
    <t>①</t>
  </si>
  <si>
    <t>②</t>
  </si>
  <si>
    <t>区　　分</t>
  </si>
  <si>
    <t>退職者</t>
  </si>
  <si>
    <t>新規採用者</t>
  </si>
  <si>
    <t>事務職員</t>
  </si>
  <si>
    <t>９－３　 教 職 員 現 況 等 調</t>
  </si>
  <si>
    <t>　　　 ②「最終学歴」は、学校名を記入し、（　　）内に卒業年月日を記入すること。</t>
  </si>
  <si>
    <t>　　 　③「専修学校・各種学校修業歴」は、認可校であってかつ、本来の学科のものを記入すること。</t>
  </si>
  <si>
    <t>　　　 ④「関連業務従事歴」は、現在の担当教科に関する職歴についてのみ記入すること。</t>
  </si>
  <si>
    <t>　　　 ⑤「専・各修業歴」欄、「関連業務従事歴」欄が１行で記入しきれない場合は、２行、３行にわたり記入してもさしつかえない。</t>
  </si>
  <si>
    <t>職　名</t>
  </si>
  <si>
    <t xml:space="preserve"> 専任・兼任の別</t>
  </si>
  <si>
    <t>※</t>
  </si>
  <si>
    <t>氏　　　名</t>
  </si>
  <si>
    <t>※　関　連　業　務　従　事　歴</t>
  </si>
  <si>
    <t>担 当</t>
  </si>
  <si>
    <t>（現在の勤務校以外での教員歴を含む）</t>
  </si>
  <si>
    <t>取得免許</t>
  </si>
  <si>
    <t>課 程</t>
  </si>
  <si>
    <t>（ 卒 業 年 月 ）</t>
  </si>
  <si>
    <t>学　　校　　名</t>
  </si>
  <si>
    <t>卒業年月</t>
  </si>
  <si>
    <t>修業</t>
  </si>
  <si>
    <t>在職期間</t>
  </si>
  <si>
    <t>の 種 類</t>
  </si>
  <si>
    <t>年限</t>
  </si>
  <si>
    <t>室数</t>
  </si>
  <si>
    <t>区　　　分</t>
  </si>
  <si>
    <t>学　　校　　名</t>
    <rPh sb="0" eb="4">
      <t>ガッコウ</t>
    </rPh>
    <rPh sb="6" eb="7">
      <t>メイ</t>
    </rPh>
    <phoneticPr fontId="1"/>
  </si>
  <si>
    <t>その他</t>
  </si>
  <si>
    <t>③</t>
  </si>
  <si>
    <t>④</t>
  </si>
  <si>
    <t>⑤</t>
  </si>
  <si>
    <t>　</t>
    <phoneticPr fontId="1"/>
  </si>
  <si>
    <t>（注） ①「職名」は、校長、教員、助手、校医、事務長、事務員等とする。</t>
    <rPh sb="17" eb="19">
      <t>ジョシュ</t>
    </rPh>
    <rPh sb="29" eb="30">
      <t>イン</t>
    </rPh>
    <phoneticPr fontId="1"/>
  </si>
  <si>
    <t>採 　　 用</t>
    <phoneticPr fontId="1"/>
  </si>
  <si>
    <t>年　月　日</t>
    <phoneticPr fontId="1"/>
  </si>
  <si>
    <t>年．月(FROM)／年．月(TO)</t>
    <phoneticPr fontId="1"/>
  </si>
  <si>
    <t>区分</t>
  </si>
  <si>
    <t>生年月日</t>
  </si>
  <si>
    <t>実員</t>
  </si>
  <si>
    <t>合　　　計</t>
  </si>
  <si>
    <t>課程名</t>
  </si>
  <si>
    <t>年度当初</t>
  </si>
  <si>
    <t>在籍者数</t>
  </si>
  <si>
    <t>退学者数</t>
  </si>
  <si>
    <t>退  学  ・  休  学  理  由  別  内  訳</t>
  </si>
  <si>
    <t>現在</t>
  </si>
  <si>
    <t>学業不振</t>
  </si>
  <si>
    <t>学校生活</t>
  </si>
  <si>
    <t>進路変更</t>
  </si>
  <si>
    <t>病気・けが</t>
  </si>
  <si>
    <t>経済的</t>
  </si>
  <si>
    <t>家庭の</t>
  </si>
  <si>
    <t>問題行動</t>
  </si>
  <si>
    <t>不 適 応</t>
  </si>
  <si>
    <t>理　由</t>
  </si>
  <si>
    <t xml:space="preserve"> 事　 情</t>
  </si>
  <si>
    <t>による懲戒</t>
  </si>
  <si>
    <t>１年生</t>
  </si>
  <si>
    <t>２年生</t>
  </si>
  <si>
    <t>３年生</t>
  </si>
  <si>
    <t>４年生</t>
  </si>
  <si>
    <t>生年月日</t>
    <rPh sb="3" eb="4">
      <t>ヒ</t>
    </rPh>
    <phoneticPr fontId="1"/>
  </si>
  <si>
    <t>　　　 ⑦助手、事務職員、校医については、※は記入不用</t>
    <rPh sb="5" eb="7">
      <t>ジョシュ</t>
    </rPh>
    <phoneticPr fontId="1"/>
  </si>
  <si>
    <t>　 　　⑥記入欄がＰ１２-1～3を用いてもなお不足とするときは、同様の様式を作成して全教職員について記入すること。</t>
    <phoneticPr fontId="1"/>
  </si>
  <si>
    <t>学校番号</t>
  </si>
  <si>
    <t>学科コード</t>
  </si>
  <si>
    <t>課程</t>
  </si>
  <si>
    <t>昼夜別</t>
  </si>
  <si>
    <t>学科名</t>
  </si>
  <si>
    <t>総授業時数</t>
  </si>
  <si>
    <t>入学志願者</t>
  </si>
  <si>
    <t>一年定員</t>
  </si>
  <si>
    <t>一年男子</t>
  </si>
  <si>
    <t>一年女子</t>
  </si>
  <si>
    <t>一年生徒数</t>
  </si>
  <si>
    <t>一年学級数</t>
  </si>
  <si>
    <t>二年定員</t>
  </si>
  <si>
    <t>二年男子</t>
  </si>
  <si>
    <t>二年女子</t>
  </si>
  <si>
    <t>二年生徒数</t>
  </si>
  <si>
    <t>二年学級数</t>
  </si>
  <si>
    <t>三年定員</t>
  </si>
  <si>
    <t>三年男子</t>
  </si>
  <si>
    <t>三年女子</t>
  </si>
  <si>
    <t>三年生徒数</t>
  </si>
  <si>
    <t>三年学級数</t>
  </si>
  <si>
    <t>四年定員</t>
  </si>
  <si>
    <t>四年男子</t>
  </si>
  <si>
    <t>四年女子</t>
  </si>
  <si>
    <t>四年生徒数</t>
  </si>
  <si>
    <t>四年学級数</t>
  </si>
  <si>
    <t>五年定員</t>
  </si>
  <si>
    <t>五年男子</t>
  </si>
  <si>
    <t>五年女子</t>
  </si>
  <si>
    <t>五年生徒数</t>
  </si>
  <si>
    <t>五年学級数</t>
  </si>
  <si>
    <t>六年定員</t>
  </si>
  <si>
    <t>六年男子</t>
  </si>
  <si>
    <t>六年女子</t>
  </si>
  <si>
    <t>六年生徒数</t>
  </si>
  <si>
    <t>六年学級数</t>
  </si>
  <si>
    <t>受験料</t>
  </si>
  <si>
    <t>入学金</t>
  </si>
  <si>
    <t>一時金施設設備費</t>
  </si>
  <si>
    <t>一時金その他</t>
  </si>
  <si>
    <t>入学一時金</t>
  </si>
  <si>
    <t>授業料</t>
  </si>
  <si>
    <t>納付金施設設備費</t>
  </si>
  <si>
    <t>教材費</t>
  </si>
  <si>
    <t>実習費</t>
  </si>
  <si>
    <t>納付金その他</t>
  </si>
  <si>
    <t>経常的納付金</t>
  </si>
  <si>
    <t>納付金計</t>
  </si>
  <si>
    <t>課程名</t>
    <rPh sb="0" eb="2">
      <t>カテイ</t>
    </rPh>
    <rPh sb="2" eb="3">
      <t>メイ</t>
    </rPh>
    <phoneticPr fontId="3"/>
  </si>
  <si>
    <t>法人番号</t>
  </si>
  <si>
    <t>学校名（かな）</t>
  </si>
  <si>
    <t>設置者（〒）</t>
  </si>
  <si>
    <t>　設置者住所</t>
  </si>
  <si>
    <t>代表者（かな）</t>
  </si>
  <si>
    <t>　代表者</t>
  </si>
  <si>
    <t>学校（〒）　</t>
  </si>
  <si>
    <t>校長（カナ）</t>
  </si>
  <si>
    <t>校長</t>
  </si>
  <si>
    <t>電話番号</t>
  </si>
  <si>
    <t>ＦＡＸ</t>
  </si>
  <si>
    <t>Ｅメール</t>
  </si>
  <si>
    <t>　</t>
  </si>
  <si>
    <t>設置者（カナ）</t>
    <rPh sb="0" eb="2">
      <t>セッチ</t>
    </rPh>
    <rPh sb="2" eb="3">
      <t>シャ</t>
    </rPh>
    <phoneticPr fontId="2"/>
  </si>
  <si>
    <t>設置者</t>
    <rPh sb="0" eb="2">
      <t>セッチ</t>
    </rPh>
    <rPh sb="2" eb="3">
      <t>シャ</t>
    </rPh>
    <phoneticPr fontId="2"/>
  </si>
  <si>
    <t>※　専修学校・各種学校修業歴</t>
    <phoneticPr fontId="1"/>
  </si>
  <si>
    <t>徴収回数</t>
    <rPh sb="0" eb="2">
      <t>チョウシュウ</t>
    </rPh>
    <rPh sb="2" eb="4">
      <t>カイスウ</t>
    </rPh>
    <phoneticPr fontId="2"/>
  </si>
  <si>
    <t>最  終  学  歴</t>
    <phoneticPr fontId="1"/>
  </si>
  <si>
    <t>行数が足らない場合ここをクリック</t>
    <rPh sb="0" eb="2">
      <t>ギョウスウ</t>
    </rPh>
    <rPh sb="3" eb="4">
      <t>タ</t>
    </rPh>
    <rPh sb="7" eb="9">
      <t>バアイ</t>
    </rPh>
    <phoneticPr fontId="1"/>
  </si>
  <si>
    <t>学科番号</t>
    <rPh sb="0" eb="2">
      <t>ガッカ</t>
    </rPh>
    <rPh sb="2" eb="4">
      <t>バンゴウ</t>
    </rPh>
    <phoneticPr fontId="8"/>
  </si>
  <si>
    <t>学校名・研修機関名・企業名</t>
    <phoneticPr fontId="1"/>
  </si>
  <si>
    <t>一般課程</t>
    <rPh sb="0" eb="2">
      <t>イッパン</t>
    </rPh>
    <rPh sb="2" eb="4">
      <t>カテイ</t>
    </rPh>
    <phoneticPr fontId="1"/>
  </si>
  <si>
    <t>１８</t>
  </si>
  <si>
    <t>１９</t>
  </si>
  <si>
    <t>２０</t>
  </si>
  <si>
    <t>２１</t>
  </si>
  <si>
    <t>２２</t>
  </si>
  <si>
    <t>２３</t>
  </si>
  <si>
    <t>２４</t>
  </si>
  <si>
    <t>２５</t>
  </si>
  <si>
    <t>２６</t>
  </si>
  <si>
    <t>２７</t>
  </si>
  <si>
    <t>２８</t>
  </si>
  <si>
    <t>２９</t>
  </si>
  <si>
    <t>３０</t>
  </si>
  <si>
    <t>18</t>
  </si>
  <si>
    <t>19</t>
  </si>
  <si>
    <t>20</t>
  </si>
  <si>
    <t>21</t>
  </si>
  <si>
    <t>22</t>
  </si>
  <si>
    <t>23</t>
  </si>
  <si>
    <t>24</t>
  </si>
  <si>
    <t>25</t>
  </si>
  <si>
    <t>26</t>
  </si>
  <si>
    <t>27</t>
  </si>
  <si>
    <t>28</t>
  </si>
  <si>
    <t>29</t>
  </si>
  <si>
    <t>30</t>
  </si>
  <si>
    <t>学　　校　　名</t>
    <rPh sb="0" eb="4">
      <t>ガッコウ</t>
    </rPh>
    <rPh sb="6" eb="7">
      <t>メイ</t>
    </rPh>
    <phoneticPr fontId="1"/>
  </si>
  <si>
    <t>校長</t>
    <rPh sb="0" eb="2">
      <t>コウチョウ</t>
    </rPh>
    <phoneticPr fontId="1"/>
  </si>
  <si>
    <t>教員</t>
    <rPh sb="0" eb="2">
      <t>キョウイン</t>
    </rPh>
    <phoneticPr fontId="1"/>
  </si>
  <si>
    <t>助手</t>
    <rPh sb="0" eb="2">
      <t>ジョシュ</t>
    </rPh>
    <phoneticPr fontId="1"/>
  </si>
  <si>
    <t>校医</t>
    <rPh sb="0" eb="2">
      <t>コウイ</t>
    </rPh>
    <phoneticPr fontId="1"/>
  </si>
  <si>
    <t>事務長</t>
    <rPh sb="0" eb="3">
      <t>ジムチョウ</t>
    </rPh>
    <phoneticPr fontId="1"/>
  </si>
  <si>
    <t>事務員</t>
    <rPh sb="0" eb="3">
      <t>ジムイン</t>
    </rPh>
    <phoneticPr fontId="1"/>
  </si>
  <si>
    <t>その他</t>
    <rPh sb="2" eb="3">
      <t>タ</t>
    </rPh>
    <phoneticPr fontId="1"/>
  </si>
  <si>
    <t>専</t>
    <rPh sb="0" eb="1">
      <t>セン</t>
    </rPh>
    <phoneticPr fontId="1"/>
  </si>
  <si>
    <t>兼</t>
    <rPh sb="0" eb="1">
      <t>ケン</t>
    </rPh>
    <phoneticPr fontId="1"/>
  </si>
  <si>
    <t>専門</t>
    <rPh sb="0" eb="2">
      <t>センモン</t>
    </rPh>
    <phoneticPr fontId="1"/>
  </si>
  <si>
    <t>高等</t>
    <rPh sb="0" eb="2">
      <t>コウトウ</t>
    </rPh>
    <phoneticPr fontId="1"/>
  </si>
  <si>
    <t>一般</t>
    <rPh sb="0" eb="2">
      <t>イッパン</t>
    </rPh>
    <phoneticPr fontId="1"/>
  </si>
  <si>
    <t>学校番号</t>
    <rPh sb="0" eb="2">
      <t>ガッコウ</t>
    </rPh>
    <rPh sb="2" eb="4">
      <t>バンゴウ</t>
    </rPh>
    <phoneticPr fontId="1"/>
  </si>
  <si>
    <t>学校番号</t>
    <rPh sb="0" eb="2">
      <t>ガッコウ</t>
    </rPh>
    <rPh sb="2" eb="4">
      <t>バンゴウ</t>
    </rPh>
    <phoneticPr fontId="5"/>
  </si>
  <si>
    <t>調　　査　　項　　目</t>
    <rPh sb="0" eb="1">
      <t>チョウ</t>
    </rPh>
    <rPh sb="3" eb="4">
      <t>サ</t>
    </rPh>
    <rPh sb="6" eb="7">
      <t>コウ</t>
    </rPh>
    <rPh sb="9" eb="10">
      <t>メ</t>
    </rPh>
    <phoneticPr fontId="5"/>
  </si>
  <si>
    <t>フリガナ（半角カナ）</t>
    <rPh sb="5" eb="7">
      <t>ハンカク</t>
    </rPh>
    <phoneticPr fontId="5"/>
  </si>
  <si>
    <t>学科
番号</t>
    <rPh sb="3" eb="5">
      <t>バンゴウ</t>
    </rPh>
    <phoneticPr fontId="5"/>
  </si>
  <si>
    <t>課程
区分</t>
    <rPh sb="0" eb="2">
      <t>カテイ</t>
    </rPh>
    <rPh sb="3" eb="5">
      <t>クブン</t>
    </rPh>
    <phoneticPr fontId="5"/>
  </si>
  <si>
    <t>昼夜別</t>
    <rPh sb="0" eb="2">
      <t>チュウヤ</t>
    </rPh>
    <rPh sb="2" eb="3">
      <t>ベツ</t>
    </rPh>
    <phoneticPr fontId="5"/>
  </si>
  <si>
    <t>卒業に必要な総授業時数（時間）　</t>
    <rPh sb="6" eb="7">
      <t>ソウ</t>
    </rPh>
    <rPh sb="7" eb="9">
      <t>ジュギョウ</t>
    </rPh>
    <rPh sb="9" eb="11">
      <t>ジスウ</t>
    </rPh>
    <rPh sb="12" eb="14">
      <t>ジカン</t>
    </rPh>
    <phoneticPr fontId="5"/>
  </si>
  <si>
    <t>計</t>
    <rPh sb="0" eb="1">
      <t>ケイ</t>
    </rPh>
    <phoneticPr fontId="5"/>
  </si>
  <si>
    <t>１年
定員</t>
    <rPh sb="3" eb="5">
      <t>テイイン</t>
    </rPh>
    <phoneticPr fontId="5"/>
  </si>
  <si>
    <t>男子</t>
    <rPh sb="0" eb="2">
      <t>ダンシ</t>
    </rPh>
    <phoneticPr fontId="5"/>
  </si>
  <si>
    <t>女子</t>
    <rPh sb="0" eb="2">
      <t>ジョシ</t>
    </rPh>
    <phoneticPr fontId="5"/>
  </si>
  <si>
    <t>２年
定員</t>
    <rPh sb="3" eb="5">
      <t>テイイン</t>
    </rPh>
    <phoneticPr fontId="5"/>
  </si>
  <si>
    <t>３年
定員</t>
    <rPh sb="3" eb="5">
      <t>テイイン</t>
    </rPh>
    <phoneticPr fontId="5"/>
  </si>
  <si>
    <t>４年
定員</t>
    <rPh sb="3" eb="5">
      <t>テイイン</t>
    </rPh>
    <phoneticPr fontId="5"/>
  </si>
  <si>
    <t>１年実員</t>
    <phoneticPr fontId="5"/>
  </si>
  <si>
    <t>２年実員</t>
    <phoneticPr fontId="5"/>
  </si>
  <si>
    <t>３年実員</t>
    <phoneticPr fontId="5"/>
  </si>
  <si>
    <t>４年実員</t>
    <phoneticPr fontId="5"/>
  </si>
  <si>
    <t>【注意事項】</t>
    <rPh sb="1" eb="3">
      <t>チュウイ</t>
    </rPh>
    <rPh sb="3" eb="5">
      <t>ジコウ</t>
    </rPh>
    <phoneticPr fontId="5"/>
  </si>
  <si>
    <t>　</t>
    <phoneticPr fontId="5"/>
  </si>
  <si>
    <t>入学金</t>
    <rPh sb="0" eb="3">
      <t>ニュウガクキン</t>
    </rPh>
    <phoneticPr fontId="5"/>
  </si>
  <si>
    <t>その他</t>
    <rPh sb="2" eb="3">
      <t>ホカ</t>
    </rPh>
    <phoneticPr fontId="5"/>
  </si>
  <si>
    <t>計①</t>
    <rPh sb="0" eb="1">
      <t>ケイ</t>
    </rPh>
    <phoneticPr fontId="5"/>
  </si>
  <si>
    <t>経常的納付金年額</t>
    <rPh sb="0" eb="1">
      <t>ケイジョウ</t>
    </rPh>
    <phoneticPr fontId="5"/>
  </si>
  <si>
    <t>施設整備費</t>
    <phoneticPr fontId="5"/>
  </si>
  <si>
    <t>（専門課程）</t>
    <rPh sb="1" eb="3">
      <t>センモン</t>
    </rPh>
    <rPh sb="3" eb="5">
      <t>カテイ</t>
    </rPh>
    <phoneticPr fontId="8"/>
  </si>
  <si>
    <t>人</t>
    <rPh sb="0" eb="1">
      <t>ニン</t>
    </rPh>
    <phoneticPr fontId="1"/>
  </si>
  <si>
    <t>区分</t>
    <rPh sb="0" eb="2">
      <t>クブン</t>
    </rPh>
    <phoneticPr fontId="8"/>
  </si>
  <si>
    <t>計</t>
    <rPh sb="0" eb="1">
      <t>ケイ</t>
    </rPh>
    <phoneticPr fontId="8"/>
  </si>
  <si>
    <t>その他</t>
    <rPh sb="0" eb="3">
      <t>ソノタ</t>
    </rPh>
    <phoneticPr fontId="1"/>
  </si>
  <si>
    <t>（高等課程）</t>
    <rPh sb="1" eb="3">
      <t>コウトウ</t>
    </rPh>
    <rPh sb="3" eb="5">
      <t>カテイ</t>
    </rPh>
    <phoneticPr fontId="8"/>
  </si>
  <si>
    <t>（うち府下公立中学校卒業者）</t>
    <rPh sb="3" eb="5">
      <t>フカ</t>
    </rPh>
    <rPh sb="5" eb="7">
      <t>コウリツ</t>
    </rPh>
    <rPh sb="7" eb="9">
      <t>チュウガク</t>
    </rPh>
    <rPh sb="9" eb="10">
      <t>コウ</t>
    </rPh>
    <rPh sb="10" eb="13">
      <t>ソツギョウシャ</t>
    </rPh>
    <phoneticPr fontId="8"/>
  </si>
  <si>
    <t>学校名</t>
    <rPh sb="0" eb="1">
      <t>ガク</t>
    </rPh>
    <rPh sb="1" eb="2">
      <t>コウ</t>
    </rPh>
    <rPh sb="2" eb="3">
      <t>メイ</t>
    </rPh>
    <phoneticPr fontId="1"/>
  </si>
  <si>
    <t>学校名</t>
    <rPh sb="0" eb="1">
      <t>ガク</t>
    </rPh>
    <rPh sb="1" eb="2">
      <t>コウ</t>
    </rPh>
    <rPh sb="2" eb="3">
      <t>メイ</t>
    </rPh>
    <phoneticPr fontId="5"/>
  </si>
  <si>
    <t>大阪府</t>
    <rPh sb="0" eb="3">
      <t>オオサカフ</t>
    </rPh>
    <phoneticPr fontId="8"/>
  </si>
  <si>
    <t>京都府</t>
    <rPh sb="0" eb="3">
      <t>キョウトフ</t>
    </rPh>
    <phoneticPr fontId="8"/>
  </si>
  <si>
    <t>兵庫県</t>
    <rPh sb="0" eb="1">
      <t>ヘイ</t>
    </rPh>
    <rPh sb="1" eb="2">
      <t>コ</t>
    </rPh>
    <rPh sb="2" eb="3">
      <t>ケン</t>
    </rPh>
    <phoneticPr fontId="8"/>
  </si>
  <si>
    <t>奈良県</t>
    <rPh sb="0" eb="2">
      <t>ナラ</t>
    </rPh>
    <rPh sb="2" eb="3">
      <t>ケン</t>
    </rPh>
    <phoneticPr fontId="8"/>
  </si>
  <si>
    <t>和歌山県</t>
    <rPh sb="0" eb="3">
      <t>ワカヤマ</t>
    </rPh>
    <rPh sb="3" eb="4">
      <t>ケン</t>
    </rPh>
    <phoneticPr fontId="8"/>
  </si>
  <si>
    <t>滋賀県</t>
    <rPh sb="0" eb="2">
      <t>シガ</t>
    </rPh>
    <rPh sb="2" eb="3">
      <t>ケン</t>
    </rPh>
    <phoneticPr fontId="8"/>
  </si>
  <si>
    <t>中国地方</t>
    <rPh sb="0" eb="1">
      <t>ナカ</t>
    </rPh>
    <rPh sb="1" eb="2">
      <t>コク</t>
    </rPh>
    <rPh sb="2" eb="4">
      <t>チホウ</t>
    </rPh>
    <phoneticPr fontId="8"/>
  </si>
  <si>
    <t>四国地方</t>
    <rPh sb="0" eb="1">
      <t>ヨン</t>
    </rPh>
    <rPh sb="1" eb="2">
      <t>コク</t>
    </rPh>
    <rPh sb="2" eb="4">
      <t>チホウ</t>
    </rPh>
    <phoneticPr fontId="8"/>
  </si>
  <si>
    <t>九州地方</t>
    <rPh sb="0" eb="1">
      <t>キュウ</t>
    </rPh>
    <rPh sb="1" eb="2">
      <t>シュウ</t>
    </rPh>
    <rPh sb="2" eb="4">
      <t>チホウ</t>
    </rPh>
    <phoneticPr fontId="8"/>
  </si>
  <si>
    <t>出身校
の府県名</t>
    <rPh sb="0" eb="3">
      <t>シュッシンコウ</t>
    </rPh>
    <phoneticPr fontId="8"/>
  </si>
  <si>
    <t>１年（夜）</t>
    <rPh sb="1" eb="2">
      <t>ネン</t>
    </rPh>
    <rPh sb="3" eb="4">
      <t>ヨル</t>
    </rPh>
    <phoneticPr fontId="8"/>
  </si>
  <si>
    <t>１年（昼）</t>
    <rPh sb="1" eb="2">
      <t>ネン</t>
    </rPh>
    <rPh sb="3" eb="4">
      <t>ヒル</t>
    </rPh>
    <phoneticPr fontId="8"/>
  </si>
  <si>
    <t>留年</t>
    <rPh sb="0" eb="2">
      <t>リュウネン</t>
    </rPh>
    <phoneticPr fontId="1"/>
  </si>
  <si>
    <t>合計</t>
    <rPh sb="0" eb="2">
      <t>ゴウケイ</t>
    </rPh>
    <phoneticPr fontId="1"/>
  </si>
  <si>
    <t>関西テレビ電気専門学校</t>
  </si>
  <si>
    <t>学校法人西沢学園</t>
  </si>
  <si>
    <t>大阪コンピュータ専門学校</t>
  </si>
  <si>
    <t>大阪建設専門学校</t>
  </si>
  <si>
    <t>大阪電子専門学校</t>
  </si>
  <si>
    <t>学校法人木村学園</t>
  </si>
  <si>
    <t>修成建設専門学校</t>
  </si>
  <si>
    <t>学校法人修成学園</t>
  </si>
  <si>
    <t>大阪工業技術専門学校</t>
  </si>
  <si>
    <t>学校法人福田学園</t>
  </si>
  <si>
    <t>日本写真映像専門学校</t>
  </si>
  <si>
    <t>学校法人創真総合技術学園</t>
  </si>
  <si>
    <t>日本理工情報専門学校</t>
  </si>
  <si>
    <t>ビジュアルアーツ専門学校</t>
  </si>
  <si>
    <t>近畿測量専門学校</t>
  </si>
  <si>
    <t>阪和鳳自動車工業専門学校</t>
  </si>
  <si>
    <t>ホンダテクニカルカレッジ関西</t>
  </si>
  <si>
    <t>学校法人ホンダ学園</t>
  </si>
  <si>
    <t>大阪情報専門学校</t>
  </si>
  <si>
    <t>学校法人電子開発学園九州</t>
  </si>
  <si>
    <t>日本分析化学専門学校</t>
  </si>
  <si>
    <t>学校法人重里学園</t>
  </si>
  <si>
    <t>ＨＡＬ大阪</t>
  </si>
  <si>
    <t>近畿情報高等専修学校</t>
  </si>
  <si>
    <t>学校法人東洋学園</t>
  </si>
  <si>
    <t>日本コンピュータ専門学校</t>
  </si>
  <si>
    <t>学校法人瓶井学園</t>
  </si>
  <si>
    <t>大阪情報コンピュータ専門学校</t>
  </si>
  <si>
    <t>学校法人大阪経理経済学園</t>
  </si>
  <si>
    <t>近畿コンピュータ電子専門学校</t>
  </si>
  <si>
    <t>学校法人ヒラタ学園</t>
  </si>
  <si>
    <t>中央工学校ＯＳＡＫＡ</t>
  </si>
  <si>
    <t>学校法人中央工学校</t>
  </si>
  <si>
    <t>関西情報工学院専門学校</t>
  </si>
  <si>
    <t>学校法人岡村学園</t>
  </si>
  <si>
    <t>清風情報工科学院</t>
  </si>
  <si>
    <t>学校法人清風明育社</t>
  </si>
  <si>
    <t>日本モータースポーツ専門学校大阪校</t>
  </si>
  <si>
    <t>学校法人則天学園</t>
  </si>
  <si>
    <t>ユービック情報専門学校</t>
  </si>
  <si>
    <t>大阪情報コンピュータ高等専修学校</t>
  </si>
  <si>
    <t>大阪航空専門学校</t>
  </si>
  <si>
    <t>ＥＣＣコンピュータ専門学校</t>
  </si>
  <si>
    <t>学校法人山口学園</t>
  </si>
  <si>
    <t>大阪自動車整備専門学校</t>
  </si>
  <si>
    <t>学校法人岡崎学園</t>
  </si>
  <si>
    <t>学校法人大原学園</t>
  </si>
  <si>
    <t>大阪モード学園</t>
  </si>
  <si>
    <t>上田安子服飾専門学校</t>
  </si>
  <si>
    <t>学校法人上田学園</t>
  </si>
  <si>
    <t>マロニエファッションデザイン専門学校</t>
  </si>
  <si>
    <t>学校法人マロニエ文化学園</t>
  </si>
  <si>
    <t>学校法人後藤学園</t>
  </si>
  <si>
    <t>大阪文化服装学院</t>
  </si>
  <si>
    <t>学校法人ミクニ学園</t>
  </si>
  <si>
    <t>大阪ファッションアート専門学校</t>
  </si>
  <si>
    <t>学校法人トモエ学園</t>
  </si>
  <si>
    <t>鴻池学園高等専修学校</t>
  </si>
  <si>
    <t>学校法人桂学園</t>
  </si>
  <si>
    <t>学校法人西口学園</t>
  </si>
  <si>
    <t>東洋学園高等専修学校</t>
  </si>
  <si>
    <t>東洋きもの専門学校</t>
  </si>
  <si>
    <t>関西経理専門学校</t>
  </si>
  <si>
    <t>学校法人大阪学院大学</t>
  </si>
  <si>
    <t>八洲学園高等専修学校</t>
  </si>
  <si>
    <t>学校法人八洲学園</t>
  </si>
  <si>
    <t>日本医療秘書専門学校</t>
  </si>
  <si>
    <t>学校法人恵真学院</t>
  </si>
  <si>
    <t>大原簿記専門学校大阪校</t>
  </si>
  <si>
    <t>大阪ビジネスカレッジ専門学校</t>
  </si>
  <si>
    <t>大阪ＹＷＣＡ専門学校</t>
  </si>
  <si>
    <t>エール学園</t>
  </si>
  <si>
    <t>学校法人エール学園</t>
  </si>
  <si>
    <t>大阪技能専門学校</t>
  </si>
  <si>
    <t>学校法人神須学園</t>
  </si>
  <si>
    <t>大阪観光専門学校</t>
  </si>
  <si>
    <t>ホスピタリティ　ツーリズム専門学校大阪</t>
  </si>
  <si>
    <t>学校法人三幸学園</t>
  </si>
  <si>
    <t>学校法人立志舎</t>
  </si>
  <si>
    <t>東朋高等専修学校</t>
  </si>
  <si>
    <t>大原簿記法律専門学校難波校</t>
  </si>
  <si>
    <t>大原簿記法律専門学校梅田校</t>
  </si>
  <si>
    <t>専修学校クラーク高等学院天王寺校</t>
  </si>
  <si>
    <t>学校法人創志学園</t>
  </si>
  <si>
    <t>大阪赤十字看護専門学校</t>
  </si>
  <si>
    <t>日本赤十字社大阪府支部</t>
  </si>
  <si>
    <t>南大阪看護専門学校</t>
  </si>
  <si>
    <t>清恵会医療専門学院</t>
  </si>
  <si>
    <t>泉州看護専門学校</t>
  </si>
  <si>
    <t>岸和田市医師会看護専門学校</t>
  </si>
  <si>
    <t>ピーエル学園衛生看護専門学校</t>
  </si>
  <si>
    <t>学校法人ピーエル学園</t>
  </si>
  <si>
    <t>泉大津市医師会附属看護高等専修学校</t>
  </si>
  <si>
    <t>河﨑会看護専門学校</t>
  </si>
  <si>
    <t>医療法人河﨑会</t>
  </si>
  <si>
    <t>行岡医学技術専門学校</t>
  </si>
  <si>
    <t>学校法人行岡保健衛生学園</t>
  </si>
  <si>
    <t>大阪歯科学院専門学校</t>
  </si>
  <si>
    <t>明治東洋医学院専門学校</t>
  </si>
  <si>
    <t>学校法人明治東洋医学院</t>
  </si>
  <si>
    <t>関西医療学園専門学校</t>
  </si>
  <si>
    <t>学校法人関西医療学園</t>
  </si>
  <si>
    <t>森ノ宮医療学園専門学校</t>
  </si>
  <si>
    <t>学校法人森ノ宮医療学園</t>
  </si>
  <si>
    <t>清恵会第二医療専門学院</t>
  </si>
  <si>
    <t>大阪済生会中津看護専門学校</t>
  </si>
  <si>
    <t>社会福祉法人恩賜財団済生会支部大阪府済生会</t>
  </si>
  <si>
    <t>大阪歯科衛生士専門学校</t>
  </si>
  <si>
    <t>学校法人加藤学園</t>
  </si>
  <si>
    <t>北斗会看護専門学校</t>
  </si>
  <si>
    <t>日本歯科学院専門学校</t>
  </si>
  <si>
    <t>大精協看護専門学校</t>
  </si>
  <si>
    <t>愛仁会看護助産専門学校</t>
  </si>
  <si>
    <t>関西看護専門学校</t>
  </si>
  <si>
    <t>社会福祉法人枚方療育園</t>
  </si>
  <si>
    <t>香里ヶ丘看護専門学校</t>
  </si>
  <si>
    <t>日本医療学院専門学校</t>
  </si>
  <si>
    <t>淀川区医師会看護専門学校</t>
  </si>
  <si>
    <t>大阪医療技術学園専門学校</t>
  </si>
  <si>
    <t>美原看護専門学校</t>
  </si>
  <si>
    <t>医療法人好寿会</t>
  </si>
  <si>
    <t>学校法人天満学園</t>
  </si>
  <si>
    <t>堺看護専門学校</t>
  </si>
  <si>
    <t>新大阪歯科技工士専門学校</t>
  </si>
  <si>
    <t>大阪警察病院看護専門学校</t>
  </si>
  <si>
    <t>大阪府病院協会看護専門学校</t>
  </si>
  <si>
    <t>久米田看護専門学校</t>
  </si>
  <si>
    <t>医療法人利田会</t>
  </si>
  <si>
    <t>日本メディカル福祉専門学校</t>
  </si>
  <si>
    <t>堺歯科衛生士専門学校</t>
  </si>
  <si>
    <t>四条畷看護専門学校</t>
  </si>
  <si>
    <t>学校法人栗岡学園</t>
  </si>
  <si>
    <t>小阪病院看護専門学校</t>
  </si>
  <si>
    <t>社会福祉法人天心会</t>
  </si>
  <si>
    <t>大阪済生会野江看護専門学校</t>
  </si>
  <si>
    <t>阪奈中央リハビリテーション専門学校</t>
  </si>
  <si>
    <t>近畿大学附属看護専門学校</t>
  </si>
  <si>
    <t>学校法人近畿大学</t>
  </si>
  <si>
    <t>　○上表は１で記載された学科とは別に、附帯教育事業（いわゆる別科）を行っている場合に記載してください。</t>
    <rPh sb="2" eb="4">
      <t>ジョウヒョウ</t>
    </rPh>
    <rPh sb="7" eb="9">
      <t>キサイ</t>
    </rPh>
    <rPh sb="12" eb="14">
      <t>ガッカ</t>
    </rPh>
    <rPh sb="16" eb="17">
      <t>ベツ</t>
    </rPh>
    <rPh sb="19" eb="21">
      <t>フタイ</t>
    </rPh>
    <rPh sb="21" eb="23">
      <t>キョウイク</t>
    </rPh>
    <rPh sb="23" eb="25">
      <t>ジギョウ</t>
    </rPh>
    <rPh sb="30" eb="32">
      <t>ベッカ</t>
    </rPh>
    <rPh sb="34" eb="35">
      <t>オコナ</t>
    </rPh>
    <rPh sb="39" eb="41">
      <t>バアイ</t>
    </rPh>
    <rPh sb="42" eb="44">
      <t>キサイ</t>
    </rPh>
    <phoneticPr fontId="1"/>
  </si>
  <si>
    <t>泉佐野泉南医師会看護専門学校</t>
  </si>
  <si>
    <t>東洋医療専門学校</t>
  </si>
  <si>
    <t>大阪医専</t>
  </si>
  <si>
    <t>平成医療学園専門学校</t>
  </si>
  <si>
    <t>学校法人平成医療学園</t>
  </si>
  <si>
    <t>大阪医療福祉専門学校</t>
  </si>
  <si>
    <t>学校法人大阪滋慶学園</t>
  </si>
  <si>
    <t>学校法人履正社</t>
  </si>
  <si>
    <t>新大阪歯科衛生士専門学校</t>
  </si>
  <si>
    <t>独立行政法人国立病院機構大阪南医療センター附属大阪南看護学校</t>
  </si>
  <si>
    <t>独立行政法人国立病院機構</t>
  </si>
  <si>
    <t>独立行政法人国立病院機構大阪医療センター附属看護学校</t>
  </si>
  <si>
    <t>関西医科専門学校</t>
  </si>
  <si>
    <t>榮野川　廣勝</t>
  </si>
  <si>
    <t>近畿医療専門学校</t>
  </si>
  <si>
    <t>学校法人近畿医療学園</t>
  </si>
  <si>
    <t>関西美容専門学校</t>
  </si>
  <si>
    <t>学校法人関美学園</t>
  </si>
  <si>
    <t>グラムール美容専門学校</t>
  </si>
  <si>
    <t>学校法人グラムール学院</t>
  </si>
  <si>
    <t>高津理容美容専門学校</t>
  </si>
  <si>
    <t>学校法人古武学園</t>
  </si>
  <si>
    <t>学校法人辻本学園</t>
  </si>
  <si>
    <t>ＮＲＢ日本理容美容専門学校</t>
  </si>
  <si>
    <t>学校法人岡山学園</t>
  </si>
  <si>
    <t>大阪美容専門学校</t>
  </si>
  <si>
    <t>学校法人大美学園</t>
  </si>
  <si>
    <t>小出美容専門学校</t>
  </si>
  <si>
    <t>学校法人小出学園</t>
  </si>
  <si>
    <t>辻調理師専門学校</t>
  </si>
  <si>
    <t>学校法人辻料理学館</t>
  </si>
  <si>
    <t>大阪調理製菓専門学校</t>
  </si>
  <si>
    <t>学校法人村川学園</t>
  </si>
  <si>
    <t>ル・トーア東亜美容専門学校</t>
  </si>
  <si>
    <t>学校法人藤井学園</t>
  </si>
  <si>
    <t>大阪ベルェベル美容専門学校</t>
  </si>
  <si>
    <t>学校法人ロイヤル学園</t>
  </si>
  <si>
    <t>辻製菓専門学校</t>
  </si>
  <si>
    <t>大阪中央理容美容専門学校</t>
  </si>
  <si>
    <t>大阪府理容生活衛生同業組合</t>
  </si>
  <si>
    <t>大阪ビューティーアート専門学校</t>
  </si>
  <si>
    <t>ヴェールルージュ美容専門学校</t>
  </si>
  <si>
    <t>学校法人青丹学園</t>
  </si>
  <si>
    <t>理容美容専門学校西日本ヘアメイクカレッジ</t>
  </si>
  <si>
    <t>学校法人いわお学園</t>
  </si>
  <si>
    <t>大阪教育福祉専門学校</t>
  </si>
  <si>
    <t>学校法人大阪聖徳学園</t>
  </si>
  <si>
    <t>箕面学園福祉保育専門学校</t>
  </si>
  <si>
    <t>学校法人箕面学園</t>
  </si>
  <si>
    <t>社会福祉法人南海福祉事業会</t>
  </si>
  <si>
    <t>大阪コミュニティワーカー専門学校</t>
  </si>
  <si>
    <t>社会福祉法人キリスト教ミード社会舘</t>
  </si>
  <si>
    <t>社会福祉法人大阪水上隣保館</t>
  </si>
  <si>
    <t>関西社会福祉専門学校</t>
  </si>
  <si>
    <t>学校法人大屋学園</t>
  </si>
  <si>
    <t>近畿社会福祉専門学校</t>
  </si>
  <si>
    <t>学校法人田島学園</t>
  </si>
  <si>
    <t>大阪社会福祉専門学校</t>
  </si>
  <si>
    <t>北大阪福祉専門学校</t>
  </si>
  <si>
    <t>学校法人未来学園</t>
  </si>
  <si>
    <t>大阪保健福祉専門学校</t>
  </si>
  <si>
    <t>大阪こども専門学校</t>
  </si>
  <si>
    <t>関西外語専門学校</t>
  </si>
  <si>
    <t>学校法人天王寺学館</t>
  </si>
  <si>
    <t>大阪デザイナー専門学校</t>
  </si>
  <si>
    <t>学校法人駿河台学園</t>
  </si>
  <si>
    <t>創造社デザイン専門学校</t>
  </si>
  <si>
    <t>学校法人創造社学園</t>
  </si>
  <si>
    <t>大阪総合デザイン専門学校</t>
  </si>
  <si>
    <t>大阪ＹＭＣＡ国際専門学校</t>
  </si>
  <si>
    <t>大阪外語専門学校</t>
  </si>
  <si>
    <t>学校法人文際学園</t>
  </si>
  <si>
    <t>大阪芸術大学附属大阪美術専門学校</t>
  </si>
  <si>
    <t>学校法人塚本学院</t>
  </si>
  <si>
    <t>学校法人椿本学園</t>
  </si>
  <si>
    <t>ＥＣＣ国際外語専門学校</t>
  </si>
  <si>
    <t>大阪ハイテクノロジー専門学校</t>
  </si>
  <si>
    <t>学校法人高宮学園</t>
  </si>
  <si>
    <t>キャットミュージックカレッジ専門学校</t>
  </si>
  <si>
    <t>学校法人大阪創都学園</t>
  </si>
  <si>
    <t>大阪スクールオブミュージック専門学校</t>
  </si>
  <si>
    <t>学校法人コミュニケーションアート</t>
  </si>
  <si>
    <t>大阪国際福祉専門学校</t>
  </si>
  <si>
    <t>学校法人夕陽丘学院</t>
  </si>
  <si>
    <t>専修学校夕陽丘予備校</t>
  </si>
  <si>
    <t>大阪ペピイ動物看護専門学校</t>
  </si>
  <si>
    <t>学校法人宮﨑学園</t>
  </si>
  <si>
    <t>大阪アニメーションカレッジ専門学校</t>
  </si>
  <si>
    <t>メディカルエステ専門学校</t>
  </si>
  <si>
    <t>大阪バイオメディカル専門学校</t>
  </si>
  <si>
    <t>学校法人佐藤学園</t>
  </si>
  <si>
    <t>関西ビューティプロ専門学校</t>
  </si>
  <si>
    <t>学校法人イーエスピー学園</t>
  </si>
  <si>
    <t>代々木ゼミナール大阪南専修学校</t>
  </si>
  <si>
    <t>大阪動物専門学校</t>
  </si>
  <si>
    <t>大阪動物専門学校天王寺校</t>
  </si>
  <si>
    <t>専門学校ヒコ・みづのジュエリーカレッジ大阪</t>
  </si>
  <si>
    <t>学校法人水野学園</t>
  </si>
  <si>
    <t>学校法人ミスパリ学園</t>
  </si>
  <si>
    <t>大阪動植物海洋専門学校</t>
  </si>
  <si>
    <t>左記以外</t>
    <rPh sb="0" eb="1">
      <t>ヒダリ</t>
    </rPh>
    <rPh sb="1" eb="2">
      <t>キ</t>
    </rPh>
    <rPh sb="2" eb="4">
      <t>イガイ</t>
    </rPh>
    <phoneticPr fontId="1"/>
  </si>
  <si>
    <t>入学志
願者数</t>
    <rPh sb="0" eb="2">
      <t>ニュウガク</t>
    </rPh>
    <rPh sb="2" eb="3">
      <t>ココロザシ</t>
    </rPh>
    <rPh sb="4" eb="5">
      <t>ネガイ</t>
    </rPh>
    <rPh sb="5" eb="6">
      <t>シャ</t>
    </rPh>
    <rPh sb="6" eb="7">
      <t>スウ</t>
    </rPh>
    <phoneticPr fontId="5"/>
  </si>
  <si>
    <t>ｱｲｼﾞﾝｶｲｶﾝｺﾞｼﾞｮｻﾝｾﾝﾓﾝｶﾞｯｺｳ</t>
  </si>
  <si>
    <t>ｶﾞｯｺｳﾎｳｼﾞﾝﾂｼﾞﾓﾄｶﾞｸｴﾝ</t>
  </si>
  <si>
    <t>ｶﾞｯｺｳﾎｳｼﾞﾝﾔﾏｸﾞﾁｶﾞｸｴﾝ</t>
  </si>
  <si>
    <t>ｲｰｼｰｼｰｺﾝﾋﾟｭｰﾀｾﾝﾓﾝｶﾞｯｺｳ</t>
  </si>
  <si>
    <t>ｲｽﾞﾐｵｵﾂｼｲｼｶｲﾌｿﾞｸｶﾝｺﾞｺｳﾄｳｾﾝｼｭｳｶﾞｯｺｳ</t>
  </si>
  <si>
    <t>ｲｽﾞﾐｻﾉｾﾝﾅﾝｲｼｶｲｶﾝｺﾞｾﾝﾓﾝｶﾞｯｺｳ</t>
  </si>
  <si>
    <t>ｲﾘｮｳﾎｳｼﾞﾝｺｳｼﾞｭｶｲｷﾝｷﾘﾊﾋﾞﾘﾃｰｼｮﾝｶﾞｸｲﾝ</t>
  </si>
  <si>
    <t>ｲﾘｮｳﾎｳｼﾞﾝｺｳｼﾞｭｶｲ</t>
  </si>
  <si>
    <t>ｳﾞｪｰﾙﾙｰｼﾞｭﾋﾞﾖｳｾﾝﾓﾝｶﾞｯｺｳ</t>
  </si>
  <si>
    <t>ｶﾞﾂｺｳﾎｳｼﾞﾝｾｲﾀﾝｶﾞｸｴﾝ</t>
  </si>
  <si>
    <t>ｳｴﾀﾞﾔｽｺﾌｸｼｮｸｾﾝﾓﾝｶﾞｯｺｳ</t>
  </si>
  <si>
    <t>ｶﾞｯｺｳﾎｳｼﾞﾝｳｴﾀﾞｶﾞｸｴﾝ</t>
  </si>
  <si>
    <t>ｴｰﾙｶﾞｸｴﾝ</t>
  </si>
  <si>
    <t>ｶﾞｯｺｳﾎｳｼﾞﾝｴｰﾙｶﾞｸｴﾝ</t>
  </si>
  <si>
    <t>ｴﾇｱｰﾙﾋﾞｰﾆﾎﾝﾘﾖｳﾋﾞﾖｳｾﾝﾓﾝｶﾞｯｺｳ</t>
  </si>
  <si>
    <t>ｶﾞｯｺｳﾎｳｼﾞﾝｵｶﾔﾏｶﾞｸｴﾝ</t>
  </si>
  <si>
    <t>ｶﾞｯｺｳﾎｳｼﾞﾝﾘｯｼｼｬ</t>
  </si>
  <si>
    <t>ｵｵｻｶｱﾆﾒｰｼｮﾝｶﾚｯｼﾞｾﾝﾓﾝｶﾞｯｺｳ</t>
  </si>
  <si>
    <t>ｶﾞｯｺｳﾎｳｼﾞﾝｵｵｻｶｿｳﾄｶﾞｸｴﾝ</t>
  </si>
  <si>
    <t>ｵｵｻｶｲｾﾝ</t>
  </si>
  <si>
    <t>ｵｵｻｶｲﾘｮｳｷﾞｼﾞｭﾂｶﾞｸｴﾝｾﾝﾓﾝｶﾞｯｺｳ</t>
  </si>
  <si>
    <t>ｶﾞｯｺｳﾎｳｼﾞﾝｵｵｻｶｼﾞｹｲｶﾞｸｴﾝ</t>
  </si>
  <si>
    <t>ｶﾞｯｺｳﾎｳｼﾞﾝｻﾝｺｳｶﾞｸｴﾝ</t>
  </si>
  <si>
    <t>ｵｵｻｶｲﾘｮｳﾌｸｼｾﾝﾓﾝｶﾞｯｺｳ</t>
  </si>
  <si>
    <t>ｵｵｻｶｶﾞｲｺﾞｾﾝﾓﾝｶﾞｯｺｳ</t>
  </si>
  <si>
    <t>ｶﾞｯｺｳﾎｳｼﾞﾝﾌﾞﾝｻｲｶﾞｸｴﾝ</t>
  </si>
  <si>
    <t>ｵｵｻｶｶﾝｺｳｾﾝﾓﾝｶﾞｯｺｳ</t>
  </si>
  <si>
    <t>ｵｵｻｶｷﾞﾉｳｾﾝﾓﾝｶﾞｯｺｳ</t>
  </si>
  <si>
    <t>ｶﾞｯｺｳﾎｳｼﾞﾝｺｳｽﾞｶﾞｸｴﾝ</t>
  </si>
  <si>
    <t>ｵｵｻｶｷｮｳｲｸﾌｸｼｾﾝﾓﾝｶﾞｯｺｳ</t>
  </si>
  <si>
    <t>ｶﾞｯｺｳﾎｳｼﾞﾝｵｵｻｶｼｮｳﾄｸｶﾞｸｴﾝ</t>
  </si>
  <si>
    <t>ｵｵｻｶｹｲｻﾂﾋﾞｮｳｲﾝｶﾝｺﾞｾﾝﾓﾝｶﾞｯｺｳ</t>
  </si>
  <si>
    <t>ｵｵｻｶｹﾞｲｼﾞｭﾂﾀﾞｲｶﾞｸﾌｿﾞｸｵｵｻｶﾋﾞｼﾞｭﾂｾﾝﾓﾝｶﾞｯｺｳ</t>
  </si>
  <si>
    <t>ｶﾞｯｺｳﾎｳｼﾞﾝﾂｶﾓﾄｶﾞｸｲﾝ</t>
  </si>
  <si>
    <t>ｶﾞｯｺｳﾎｳｼﾞﾝｷﾑﾗｶﾞｸｴﾝ</t>
  </si>
  <si>
    <t>ｵｵｻｶｹﾝｺｳﾎｲｸｾﾝﾓﾝｶﾞｯｺｳ</t>
  </si>
  <si>
    <t>大阪健康ほいく専門学校</t>
  </si>
  <si>
    <t>ｶﾞｯｺｳﾎｳｼﾞﾝﾑﾗｶﾜｶﾞｸｴﾝ</t>
  </si>
  <si>
    <t>（学校名を選択してください）※学校番号順</t>
    <rPh sb="1" eb="3">
      <t>ガッコウ</t>
    </rPh>
    <rPh sb="3" eb="4">
      <t>メイ</t>
    </rPh>
    <rPh sb="5" eb="7">
      <t>センタク</t>
    </rPh>
    <rPh sb="15" eb="17">
      <t>ガッコウ</t>
    </rPh>
    <rPh sb="17" eb="19">
      <t>バンゴウ</t>
    </rPh>
    <rPh sb="19" eb="20">
      <t>ジュン</t>
    </rPh>
    <phoneticPr fontId="5"/>
  </si>
  <si>
    <r>
      <t xml:space="preserve">Ｅﾒｰﾙｱﾄﾞﾚｽ
</t>
    </r>
    <r>
      <rPr>
        <b/>
        <sz val="10"/>
        <rFont val="ＭＳ ゴシック"/>
        <family val="3"/>
        <charset val="128"/>
      </rPr>
      <t>（府から学校への連絡先）</t>
    </r>
    <rPh sb="11" eb="12">
      <t>フ</t>
    </rPh>
    <rPh sb="14" eb="16">
      <t>ガッコウ</t>
    </rPh>
    <rPh sb="18" eb="20">
      <t>レンラク</t>
    </rPh>
    <rPh sb="20" eb="21">
      <t>サキ</t>
    </rPh>
    <phoneticPr fontId="5"/>
  </si>
  <si>
    <t>　  ・府外生とは、生徒本人が大阪府外に在住している生徒をいいます。</t>
    <phoneticPr fontId="1"/>
  </si>
  <si>
    <t>　○専修学校は学校保健安全法第３２条第３項において準用する同法第１３条（生徒）及び第１５条（職員）により健康診断を行う必要があります。</t>
    <rPh sb="36" eb="38">
      <t>セイト</t>
    </rPh>
    <rPh sb="46" eb="48">
      <t>ショクイン</t>
    </rPh>
    <phoneticPr fontId="1"/>
  </si>
  <si>
    <t>　　・学校保健安全法（抜粋）</t>
    <rPh sb="7" eb="9">
      <t>アンゼン</t>
    </rPh>
    <phoneticPr fontId="1"/>
  </si>
  <si>
    <t>　　　　第１３条　学校においては、毎学年定期に、児童生徒等（通信による教育を受ける学生を除く。）の健康診断を行わなければならない。</t>
    <phoneticPr fontId="1"/>
  </si>
  <si>
    <t>　　　　第１５条　学校の設置者は、毎学年定期に、学校の職員の健康診断を行わなければならない。</t>
    <phoneticPr fontId="1"/>
  </si>
  <si>
    <t>通信制</t>
    <rPh sb="0" eb="2">
      <t>ツウシン</t>
    </rPh>
    <rPh sb="2" eb="3">
      <t>セイ</t>
    </rPh>
    <phoneticPr fontId="5"/>
  </si>
  <si>
    <t>単位制</t>
    <rPh sb="0" eb="2">
      <t>タンイ</t>
    </rPh>
    <rPh sb="2" eb="3">
      <t>セイ</t>
    </rPh>
    <phoneticPr fontId="5"/>
  </si>
  <si>
    <t>入学者数</t>
    <rPh sb="0" eb="2">
      <t>ニュウガク</t>
    </rPh>
    <rPh sb="2" eb="3">
      <t>シャ</t>
    </rPh>
    <rPh sb="3" eb="4">
      <t>スウ</t>
    </rPh>
    <phoneticPr fontId="5"/>
  </si>
  <si>
    <t>今春中学校を卒業した入学者</t>
    <rPh sb="0" eb="2">
      <t>コンシュン</t>
    </rPh>
    <rPh sb="2" eb="5">
      <t>チュウガッコウ</t>
    </rPh>
    <phoneticPr fontId="8"/>
  </si>
  <si>
    <t>職業実践専門課程</t>
    <rPh sb="0" eb="2">
      <t>ショクギョウ</t>
    </rPh>
    <rPh sb="2" eb="4">
      <t>ジッセン</t>
    </rPh>
    <rPh sb="4" eb="6">
      <t>センモン</t>
    </rPh>
    <rPh sb="6" eb="8">
      <t>カテイ</t>
    </rPh>
    <phoneticPr fontId="5"/>
  </si>
  <si>
    <t>職業実践専門課程認定等状況</t>
    <rPh sb="0" eb="2">
      <t>ショクギョウ</t>
    </rPh>
    <rPh sb="2" eb="4">
      <t>ジッセン</t>
    </rPh>
    <rPh sb="4" eb="6">
      <t>センモン</t>
    </rPh>
    <rPh sb="6" eb="8">
      <t>カテイ</t>
    </rPh>
    <rPh sb="8" eb="10">
      <t>ニンテイ</t>
    </rPh>
    <rPh sb="10" eb="11">
      <t>トウ</t>
    </rPh>
    <rPh sb="11" eb="13">
      <t>ジョウキョウ</t>
    </rPh>
    <phoneticPr fontId="5"/>
  </si>
  <si>
    <t>英風女子高等専修学校</t>
  </si>
  <si>
    <t>大原医療福祉製菓専門学校梅田校</t>
  </si>
  <si>
    <t>大阪行岡医療専門学校長柄校</t>
  </si>
  <si>
    <t>駿台観光アンド外語ビジネス専門学校</t>
  </si>
  <si>
    <t>大阪エンタテインメントデザイン専門学校</t>
  </si>
  <si>
    <t>大阪ＥＣＯ動物海洋専門学校</t>
  </si>
  <si>
    <t>「職業実践専門課程認定等状況」は、職業実践専門課程、専門士、高度専門士、大学入学資格などそれぞれについて、各省庁等から指定（認定）を受けている場合、各欄に"○"を付してください。
なお、指定養成施設とは、法令に基づき各省庁から免許取得に際して試験の一部免除又は全てが免除となる施設として指定（認可）されている施設を指し、代表的なものに看護師養成学校や美容師養成学校などがあります。</t>
    <rPh sb="1" eb="3">
      <t>ショクギョウ</t>
    </rPh>
    <rPh sb="3" eb="5">
      <t>ジッセン</t>
    </rPh>
    <rPh sb="5" eb="7">
      <t>センモン</t>
    </rPh>
    <rPh sb="7" eb="9">
      <t>カテイ</t>
    </rPh>
    <rPh sb="9" eb="11">
      <t>ニンテイ</t>
    </rPh>
    <rPh sb="11" eb="12">
      <t>トウ</t>
    </rPh>
    <rPh sb="12" eb="14">
      <t>ジョウキョウ</t>
    </rPh>
    <rPh sb="17" eb="19">
      <t>ショクギョウ</t>
    </rPh>
    <rPh sb="19" eb="21">
      <t>ジッセン</t>
    </rPh>
    <rPh sb="21" eb="23">
      <t>センモン</t>
    </rPh>
    <rPh sb="23" eb="25">
      <t>カテイ</t>
    </rPh>
    <rPh sb="62" eb="64">
      <t>ニンテイ</t>
    </rPh>
    <phoneticPr fontId="5"/>
  </si>
  <si>
    <t xml:space="preserve">　　　　第３２条第３項　第３条から第６条まで、第８条から第１０条まで、第１３条から第２１条まで及び第２６条から前条までの規定は、専修学校に準用する。
 </t>
    <rPh sb="4" eb="5">
      <t>ダイ</t>
    </rPh>
    <rPh sb="7" eb="8">
      <t>ジョウ</t>
    </rPh>
    <rPh sb="8" eb="9">
      <t>ダイ</t>
    </rPh>
    <rPh sb="10" eb="11">
      <t>コウ</t>
    </rPh>
    <phoneticPr fontId="1"/>
  </si>
  <si>
    <t>「課程区分」は、専門課程は「専門」、高等課程は「高等」、一般課程は「一般」としてください。</t>
    <rPh sb="1" eb="3">
      <t>カテイ</t>
    </rPh>
    <rPh sb="3" eb="5">
      <t>クブン</t>
    </rPh>
    <rPh sb="8" eb="10">
      <t>センモン</t>
    </rPh>
    <rPh sb="10" eb="12">
      <t>カテイ</t>
    </rPh>
    <rPh sb="14" eb="16">
      <t>センモン</t>
    </rPh>
    <rPh sb="18" eb="20">
      <t>コウトウ</t>
    </rPh>
    <rPh sb="20" eb="22">
      <t>カテイ</t>
    </rPh>
    <rPh sb="24" eb="26">
      <t>コウトウ</t>
    </rPh>
    <rPh sb="28" eb="30">
      <t>イッパン</t>
    </rPh>
    <rPh sb="30" eb="32">
      <t>カテイ</t>
    </rPh>
    <rPh sb="34" eb="36">
      <t>イッパン</t>
    </rPh>
    <phoneticPr fontId="5"/>
  </si>
  <si>
    <t xml:space="preserve">１　学科内容調 </t>
    <phoneticPr fontId="5"/>
  </si>
  <si>
    <t>　  ・『２生徒数調』の高等課程の生徒数と一致します。</t>
    <phoneticPr fontId="1"/>
  </si>
  <si>
    <t>　　　　　　 ○『２生徒数調』の生徒数と一致しない場合は、本表右に理由別の人員を記載してください。</t>
    <rPh sb="40" eb="42">
      <t>キサイ</t>
    </rPh>
    <phoneticPr fontId="8"/>
  </si>
  <si>
    <t>　○『１学科内容調』で記載された「学科番号」に係る学科ごとに、調査年度に入学した生徒が納付する入学一時金及び経常的納付金の年額を記載してください。</t>
    <rPh sb="4" eb="6">
      <t>ガッカ</t>
    </rPh>
    <rPh sb="6" eb="8">
      <t>ナイヨウ</t>
    </rPh>
    <rPh sb="8" eb="9">
      <t>シラ</t>
    </rPh>
    <rPh sb="11" eb="13">
      <t>キサイ</t>
    </rPh>
    <rPh sb="17" eb="19">
      <t>ガッカ</t>
    </rPh>
    <rPh sb="19" eb="21">
      <t>バンゴウ</t>
    </rPh>
    <rPh sb="23" eb="24">
      <t>カカ</t>
    </rPh>
    <rPh sb="25" eb="27">
      <t>ガッカ</t>
    </rPh>
    <rPh sb="31" eb="33">
      <t>チョウサ</t>
    </rPh>
    <rPh sb="33" eb="35">
      <t>ネンド</t>
    </rPh>
    <rPh sb="36" eb="38">
      <t>ニュウガク</t>
    </rPh>
    <rPh sb="40" eb="42">
      <t>セイト</t>
    </rPh>
    <rPh sb="43" eb="45">
      <t>ノウフ</t>
    </rPh>
    <rPh sb="47" eb="49">
      <t>ニュウガク</t>
    </rPh>
    <rPh sb="49" eb="52">
      <t>イチジキン</t>
    </rPh>
    <rPh sb="52" eb="53">
      <t>オヨ</t>
    </rPh>
    <rPh sb="54" eb="57">
      <t>ケイジョウテキ</t>
    </rPh>
    <rPh sb="57" eb="60">
      <t>ノウフキン</t>
    </rPh>
    <rPh sb="61" eb="63">
      <t>ネンガク</t>
    </rPh>
    <rPh sb="64" eb="66">
      <t>キサイ</t>
    </rPh>
    <phoneticPr fontId="5"/>
  </si>
  <si>
    <t>　○「計」欄の数は累計となるため『９－１教職員数調』の「計」欄の数とは一致しない場合があります。</t>
    <rPh sb="23" eb="24">
      <t>スウ</t>
    </rPh>
    <rPh sb="40" eb="42">
      <t>バアイ</t>
    </rPh>
    <phoneticPr fontId="1"/>
  </si>
  <si>
    <t>　○高等課程設置校のみ記載してください。</t>
    <rPh sb="2" eb="4">
      <t>コウトウ</t>
    </rPh>
    <rPh sb="4" eb="6">
      <t>カテイ</t>
    </rPh>
    <rPh sb="6" eb="8">
      <t>セッチ</t>
    </rPh>
    <rPh sb="8" eb="9">
      <t>コウ</t>
    </rPh>
    <rPh sb="11" eb="13">
      <t>キサイ</t>
    </rPh>
    <phoneticPr fontId="8"/>
  </si>
  <si>
    <t>　○区分欄上段には生徒実員を、下段には、生徒実員の内数として府外生を記載してください。</t>
    <rPh sb="2" eb="4">
      <t>クブン</t>
    </rPh>
    <rPh sb="4" eb="5">
      <t>ラン</t>
    </rPh>
    <rPh sb="5" eb="7">
      <t>ジョウダン</t>
    </rPh>
    <rPh sb="9" eb="11">
      <t>セイト</t>
    </rPh>
    <rPh sb="11" eb="13">
      <t>ジツイン</t>
    </rPh>
    <rPh sb="15" eb="17">
      <t>ゲダン</t>
    </rPh>
    <rPh sb="20" eb="22">
      <t>セイト</t>
    </rPh>
    <rPh sb="22" eb="24">
      <t>ジツイン</t>
    </rPh>
    <rPh sb="25" eb="26">
      <t>ウチ</t>
    </rPh>
    <rPh sb="26" eb="27">
      <t>スウ</t>
    </rPh>
    <rPh sb="30" eb="31">
      <t>フ</t>
    </rPh>
    <rPh sb="31" eb="32">
      <t>ガイ</t>
    </rPh>
    <rPh sb="32" eb="33">
      <t>セイ</t>
    </rPh>
    <rPh sb="34" eb="36">
      <t>キサイ</t>
    </rPh>
    <phoneticPr fontId="8"/>
  </si>
  <si>
    <t>『１学科内容調』で記載された「学科番号」に係る学科ごとに、卒業者の進路状況について記載してください。 
なお、前年度末に廃止した学科に係る卒業生については、上記学科に係る最終行の次行から学科名を追加の上、記載してください。</t>
    <rPh sb="78" eb="80">
      <t>ジョウキ</t>
    </rPh>
    <rPh sb="83" eb="84">
      <t>カカ</t>
    </rPh>
    <rPh sb="85" eb="87">
      <t>サイシュウ</t>
    </rPh>
    <rPh sb="87" eb="88">
      <t>ギョウ</t>
    </rPh>
    <rPh sb="97" eb="99">
      <t>ツイカ</t>
    </rPh>
    <rPh sb="100" eb="101">
      <t>ウエ</t>
    </rPh>
    <rPh sb="102" eb="104">
      <t>キサイ</t>
    </rPh>
    <phoneticPr fontId="1"/>
  </si>
  <si>
    <t>　○調査期間内において実施された各種資格試験等に係る合格状況について記載してください。</t>
    <rPh sb="2" eb="4">
      <t>チョウサ</t>
    </rPh>
    <rPh sb="4" eb="6">
      <t>キカン</t>
    </rPh>
    <rPh sb="6" eb="7">
      <t>ナイ</t>
    </rPh>
    <rPh sb="11" eb="13">
      <t>ジッシ</t>
    </rPh>
    <rPh sb="16" eb="18">
      <t>カクシュ</t>
    </rPh>
    <rPh sb="18" eb="20">
      <t>シカク</t>
    </rPh>
    <rPh sb="20" eb="22">
      <t>シケン</t>
    </rPh>
    <rPh sb="22" eb="23">
      <t>トウ</t>
    </rPh>
    <rPh sb="24" eb="25">
      <t>カカ</t>
    </rPh>
    <rPh sb="26" eb="28">
      <t>ゴウカク</t>
    </rPh>
    <rPh sb="28" eb="30">
      <t>ジョウキョウ</t>
    </rPh>
    <rPh sb="34" eb="36">
      <t>キサイ</t>
    </rPh>
    <phoneticPr fontId="1"/>
  </si>
  <si>
    <t>　○兼任教員で２課程以上を担当している者はいずれの課程も兼任として記載してください。</t>
    <rPh sb="33" eb="35">
      <t>キサイ</t>
    </rPh>
    <phoneticPr fontId="1"/>
  </si>
  <si>
    <t>学校法人杉田学園</t>
  </si>
  <si>
    <t>日中文化芸術専門学校</t>
  </si>
  <si>
    <t>学校法人日中文化芸術学院</t>
  </si>
  <si>
    <t>課程区分</t>
    <rPh sb="0" eb="2">
      <t>カテイ</t>
    </rPh>
    <rPh sb="2" eb="4">
      <t>クブン</t>
    </rPh>
    <phoneticPr fontId="38"/>
  </si>
  <si>
    <t>○</t>
  </si>
  <si>
    <t>「卒業に必要な総授業時数」は、学校が実施する授業時間の合計ではなく、学則で定められた当該学科の修了認定に必要な授業時間数を記載してください。</t>
  </si>
  <si>
    <t>「学科内コースの有無」は、より専門的な教育を行うためにカリキュラムやクラスを分けるなど、「学科内コース」を実施している場合は"○"を付してください。</t>
  </si>
  <si>
    <t>内訳</t>
    <rPh sb="0" eb="2">
      <t>ウチワケ</t>
    </rPh>
    <phoneticPr fontId="5"/>
  </si>
  <si>
    <t>１年</t>
    <rPh sb="1" eb="2">
      <t>ネン</t>
    </rPh>
    <phoneticPr fontId="5"/>
  </si>
  <si>
    <t>２年</t>
    <rPh sb="1" eb="2">
      <t>ネン</t>
    </rPh>
    <phoneticPr fontId="5"/>
  </si>
  <si>
    <t>３年</t>
    <rPh sb="1" eb="2">
      <t>ネン</t>
    </rPh>
    <phoneticPr fontId="5"/>
  </si>
  <si>
    <t>４年</t>
    <rPh sb="1" eb="2">
      <t>ネン</t>
    </rPh>
    <phoneticPr fontId="5"/>
  </si>
  <si>
    <t xml:space="preserve">総入学定員に対する
留学生（1年）の比率 </t>
  </si>
  <si>
    <t>○『１学科内容調』で記載された「学科番号」に係る学科ごとに、基準日現在の定員数、実員数（男女別）、学級数を学年別に記載してください。
○「定員数」は、基準日現在に適用されている学則での記載内容と一致させてください。</t>
    <phoneticPr fontId="5"/>
  </si>
  <si>
    <t>-</t>
  </si>
  <si>
    <t>ｶﾞｯｺｳﾎｳｼﾞﾝﾎﾝﾀﾞｶﾞｸｴﾝ</t>
  </si>
  <si>
    <t>学校法人日本教育財団</t>
  </si>
  <si>
    <t>ｶﾞｯｺｳﾎｳｼﾞﾝﾆﾎﾝｷｮｳｲｸｻﾞｲﾀﾞﾝ</t>
  </si>
  <si>
    <t>ﾁｭｳｵｳｶﾞｸｴﾝｺｳﾄｳｾﾝｼｭｳｶﾞｯｺｳ</t>
  </si>
  <si>
    <t>ｶﾞｯｺｳﾎｳｼﾞﾝｽｷﾞﾀｶﾞｸｴﾝ</t>
  </si>
  <si>
    <t>ｶﾞｯｺｳﾎｳｼﾞﾝｺｳﾉｲｹｶﾞｸｲﾝ</t>
  </si>
  <si>
    <t>ｴｲﾌｳｼﾞｮｼｺｳﾄｳｾﾝｼｭｳｶﾞｯｺｳ</t>
  </si>
  <si>
    <t>ｺｳｴｷｻﾞｲﾀﾞﾝﾎｳｼﾞﾝｵｵｻｶﾜｲﾀﾞﾌﾞﾘｭｼｰｴｲ</t>
  </si>
  <si>
    <t>中央ＩＴビジネス専門学校</t>
  </si>
  <si>
    <t>ﾁｭｳｵｳｱｲﾃｨｰﾋﾞｼﾞﾈｽｾﾝﾓﾝｶﾞｯｺｳ</t>
  </si>
  <si>
    <t>ｵｵｻｶﾎｲｸｺﾄﾞﾓｷｮｳｲｸｾﾝﾓﾝｶﾞｯｺｳ</t>
  </si>
  <si>
    <t>ｵｵﾊﾗｲﾘｮｳﾌｸｼｾｲｶｾﾝﾓﾝｶﾞｯｺｳｳﾒﾀﾞｺｳ</t>
  </si>
  <si>
    <t>ｵｵｻｶｼｶｴｲｾｲｶﾞｸｲﾝｾﾝﾓﾝｶﾞｯｺｳ</t>
  </si>
  <si>
    <t>ｾﾝｼｭｳｶﾞｯｺｳｸﾗｰｸｺｳﾄｳｶﾞｸｲﾝｵｵｻｶｳﾒﾀﾞｺｳ</t>
  </si>
  <si>
    <t>大阪観光ビジネス学院</t>
  </si>
  <si>
    <t>ｵｵｻｶｶﾝｺｳﾋﾞｼﾞﾈｽｶﾞｸｲﾝ</t>
  </si>
  <si>
    <t>ｶﾞｯｺｳﾎｳｼﾞﾝﾊﾅｿﾞﾉﾐﾅﾐｶﾞｸｴﾝ</t>
  </si>
  <si>
    <t>ｺｳｴｷｻﾞｲﾀﾞﾝﾎｳｼﾞﾝｱｻｶﾔﾏﾋﾞｮｳｲﾝｶﾝｺﾞｾﾝﾓﾝｶﾞｯｺｳ</t>
  </si>
  <si>
    <t>ｺｳｴｷｻﾞｲﾀﾞﾝﾎｳｼﾞﾝｱｻｶﾔﾏﾋﾞｮｳｲﾝ</t>
  </si>
  <si>
    <t>ｼｬｶｲｲﾘｮｳﾎｳｼﾞﾝｹｲｶﾞｸｶｲ</t>
  </si>
  <si>
    <t>ｼｬｶｲｲﾘｮｳﾎｳｼﾞﾝｾｲｹｲｶｲ</t>
  </si>
  <si>
    <t>独立行政法人労働者健康安全機構大阪労災看護専門学校</t>
  </si>
  <si>
    <t>ﾄﾞｸﾘﾂｷﾞｮｳｾｲﾎｳｼﾞﾝﾛｳﾄﾞｳｼｬｹﾝｺｳｱﾝｾﾞﾝｷｺｳｵｵｻｶﾛｳｻｲｶﾝｺﾞｾﾝﾓﾝｶﾞｯｺｳ</t>
  </si>
  <si>
    <t>独立行政法人労働者健康安全機構</t>
  </si>
  <si>
    <t>ﾄﾞｸﾘﾂｷﾞｮｳｾｲﾎｳｼﾞﾝﾛｳﾄﾞｳｼｬｹﾝｺｳｱﾝｾﾞﾝｷｺｳ</t>
  </si>
  <si>
    <t>ｲｯﾊﾟﾝｼｬﾀﾞﾝﾎｳｼﾞﾝｷｼﾜﾀﾞｼｲｼｶｲ</t>
  </si>
  <si>
    <t>ｼｬｶｲｲﾘｮｳﾎｳｼﾞﾝｾｲﾁｮｳｶｲ</t>
  </si>
  <si>
    <t>ｲｯﾊﾟﾝｼｬﾀﾞﾝﾎｳｼﾞﾝｲｽﾞﾐｵｵﾂｼｲｼｶｲ</t>
  </si>
  <si>
    <t>ｲｯﾊﾟﾝｼｬﾀﾞﾝﾎｳｼﾞﾝｵｵｻｶﾌｼｶｲｼｶｲﾌｿﾞｸｼｶｴｲｾｲｼｾﾝﾓﾝｶﾞｯｺｳ</t>
  </si>
  <si>
    <t>ｲｯﾊﾟﾝｼｬﾀﾞﾝﾎｳｼﾞﾝｵｵｻｶﾌｼｶｲｼｶｲ</t>
  </si>
  <si>
    <t>ｲｯﾊﾟﾝｼｬﾀﾞﾝﾎｳｼﾞﾝｼｴｲｶｲ</t>
  </si>
  <si>
    <t>ﾄﾞｸﾘﾂｷﾞｮｳｾｲﾎｳｼﾞﾝﾁｲｷｲﾘｮｳｷﾉｳｽｲｼﾝｷｺｳｵｵｻｶﾋﾞｮｳｲﾝﾌｿﾞｸｶﾝｺﾞｾﾝﾓﾝｶﾞｯｺｳ</t>
  </si>
  <si>
    <t>ﾄﾞｸﾘﾂｷﾞｮｳｾｲﾎｳｼﾞﾝﾁｲｷｲﾘｮｳｷﾉｳｽｲｼﾝｷｺｳ</t>
  </si>
  <si>
    <t>ｼｬｶｲｲﾘｮｳﾎｳｼﾞﾝﾎｸﾄｶｲ</t>
  </si>
  <si>
    <t>ｲｯﾊﾟﾝｼｬﾀﾞﾝﾎｳｼﾞﾝｾｲｲｶｲ</t>
  </si>
  <si>
    <t>ｲｯﾊﾟﾝｼｬﾀﾞﾝﾎｳｼﾞﾝｵｵｻｶｾｲｼﾝｶﾋﾞｮｳｲﾝｷｮｳｶｲ</t>
  </si>
  <si>
    <t>ｼｬｶｲｲﾘｮｳﾎｳｼﾞﾝｱｲｼﾞﾝｶｲ</t>
  </si>
  <si>
    <t>ｲｯﾊﾟﾝｼｬﾀﾞﾝﾎｳｼﾞﾝｵｵｻｶｼﾖﾄﾞｶﾞﾜｸｲｼｶｲ</t>
  </si>
  <si>
    <t>ｲｯﾊﾟﾝｼｬﾀﾞﾝﾎｳｼﾞﾝｻｶｲｼｲｼｶｲ</t>
  </si>
  <si>
    <t>ｲｯﾊﾟﾝｼｬﾀﾞﾝﾎｳｼﾞﾝｵｵｻｶﾌﾋﾞｮｳｲﾝｷｮｳｶｲ</t>
  </si>
  <si>
    <t>ｵｵｻｶﾕｷｵｶｲﾘｮｳｾﾝﾓﾝｶﾞｯｺｳﾅｶﾞﾗｺｳ</t>
  </si>
  <si>
    <t>ｲｯﾊﾟﾝｼｬﾀﾞﾝﾎｳｼﾞﾝｻｶｲｼｼｶｲｼｶｲ</t>
  </si>
  <si>
    <t>ｲｯﾊﾟﾝｼｬﾀﾞﾝﾎｳｼﾞﾝﾀｶﾂｷｼｲｼｶｲ</t>
  </si>
  <si>
    <t>ｲｯﾊﾟﾝｼｬﾀﾞﾝﾎｳｼﾞﾝｲｽﾞﾐｻﾉｾﾝﾅﾝｲｼｶｲ</t>
  </si>
  <si>
    <t>ｵｵｻｶﾘﾊﾋﾞﾘﾃｰｼｮﾝｾﾝﾓﾝｶﾞｯｺｳ</t>
  </si>
  <si>
    <t>ｵｵｻｶｲﾘｮｳｶﾝｺﾞｾﾝﾓﾝｶﾞｯｺｳ</t>
  </si>
  <si>
    <t>ｺｳｴｷｼｬﾀﾞﾝﾎｳｼﾞﾝｵｵｻｶﾌｼﾞｭｳﾄﾞｳｾｲﾌｸｼｶｲ</t>
  </si>
  <si>
    <t>錦秀会看護専門学校</t>
  </si>
  <si>
    <t>ｷﾝｼｭｳｶｲｶﾝｺﾞｾﾝﾓﾝｶﾞｯｺｳ</t>
  </si>
  <si>
    <t>ｶﾞｯｺｳﾎｳｼﾞﾝﾊﾝﾜｶﾞｸｴﾝ</t>
  </si>
  <si>
    <t>ﾂｼﾞｶﾞｸｴﾝｴｲﾖｳｾﾝﾓﾝｶﾞｯｺｳ</t>
  </si>
  <si>
    <t>ｺｲﾃﾞﾋﾞﾖｳｾﾝﾓﾝｶﾞｯｺｳｵｵｻｶｺｳ</t>
  </si>
  <si>
    <t>ｵｵｻｶﾁｮｳﾘｾｲｶｾﾝﾓﾝｶﾞｯｺｳｴｺｰﾙｳﾒﾀﾞ</t>
  </si>
  <si>
    <t>ｶﾞｯｺｳﾎｳｼﾞﾝｾｲﾕｳｶﾞｸｴﾝ</t>
  </si>
  <si>
    <t>ｵｵｻｶｿｳｺﾞｳﾌｸｼｾﾝﾓﾝｶﾞｯｺｳ</t>
  </si>
  <si>
    <t>ｽﾝﾀﾞｲｶﾝｺｳｱﾝﾄﾞｶﾞｲｺﾞﾋﾞｼﾞﾈｽｾﾝﾓﾝｶﾞｯｺｳ</t>
  </si>
  <si>
    <t>学校法人大阪ＹＭＣＡ</t>
  </si>
  <si>
    <t>ｶﾞｯｺｳﾎｳｼﾞﾝｵｵｻｶﾜｲｴﾑｼｰｴｰ</t>
  </si>
  <si>
    <t>ｲｰｼｰｼｰｺｸｻｲｶﾞｲｺﾞｾﾝﾓﾝｶﾞｯｺｳ</t>
  </si>
  <si>
    <t>大原法律公務員＆スポーツ専門学校大阪校</t>
  </si>
  <si>
    <t>ｵｵﾊﾗｺｳﾑｲﾝｱﾝﾄﾞｽﾎﾟｰﾂｾﾝﾓﾝｶﾞｯｺｳｵｵｻｶｺｳ</t>
  </si>
  <si>
    <t>ｲｰｼｰｼｰｱｰﾃｨｽﾄﾋﾞﾖｳｾﾝﾓﾝｶﾞｯｺｳ</t>
  </si>
  <si>
    <t>ミス・パリエステティック専門学校</t>
  </si>
  <si>
    <t>ｵｵｻｶｽｸｰﾙｵﾌﾞﾐｭｰｼﾞｯｸｺｳﾄｳｾﾝｼｭｳｶﾞｯｺｳ</t>
  </si>
  <si>
    <t>ｵｵｻｶﾌﾞﾗｲﾀﾞﾙｾﾝﾓﾝｶﾞｯｺｳ</t>
  </si>
  <si>
    <t>ﾎｳｿｳｹﾞｲｼﾞｭﾂｶﾞｸｲﾝｾﾝﾓﾝｶﾞｯｺｳ</t>
  </si>
  <si>
    <t>ｵｵｻｶｳｴﾃﾞｨﾝｸﾞｱﾝﾄﾞﾌﾞﾗｲﾀﾞﾙｾﾝﾓﾝｶﾞｯｺｳ</t>
  </si>
  <si>
    <t>ｵｵｻｶｴﾝﾀﾃｲﾝﾒﾝﾄﾃﾞｻﾞｲﾝｾﾝﾓﾝｶﾞｯｺｳ</t>
  </si>
  <si>
    <t>ｵｵｻｶｴｺﾄﾞｳﾌﾞﾂｶｲﾖｳｾﾝﾓﾝｶﾞｯｺｳ</t>
  </si>
  <si>
    <t>ﾆｯﾁｭｳﾌﾞﾝｶｹﾞｲｼﾞｭﾂｾﾝﾓﾝｶﾞｯｺｳ</t>
  </si>
  <si>
    <t>ｶﾞｯｺｳﾎｳｼﾞﾝﾆｯﾁｭｳﾌﾞﾝｶｹﾞｲｼﾞｭﾂｶﾞｸｲﾝ</t>
  </si>
  <si>
    <t>ｵｵｻｶｱﾐｭｰｽﾞﾒﾝﾄﾒﾃﾞｨｱｾﾝﾓﾝｶﾞｯｺｳ</t>
  </si>
  <si>
    <t>履正社スポーツ専門学校北大阪校</t>
  </si>
  <si>
    <t>ﾘｾｲｼｬｽﾎﾟｰﾂｾﾝﾓﾝｶﾞｯｺｳｷﾀｵｵｻｶｺｳ</t>
  </si>
  <si>
    <t>ＥＳＡ音楽学院専門学校</t>
  </si>
  <si>
    <t>ｲｰｴｽｴｲｵﾝｶﾞｸｶﾞｸｲﾝｾﾝﾓﾝｶﾞｯｺｳ</t>
  </si>
  <si>
    <t>ｱｲｺｳﾉｳｷﾞｮｳｶｶﾞｸｾﾝﾓﾝｶﾞｯｺｳ</t>
  </si>
  <si>
    <t>ｶﾞｯｺｳﾎｳｼﾞﾝｱｲｺｳｶﾞｸｲﾝｵｵｻｶ</t>
  </si>
  <si>
    <t>　一致していない場合は、内容を再度ご確認いただき、数値を一致させた上で、ご提出ください。</t>
    <rPh sb="1" eb="3">
      <t>イッチ</t>
    </rPh>
    <rPh sb="8" eb="10">
      <t>バアイ</t>
    </rPh>
    <rPh sb="12" eb="14">
      <t>ナイヨウ</t>
    </rPh>
    <rPh sb="15" eb="17">
      <t>サイド</t>
    </rPh>
    <rPh sb="18" eb="20">
      <t>カクニン</t>
    </rPh>
    <rPh sb="25" eb="27">
      <t>スウチ</t>
    </rPh>
    <rPh sb="28" eb="30">
      <t>イッチ</t>
    </rPh>
    <rPh sb="33" eb="34">
      <t>ウエ</t>
    </rPh>
    <rPh sb="37" eb="39">
      <t>テイシュツ</t>
    </rPh>
    <phoneticPr fontId="38"/>
  </si>
  <si>
    <t>分野別課程名</t>
    <rPh sb="0" eb="2">
      <t>ブンヤ</t>
    </rPh>
    <rPh sb="2" eb="3">
      <t>ベツ</t>
    </rPh>
    <rPh sb="3" eb="5">
      <t>カテイ</t>
    </rPh>
    <rPh sb="5" eb="6">
      <t>メイ</t>
    </rPh>
    <phoneticPr fontId="5"/>
  </si>
  <si>
    <t xml:space="preserve">「分野別課程名」は、プルダウンメニューから選んでください。
なお、学則で定められた「課程名」と異なる場合は、該当する「課程名」を選んでください。
</t>
    <rPh sb="1" eb="3">
      <t>ブンヤ</t>
    </rPh>
    <rPh sb="3" eb="4">
      <t>ベツ</t>
    </rPh>
    <phoneticPr fontId="5"/>
  </si>
  <si>
    <t>「課程名及び学科名」は、学則で定められた課程名及び学科名と一致させてください。
なお、一つの学科で、名称変更したことにより、学年により学科名称が異なる場合はそれぞれを別の学科としてください。</t>
    <rPh sb="1" eb="3">
      <t>カテイ</t>
    </rPh>
    <rPh sb="3" eb="4">
      <t>メイ</t>
    </rPh>
    <rPh sb="4" eb="5">
      <t>オヨ</t>
    </rPh>
    <rPh sb="6" eb="8">
      <t>ガッカ</t>
    </rPh>
    <rPh sb="20" eb="22">
      <t>カテイ</t>
    </rPh>
    <rPh sb="22" eb="23">
      <t>メイ</t>
    </rPh>
    <rPh sb="23" eb="24">
      <t>オヨ</t>
    </rPh>
    <rPh sb="25" eb="27">
      <t>ガッカ</t>
    </rPh>
    <phoneticPr fontId="5"/>
  </si>
  <si>
    <t>「学科状態区分」は、基準日時点で募集停止をしている場合、"募集停止"を選択してください。　</t>
    <rPh sb="35" eb="37">
      <t>センタク</t>
    </rPh>
    <phoneticPr fontId="5"/>
  </si>
  <si>
    <t>電話番号(代表）</t>
    <phoneticPr fontId="5"/>
  </si>
  <si>
    <t>日本語教育機関</t>
    <rPh sb="0" eb="3">
      <t>ニホンゴ</t>
    </rPh>
    <rPh sb="3" eb="5">
      <t>キョウイク</t>
    </rPh>
    <rPh sb="5" eb="7">
      <t>キカン</t>
    </rPh>
    <phoneticPr fontId="5"/>
  </si>
  <si>
    <t>教員でない</t>
  </si>
  <si>
    <t xml:space="preserve">２　生徒数調 </t>
    <phoneticPr fontId="5"/>
  </si>
  <si>
    <t>留学生</t>
    <rPh sb="0" eb="3">
      <t>リュウガクセイ</t>
    </rPh>
    <phoneticPr fontId="1"/>
  </si>
  <si>
    <t>留年</t>
    <rPh sb="0" eb="2">
      <t>リュウネン</t>
    </rPh>
    <phoneticPr fontId="1"/>
  </si>
  <si>
    <t>ベトナム</t>
    <phoneticPr fontId="38"/>
  </si>
  <si>
    <t>ネパール</t>
    <phoneticPr fontId="38"/>
  </si>
  <si>
    <t>その他</t>
    <rPh sb="2" eb="3">
      <t>タ</t>
    </rPh>
    <phoneticPr fontId="38"/>
  </si>
  <si>
    <t>中　国</t>
    <rPh sb="0" eb="1">
      <t>ナカ</t>
    </rPh>
    <rPh sb="2" eb="3">
      <t>クニ</t>
    </rPh>
    <phoneticPr fontId="38"/>
  </si>
  <si>
    <t>韓　国</t>
    <rPh sb="0" eb="1">
      <t>カン</t>
    </rPh>
    <rPh sb="2" eb="3">
      <t>クニ</t>
    </rPh>
    <phoneticPr fontId="38"/>
  </si>
  <si>
    <t>計</t>
    <rPh sb="0" eb="1">
      <t>ケイ</t>
    </rPh>
    <phoneticPr fontId="38"/>
  </si>
  <si>
    <t>Ｐ１３</t>
  </si>
  <si>
    <t>１</t>
  </si>
  <si>
    <t>学科内容調　…………………………………………</t>
  </si>
  <si>
    <t>Ｐ１</t>
  </si>
  <si>
    <t>Ｐ２</t>
  </si>
  <si>
    <t>納付金等調　…………………………………………</t>
  </si>
  <si>
    <t>Ｐ３</t>
  </si>
  <si>
    <t>課程別出身校所在地別入学者数調　………………</t>
  </si>
  <si>
    <t>高等課程生徒数調　…………………………………</t>
  </si>
  <si>
    <t>９－１</t>
  </si>
  <si>
    <t>教職員組織調　………………………………………</t>
  </si>
  <si>
    <t>Ｐ９</t>
  </si>
  <si>
    <t>９－２</t>
  </si>
  <si>
    <t>課程別教員数調　……………………………………</t>
  </si>
  <si>
    <t>施設の現有状況調　…………………………………</t>
  </si>
  <si>
    <t>Ｐ１０</t>
  </si>
  <si>
    <t>生徒数及び納付金等調（別科）　…………………</t>
  </si>
  <si>
    <t>Ｐ１１</t>
  </si>
  <si>
    <t>Ｐ１２</t>
  </si>
  <si>
    <t>生徒数調　……………………………………………</t>
    <phoneticPr fontId="5"/>
  </si>
  <si>
    <t>専門課程</t>
    <rPh sb="0" eb="2">
      <t>センモン</t>
    </rPh>
    <rPh sb="2" eb="4">
      <t>カテイ</t>
    </rPh>
    <phoneticPr fontId="8"/>
  </si>
  <si>
    <t>（単位：人）</t>
    <rPh sb="1" eb="3">
      <t>タンイ</t>
    </rPh>
    <rPh sb="4" eb="5">
      <t>ヒト</t>
    </rPh>
    <phoneticPr fontId="38"/>
  </si>
  <si>
    <t>判定</t>
    <rPh sb="0" eb="2">
      <t>ハンテイ</t>
    </rPh>
    <phoneticPr fontId="38"/>
  </si>
  <si>
    <t>日本語教育機関</t>
    <rPh sb="0" eb="3">
      <t>ニホンゴ</t>
    </rPh>
    <rPh sb="3" eb="5">
      <t>キョウイク</t>
    </rPh>
    <rPh sb="5" eb="7">
      <t>キカン</t>
    </rPh>
    <phoneticPr fontId="38"/>
  </si>
  <si>
    <t>日本語教育機関以外</t>
    <rPh sb="0" eb="3">
      <t>ニホンゴ</t>
    </rPh>
    <rPh sb="3" eb="5">
      <t>キョウイク</t>
    </rPh>
    <rPh sb="5" eb="7">
      <t>キカン</t>
    </rPh>
    <rPh sb="7" eb="9">
      <t>イガイ</t>
    </rPh>
    <phoneticPr fontId="38"/>
  </si>
  <si>
    <t>適正校</t>
    <rPh sb="0" eb="2">
      <t>テキセイ</t>
    </rPh>
    <rPh sb="2" eb="3">
      <t>コウ</t>
    </rPh>
    <phoneticPr fontId="38"/>
  </si>
  <si>
    <t>非適正校</t>
    <rPh sb="0" eb="1">
      <t>ヒ</t>
    </rPh>
    <rPh sb="1" eb="3">
      <t>テキセイ</t>
    </rPh>
    <rPh sb="3" eb="4">
      <t>コウ</t>
    </rPh>
    <phoneticPr fontId="38"/>
  </si>
  <si>
    <t>１５　留学生の在籍管理調</t>
    <rPh sb="3" eb="6">
      <t>リュウガクセイ</t>
    </rPh>
    <rPh sb="7" eb="9">
      <t>ザイセキ</t>
    </rPh>
    <rPh sb="9" eb="11">
      <t>カンリ</t>
    </rPh>
    <rPh sb="11" eb="12">
      <t>シラ</t>
    </rPh>
    <phoneticPr fontId="8"/>
  </si>
  <si>
    <t>留学生の在籍管理調　………………………………</t>
    <rPh sb="0" eb="3">
      <t>リュウガクセイ</t>
    </rPh>
    <rPh sb="4" eb="6">
      <t>ザイセキ</t>
    </rPh>
    <rPh sb="6" eb="8">
      <t>カンリ</t>
    </rPh>
    <rPh sb="8" eb="9">
      <t>シラ</t>
    </rPh>
    <phoneticPr fontId="5"/>
  </si>
  <si>
    <t>地方入国管理局等による「適正校」・「非適正校」の判定に係る実績</t>
    <rPh sb="0" eb="2">
      <t>チホウ</t>
    </rPh>
    <rPh sb="2" eb="4">
      <t>ニュウコク</t>
    </rPh>
    <rPh sb="4" eb="7">
      <t>カンリキョク</t>
    </rPh>
    <rPh sb="7" eb="8">
      <t>トウ</t>
    </rPh>
    <rPh sb="12" eb="14">
      <t>テキセイ</t>
    </rPh>
    <rPh sb="14" eb="15">
      <t>コウ</t>
    </rPh>
    <rPh sb="18" eb="19">
      <t>ヒ</t>
    </rPh>
    <rPh sb="19" eb="21">
      <t>テキセイ</t>
    </rPh>
    <rPh sb="21" eb="22">
      <t>コウ</t>
    </rPh>
    <rPh sb="24" eb="26">
      <t>ハンテイ</t>
    </rPh>
    <rPh sb="27" eb="28">
      <t>カカ</t>
    </rPh>
    <rPh sb="29" eb="31">
      <t>ジッセキ</t>
    </rPh>
    <phoneticPr fontId="38"/>
  </si>
  <si>
    <t>学業不振</t>
    <rPh sb="0" eb="2">
      <t>ガクギョウ</t>
    </rPh>
    <rPh sb="2" eb="4">
      <t>フシン</t>
    </rPh>
    <phoneticPr fontId="38"/>
  </si>
  <si>
    <t>学校生活不適応</t>
    <rPh sb="0" eb="2">
      <t>ガッコウ</t>
    </rPh>
    <rPh sb="2" eb="4">
      <t>セイカツ</t>
    </rPh>
    <rPh sb="4" eb="7">
      <t>フテキオウ</t>
    </rPh>
    <phoneticPr fontId="38"/>
  </si>
  <si>
    <t>進路変更</t>
    <rPh sb="0" eb="2">
      <t>シンロ</t>
    </rPh>
    <rPh sb="2" eb="4">
      <t>ヘンコウ</t>
    </rPh>
    <phoneticPr fontId="38"/>
  </si>
  <si>
    <t>病気・けが・死亡</t>
    <rPh sb="0" eb="2">
      <t>ビョウキ</t>
    </rPh>
    <rPh sb="6" eb="8">
      <t>シボウ</t>
    </rPh>
    <phoneticPr fontId="38"/>
  </si>
  <si>
    <t>経済的
理由</t>
    <rPh sb="0" eb="2">
      <t>ケイザイ</t>
    </rPh>
    <rPh sb="2" eb="3">
      <t>テキ</t>
    </rPh>
    <rPh sb="4" eb="6">
      <t>リユウ</t>
    </rPh>
    <phoneticPr fontId="38"/>
  </si>
  <si>
    <t>家庭の
事情</t>
    <rPh sb="0" eb="2">
      <t>カテイ</t>
    </rPh>
    <rPh sb="4" eb="6">
      <t>ジジョウ</t>
    </rPh>
    <phoneticPr fontId="38"/>
  </si>
  <si>
    <t>問題行動による懲戒</t>
    <rPh sb="0" eb="2">
      <t>モンダイ</t>
    </rPh>
    <rPh sb="2" eb="4">
      <t>コウドウ</t>
    </rPh>
    <rPh sb="7" eb="9">
      <t>チョウカイ</t>
    </rPh>
    <phoneticPr fontId="38"/>
  </si>
  <si>
    <t>帰国</t>
    <rPh sb="0" eb="2">
      <t>キコク</t>
    </rPh>
    <phoneticPr fontId="38"/>
  </si>
  <si>
    <t>帰国以外</t>
    <rPh sb="0" eb="2">
      <t>キコク</t>
    </rPh>
    <rPh sb="2" eb="4">
      <t>イガイ</t>
    </rPh>
    <phoneticPr fontId="38"/>
  </si>
  <si>
    <t>　○総入学定員数：当該学校に設置されるすべての課程・学科を通じた全体の入学定員数（日本語教育機関等に係る定員とそれ以外の定員についても通算すること。）</t>
    <rPh sb="2" eb="3">
      <t>ソウ</t>
    </rPh>
    <rPh sb="3" eb="5">
      <t>ニュウガク</t>
    </rPh>
    <rPh sb="5" eb="7">
      <t>テイイン</t>
    </rPh>
    <rPh sb="7" eb="8">
      <t>スウ</t>
    </rPh>
    <rPh sb="9" eb="11">
      <t>トウガイ</t>
    </rPh>
    <rPh sb="11" eb="13">
      <t>ガッコウ</t>
    </rPh>
    <rPh sb="14" eb="16">
      <t>セッチ</t>
    </rPh>
    <rPh sb="23" eb="25">
      <t>カテイ</t>
    </rPh>
    <rPh sb="26" eb="28">
      <t>ガッカ</t>
    </rPh>
    <rPh sb="29" eb="30">
      <t>ツウ</t>
    </rPh>
    <rPh sb="32" eb="34">
      <t>ゼンタイ</t>
    </rPh>
    <rPh sb="35" eb="37">
      <t>ニュウガク</t>
    </rPh>
    <rPh sb="37" eb="39">
      <t>テイイン</t>
    </rPh>
    <rPh sb="39" eb="40">
      <t>スウ</t>
    </rPh>
    <rPh sb="41" eb="44">
      <t>ニホンゴ</t>
    </rPh>
    <rPh sb="44" eb="46">
      <t>キョウイク</t>
    </rPh>
    <rPh sb="46" eb="48">
      <t>キカン</t>
    </rPh>
    <rPh sb="48" eb="49">
      <t>トウ</t>
    </rPh>
    <rPh sb="50" eb="51">
      <t>カカ</t>
    </rPh>
    <rPh sb="52" eb="54">
      <t>テイイン</t>
    </rPh>
    <phoneticPr fontId="1"/>
  </si>
  <si>
    <t>　○留学生の受入数：入学許可を行い、地方入国管理局等に対し、在留資格認定証明書の交付又は在留資格変更の許可に関する手続をとらせた留学生の数</t>
    <rPh sb="2" eb="5">
      <t>リュウガクセイ</t>
    </rPh>
    <rPh sb="6" eb="8">
      <t>ウケイ</t>
    </rPh>
    <rPh sb="8" eb="9">
      <t>スウ</t>
    </rPh>
    <rPh sb="10" eb="12">
      <t>ニュウガク</t>
    </rPh>
    <rPh sb="12" eb="14">
      <t>キョカ</t>
    </rPh>
    <rPh sb="15" eb="16">
      <t>オコナ</t>
    </rPh>
    <rPh sb="18" eb="20">
      <t>チホウ</t>
    </rPh>
    <rPh sb="20" eb="22">
      <t>ニュウコク</t>
    </rPh>
    <rPh sb="22" eb="24">
      <t>カンリ</t>
    </rPh>
    <rPh sb="24" eb="25">
      <t>キョク</t>
    </rPh>
    <rPh sb="25" eb="26">
      <t>トウ</t>
    </rPh>
    <rPh sb="27" eb="28">
      <t>タイ</t>
    </rPh>
    <rPh sb="30" eb="32">
      <t>ザイリュウ</t>
    </rPh>
    <rPh sb="32" eb="34">
      <t>シカク</t>
    </rPh>
    <rPh sb="34" eb="36">
      <t>ニンテイ</t>
    </rPh>
    <rPh sb="36" eb="39">
      <t>ショウメイショ</t>
    </rPh>
    <rPh sb="40" eb="42">
      <t>コウフ</t>
    </rPh>
    <rPh sb="42" eb="43">
      <t>マタ</t>
    </rPh>
    <rPh sb="44" eb="46">
      <t>ザイリュウ</t>
    </rPh>
    <rPh sb="46" eb="48">
      <t>シカク</t>
    </rPh>
    <rPh sb="48" eb="50">
      <t>ヘンコウ</t>
    </rPh>
    <rPh sb="51" eb="53">
      <t>キョカ</t>
    </rPh>
    <rPh sb="66" eb="67">
      <t>セイ</t>
    </rPh>
    <phoneticPr fontId="38"/>
  </si>
  <si>
    <t>ＦＡＸ番号</t>
    <phoneticPr fontId="5"/>
  </si>
  <si>
    <t>退  学  ・除　籍　理  由  別  内  訳</t>
    <rPh sb="7" eb="8">
      <t>ジョ</t>
    </rPh>
    <rPh sb="9" eb="10">
      <t>セキ</t>
    </rPh>
    <phoneticPr fontId="38"/>
  </si>
  <si>
    <t>　○「所在不明」の生徒がいる場合は、「帰国以外」の「その他」に計上してください。</t>
    <rPh sb="3" eb="5">
      <t>ショザイ</t>
    </rPh>
    <rPh sb="5" eb="7">
      <t>フメイ</t>
    </rPh>
    <rPh sb="9" eb="11">
      <t>セイト</t>
    </rPh>
    <rPh sb="14" eb="16">
      <t>バアイ</t>
    </rPh>
    <rPh sb="19" eb="21">
      <t>キコク</t>
    </rPh>
    <rPh sb="21" eb="23">
      <t>イガイ</t>
    </rPh>
    <rPh sb="28" eb="29">
      <t>タ</t>
    </rPh>
    <rPh sb="31" eb="33">
      <t>ケイジョウ</t>
    </rPh>
    <phoneticPr fontId="38"/>
  </si>
  <si>
    <t>課程名</t>
    <phoneticPr fontId="1"/>
  </si>
  <si>
    <t>ｶﾞｯｺｳﾎｳｼﾞﾝｱﾀﾞﾁｶﾞｸｴﾝ</t>
  </si>
  <si>
    <t>ｱｲﾑｷﾝｷﾘﾖｳﾋﾞﾖｳｾﾝﾓﾝｶﾞｯｺｳ</t>
  </si>
  <si>
    <t>ｵｵｻｶﾍﾞﾙｪﾍﾞﾙﾋﾞｭｰﾃｨｱﾝﾄﾞﾌﾞﾗｲﾀﾞﾙｾﾝﾓﾝｶﾞｯｺｳ</t>
  </si>
  <si>
    <t>学校法人Ａｄａｃｈｉ学園</t>
  </si>
  <si>
    <t>中央学園高等専修学校</t>
    <rPh sb="4" eb="6">
      <t>コウトウ</t>
    </rPh>
    <rPh sb="6" eb="8">
      <t>センシュウ</t>
    </rPh>
    <phoneticPr fontId="44"/>
  </si>
  <si>
    <t>学校法人鴻池学院</t>
    <rPh sb="6" eb="8">
      <t>ガクイン</t>
    </rPh>
    <phoneticPr fontId="45"/>
  </si>
  <si>
    <t>公益財団法人大阪ＹＷＣＡ</t>
    <rPh sb="0" eb="2">
      <t>コウエキ</t>
    </rPh>
    <phoneticPr fontId="45"/>
  </si>
  <si>
    <t>大阪保育こども教育専門学校</t>
    <rPh sb="0" eb="2">
      <t>オオサカ</t>
    </rPh>
    <rPh sb="2" eb="4">
      <t>ホイク</t>
    </rPh>
    <rPh sb="7" eb="9">
      <t>キョウイク</t>
    </rPh>
    <rPh sb="9" eb="11">
      <t>センモン</t>
    </rPh>
    <rPh sb="11" eb="13">
      <t>ガッコウ</t>
    </rPh>
    <phoneticPr fontId="45"/>
  </si>
  <si>
    <t>大阪歯科衛生学院専門学校</t>
    <rPh sb="0" eb="2">
      <t>オオサカ</t>
    </rPh>
    <rPh sb="2" eb="4">
      <t>シカ</t>
    </rPh>
    <rPh sb="4" eb="6">
      <t>エイセイ</t>
    </rPh>
    <rPh sb="6" eb="8">
      <t>ガクイン</t>
    </rPh>
    <rPh sb="8" eb="10">
      <t>センモン</t>
    </rPh>
    <rPh sb="10" eb="12">
      <t>ガッコウ</t>
    </rPh>
    <phoneticPr fontId="46"/>
  </si>
  <si>
    <t>専修学校クラーク高等学院大阪梅田校</t>
    <rPh sb="0" eb="2">
      <t>センシュウ</t>
    </rPh>
    <rPh sb="12" eb="14">
      <t>オオサカ</t>
    </rPh>
    <rPh sb="14" eb="16">
      <t>ウメダ</t>
    </rPh>
    <rPh sb="16" eb="17">
      <t>コウ</t>
    </rPh>
    <phoneticPr fontId="46"/>
  </si>
  <si>
    <t>学校法人花園南学園</t>
    <rPh sb="0" eb="2">
      <t>ガッコウ</t>
    </rPh>
    <rPh sb="2" eb="4">
      <t>ホウジン</t>
    </rPh>
    <rPh sb="4" eb="6">
      <t>ハナゾノ</t>
    </rPh>
    <rPh sb="6" eb="7">
      <t>ミナミ</t>
    </rPh>
    <rPh sb="7" eb="9">
      <t>ガクエン</t>
    </rPh>
    <phoneticPr fontId="47"/>
  </si>
  <si>
    <t>大阪ホテル専門学校</t>
  </si>
  <si>
    <t>ｵｵｻｶﾎﾃﾙｾﾝﾓﾝｶﾞｯｺｳ</t>
  </si>
  <si>
    <t>大阪テーマパーク・ダンス専門学校</t>
  </si>
  <si>
    <t>ｵｵｻｶﾃｰﾏﾊﾟｰｸ･ﾀﾞﾝｽｾﾝﾓﾝｶﾞｯｺｳ</t>
  </si>
  <si>
    <t>公益財団法人浅香山病院看護専門学校</t>
    <rPh sb="0" eb="2">
      <t>コウエキ</t>
    </rPh>
    <phoneticPr fontId="45"/>
  </si>
  <si>
    <t>公益財団法人浅香山病院</t>
    <rPh sb="0" eb="2">
      <t>コウエキ</t>
    </rPh>
    <phoneticPr fontId="45"/>
  </si>
  <si>
    <t>社会医療法人景岳会</t>
    <rPh sb="0" eb="2">
      <t>シャカイ</t>
    </rPh>
    <phoneticPr fontId="45"/>
  </si>
  <si>
    <t>社会医療法人清恵会</t>
    <rPh sb="0" eb="2">
      <t>シャカイ</t>
    </rPh>
    <phoneticPr fontId="45"/>
  </si>
  <si>
    <t>一般社団法人岸和田市医師会</t>
    <rPh sb="0" eb="2">
      <t>イッパン</t>
    </rPh>
    <phoneticPr fontId="45"/>
  </si>
  <si>
    <t>専門学校ベルランド看護助産大学校</t>
    <rPh sb="0" eb="2">
      <t>センモン</t>
    </rPh>
    <rPh sb="2" eb="4">
      <t>ガッコウ</t>
    </rPh>
    <rPh sb="13" eb="15">
      <t>ダイガク</t>
    </rPh>
    <phoneticPr fontId="45"/>
  </si>
  <si>
    <t>ｾﾝﾓﾝｶﾞｯｺｳﾍﾞﾙﾗﾝﾄﾞｶﾝｺﾞｼﾞｮｻﾝﾀﾞｲｶﾞｸｺｳ</t>
  </si>
  <si>
    <t>社会医療法人生長会</t>
    <rPh sb="0" eb="2">
      <t>シャカイ</t>
    </rPh>
    <phoneticPr fontId="45"/>
  </si>
  <si>
    <t>一般社団法人泉大津市医師会</t>
    <rPh sb="0" eb="2">
      <t>イッパン</t>
    </rPh>
    <phoneticPr fontId="45"/>
  </si>
  <si>
    <t>一般社団法人大阪府歯科医師会附属歯科衛生士専門学校</t>
    <rPh sb="0" eb="2">
      <t>イッパン</t>
    </rPh>
    <phoneticPr fontId="45"/>
  </si>
  <si>
    <t>一般社団法人大阪府歯科医師会</t>
    <rPh sb="0" eb="2">
      <t>イッパン</t>
    </rPh>
    <phoneticPr fontId="45"/>
  </si>
  <si>
    <t>一般社団法人歯英会</t>
    <rPh sb="0" eb="2">
      <t>イッパン</t>
    </rPh>
    <phoneticPr fontId="45"/>
  </si>
  <si>
    <t>独立行政法人地域医療機能推進機構大阪病院附属看護専門学校</t>
    <rPh sb="0" eb="2">
      <t>ドクリツ</t>
    </rPh>
    <rPh sb="2" eb="4">
      <t>ギョウセイ</t>
    </rPh>
    <rPh sb="4" eb="6">
      <t>ホウジン</t>
    </rPh>
    <rPh sb="6" eb="8">
      <t>チイキ</t>
    </rPh>
    <rPh sb="8" eb="10">
      <t>イリョウ</t>
    </rPh>
    <rPh sb="10" eb="12">
      <t>キノウ</t>
    </rPh>
    <rPh sb="12" eb="14">
      <t>スイシン</t>
    </rPh>
    <rPh sb="14" eb="16">
      <t>キコウ</t>
    </rPh>
    <rPh sb="16" eb="18">
      <t>オオサカ</t>
    </rPh>
    <rPh sb="18" eb="20">
      <t>ビョウイン</t>
    </rPh>
    <rPh sb="20" eb="22">
      <t>フゾク</t>
    </rPh>
    <rPh sb="22" eb="24">
      <t>カンゴ</t>
    </rPh>
    <rPh sb="24" eb="26">
      <t>センモン</t>
    </rPh>
    <rPh sb="26" eb="28">
      <t>ガッコウ</t>
    </rPh>
    <phoneticPr fontId="45"/>
  </si>
  <si>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5"/>
  </si>
  <si>
    <t>社会医療法人北斗会</t>
    <rPh sb="0" eb="2">
      <t>シャカイ</t>
    </rPh>
    <phoneticPr fontId="45"/>
  </si>
  <si>
    <t>一般社団法人清医会</t>
    <rPh sb="0" eb="2">
      <t>イッパン</t>
    </rPh>
    <phoneticPr fontId="45"/>
  </si>
  <si>
    <t>一般社団法人大阪精神科病院協会</t>
    <rPh sb="0" eb="2">
      <t>イッパン</t>
    </rPh>
    <rPh sb="10" eb="11">
      <t>カ</t>
    </rPh>
    <phoneticPr fontId="45"/>
  </si>
  <si>
    <t>社会医療法人愛仁会</t>
    <rPh sb="0" eb="2">
      <t>シャカイ</t>
    </rPh>
    <phoneticPr fontId="45"/>
  </si>
  <si>
    <t>一般社団法人大阪市淀川区医師会</t>
    <rPh sb="0" eb="2">
      <t>イッパン</t>
    </rPh>
    <phoneticPr fontId="45"/>
  </si>
  <si>
    <t>一般社団法人堺市医師会</t>
    <rPh sb="0" eb="2">
      <t>イッパン</t>
    </rPh>
    <phoneticPr fontId="45"/>
  </si>
  <si>
    <t>なにわ歯科衛生専門学校</t>
    <rPh sb="3" eb="5">
      <t>シカ</t>
    </rPh>
    <rPh sb="5" eb="7">
      <t>エイセイ</t>
    </rPh>
    <phoneticPr fontId="43"/>
  </si>
  <si>
    <t>一般社団法人大阪府病院協会</t>
    <rPh sb="0" eb="2">
      <t>イッパン</t>
    </rPh>
    <phoneticPr fontId="45"/>
  </si>
  <si>
    <t>一般社団法人堺市歯科医師会</t>
    <rPh sb="0" eb="2">
      <t>イッパン</t>
    </rPh>
    <phoneticPr fontId="45"/>
  </si>
  <si>
    <t>一般社団法人高槻市医師会</t>
    <rPh sb="0" eb="2">
      <t>イッパン</t>
    </rPh>
    <phoneticPr fontId="45"/>
  </si>
  <si>
    <t>一般社団法人泉佐野泉南医師会</t>
    <rPh sb="0" eb="2">
      <t>イッパン</t>
    </rPh>
    <phoneticPr fontId="45"/>
  </si>
  <si>
    <t>大阪リハビリテーション専門学校</t>
    <rPh sb="0" eb="2">
      <t>オオサカ</t>
    </rPh>
    <phoneticPr fontId="43"/>
  </si>
  <si>
    <t>医療法人髙寿会近畿リハビリテーション学院</t>
    <rPh sb="0" eb="4">
      <t>イリョウホウジン</t>
    </rPh>
    <rPh sb="4" eb="5">
      <t>コウ</t>
    </rPh>
    <rPh sb="5" eb="6">
      <t>ヒサシ</t>
    </rPh>
    <rPh sb="6" eb="7">
      <t>カイ</t>
    </rPh>
    <rPh sb="7" eb="9">
      <t>キンキ</t>
    </rPh>
    <rPh sb="18" eb="20">
      <t>ガクイン</t>
    </rPh>
    <phoneticPr fontId="43"/>
  </si>
  <si>
    <t>医療法人髙寿会</t>
    <rPh sb="0" eb="2">
      <t>イリョウ</t>
    </rPh>
    <rPh sb="2" eb="4">
      <t>ホウジン</t>
    </rPh>
    <phoneticPr fontId="43"/>
  </si>
  <si>
    <t>大阪医療看護専門学校</t>
    <rPh sb="0" eb="2">
      <t>オオサカ</t>
    </rPh>
    <rPh sb="2" eb="4">
      <t>イリョウ</t>
    </rPh>
    <rPh sb="4" eb="6">
      <t>カンゴ</t>
    </rPh>
    <rPh sb="6" eb="8">
      <t>センモン</t>
    </rPh>
    <rPh sb="8" eb="10">
      <t>ガッコウ</t>
    </rPh>
    <phoneticPr fontId="45"/>
  </si>
  <si>
    <t>公益社団法人大阪府柔道整復師会</t>
    <rPh sb="0" eb="2">
      <t>コウエキ</t>
    </rPh>
    <rPh sb="2" eb="4">
      <t>シャダン</t>
    </rPh>
    <rPh sb="4" eb="6">
      <t>ホウジン</t>
    </rPh>
    <rPh sb="6" eb="9">
      <t>オオサカフ</t>
    </rPh>
    <rPh sb="9" eb="11">
      <t>ジュウドウ</t>
    </rPh>
    <rPh sb="11" eb="13">
      <t>セイフク</t>
    </rPh>
    <rPh sb="13" eb="14">
      <t>シ</t>
    </rPh>
    <rPh sb="14" eb="15">
      <t>カイ</t>
    </rPh>
    <phoneticPr fontId="45"/>
  </si>
  <si>
    <t>学校法人阪和学園</t>
    <rPh sb="0" eb="2">
      <t>ガッコウ</t>
    </rPh>
    <rPh sb="2" eb="4">
      <t>ホウジン</t>
    </rPh>
    <rPh sb="4" eb="6">
      <t>ハンワ</t>
    </rPh>
    <rPh sb="6" eb="8">
      <t>ガクエン</t>
    </rPh>
    <phoneticPr fontId="47"/>
  </si>
  <si>
    <t>アイム近畿理容美容専門学校</t>
    <rPh sb="3" eb="5">
      <t>キンキ</t>
    </rPh>
    <phoneticPr fontId="45"/>
  </si>
  <si>
    <t>小出美容専門学校大阪校</t>
    <rPh sb="7" eb="9">
      <t>オオサカ</t>
    </rPh>
    <rPh sb="9" eb="10">
      <t>コウ</t>
    </rPh>
    <phoneticPr fontId="44"/>
  </si>
  <si>
    <t>学校法人小出学園</t>
    <rPh sb="0" eb="2">
      <t>ホウジン</t>
    </rPh>
    <phoneticPr fontId="44"/>
  </si>
  <si>
    <t>大阪調理製菓専門学校ｅｃｏｌｅＵＭＥＤＡ</t>
    <rPh sb="0" eb="1">
      <t>オオサカ</t>
    </rPh>
    <rPh sb="1" eb="3">
      <t>チョウリ</t>
    </rPh>
    <rPh sb="4" eb="6">
      <t>セイカ</t>
    </rPh>
    <rPh sb="6" eb="8">
      <t>センモン</t>
    </rPh>
    <rPh sb="7" eb="9">
      <t>ガッコウ</t>
    </rPh>
    <phoneticPr fontId="44"/>
  </si>
  <si>
    <t>学校法人村川学園</t>
    <rPh sb="0" eb="1">
      <t>ガッコウ</t>
    </rPh>
    <rPh sb="1" eb="3">
      <t>ホウジン</t>
    </rPh>
    <phoneticPr fontId="44"/>
  </si>
  <si>
    <t>南海福祉看護専門学校</t>
    <rPh sb="4" eb="6">
      <t>カンゴ</t>
    </rPh>
    <phoneticPr fontId="45"/>
  </si>
  <si>
    <t>ﾅﾝｶｲﾌｸｼｶﾝｺﾞｾﾝﾓﾝｶﾞｯｺｳ</t>
  </si>
  <si>
    <t>大阪保育福祉専門学校</t>
    <rPh sb="0" eb="2">
      <t>オオサカ</t>
    </rPh>
    <rPh sb="2" eb="4">
      <t>ホイク</t>
    </rPh>
    <rPh sb="4" eb="6">
      <t>フクシ</t>
    </rPh>
    <phoneticPr fontId="43"/>
  </si>
  <si>
    <t>学校法人誠優学園</t>
    <rPh sb="4" eb="5">
      <t>マコト</t>
    </rPh>
    <rPh sb="5" eb="6">
      <t>ユウ</t>
    </rPh>
    <rPh sb="6" eb="8">
      <t>ガクエン</t>
    </rPh>
    <phoneticPr fontId="45"/>
  </si>
  <si>
    <t>鴻池生活科学専門学校</t>
    <rPh sb="2" eb="4">
      <t>セイカツ</t>
    </rPh>
    <rPh sb="4" eb="6">
      <t>カガク</t>
    </rPh>
    <phoneticPr fontId="43"/>
  </si>
  <si>
    <t>大阪総合福祉専門学校</t>
    <rPh sb="2" eb="4">
      <t>ソウゴウ</t>
    </rPh>
    <phoneticPr fontId="45"/>
  </si>
  <si>
    <t>ＥＣＣアーティスト美容専門学校</t>
    <rPh sb="9" eb="11">
      <t>ビヨウ</t>
    </rPh>
    <phoneticPr fontId="45"/>
  </si>
  <si>
    <t>専門学校ＥＳＰエンタテインメント大阪</t>
    <rPh sb="16" eb="18">
      <t>オオサカ</t>
    </rPh>
    <phoneticPr fontId="45"/>
  </si>
  <si>
    <t>ｾﾝﾓﾝｶﾞｯｺｳｲｰｴｽﾋﾟｴﾝﾀﾃｲﾝﾒﾝﾄｵｵｻｶ</t>
  </si>
  <si>
    <t>大原スポーツ＆メディカルヘルス専門学校難波校</t>
    <rPh sb="0" eb="2">
      <t>オオハラ</t>
    </rPh>
    <rPh sb="19" eb="21">
      <t>ナンバ</t>
    </rPh>
    <rPh sb="21" eb="22">
      <t>コウ</t>
    </rPh>
    <phoneticPr fontId="43"/>
  </si>
  <si>
    <t>大阪スクールオブミュージック高等専修学校</t>
    <rPh sb="14" eb="16">
      <t>コウトウ</t>
    </rPh>
    <rPh sb="16" eb="18">
      <t>センシュウ</t>
    </rPh>
    <rPh sb="18" eb="20">
      <t>ガッコウ</t>
    </rPh>
    <phoneticPr fontId="45"/>
  </si>
  <si>
    <t>大阪ブライダル専門学校</t>
    <rPh sb="0" eb="2">
      <t>オオサカ</t>
    </rPh>
    <rPh sb="7" eb="9">
      <t>センモン</t>
    </rPh>
    <rPh sb="9" eb="11">
      <t>ガッコウ</t>
    </rPh>
    <phoneticPr fontId="45"/>
  </si>
  <si>
    <t>大阪ベルェベルビューティ＆ブライダル専門学校</t>
    <rPh sb="0" eb="2">
      <t>オオサカ</t>
    </rPh>
    <rPh sb="18" eb="20">
      <t>センモン</t>
    </rPh>
    <rPh sb="20" eb="22">
      <t>ガッコウ</t>
    </rPh>
    <phoneticPr fontId="48"/>
  </si>
  <si>
    <t>学校法人コミュニケーションアート</t>
    <rPh sb="0" eb="1">
      <t>ガッコウ</t>
    </rPh>
    <rPh sb="1" eb="3">
      <t>ホウジン</t>
    </rPh>
    <phoneticPr fontId="44"/>
  </si>
  <si>
    <t>放送芸術学院専門学校</t>
    <rPh sb="0" eb="2">
      <t>ホウソウ</t>
    </rPh>
    <rPh sb="2" eb="4">
      <t>ゲイジュツ</t>
    </rPh>
    <rPh sb="4" eb="6">
      <t>ガクイン</t>
    </rPh>
    <rPh sb="6" eb="8">
      <t>センモン</t>
    </rPh>
    <rPh sb="8" eb="10">
      <t>ガッコウ</t>
    </rPh>
    <phoneticPr fontId="44"/>
  </si>
  <si>
    <t>学校法人三幸学園</t>
    <rPh sb="0" eb="1">
      <t>ガッコウ</t>
    </rPh>
    <rPh sb="1" eb="3">
      <t>ホウジン</t>
    </rPh>
    <phoneticPr fontId="44"/>
  </si>
  <si>
    <t>大阪アミューズメントメディア専門学校</t>
    <rPh sb="0" eb="2">
      <t>オオサカ</t>
    </rPh>
    <rPh sb="14" eb="16">
      <t>センモン</t>
    </rPh>
    <rPh sb="16" eb="18">
      <t>ガッコウ</t>
    </rPh>
    <phoneticPr fontId="45"/>
  </si>
  <si>
    <t>学校法人吉田学園</t>
    <rPh sb="0" eb="1">
      <t>ガッコウ</t>
    </rPh>
    <rPh sb="1" eb="3">
      <t>ホウジン</t>
    </rPh>
    <rPh sb="3" eb="5">
      <t>ヨシダ</t>
    </rPh>
    <rPh sb="5" eb="7">
      <t>ガクエン</t>
    </rPh>
    <phoneticPr fontId="45"/>
  </si>
  <si>
    <t>愛甲農業科学専門学校</t>
    <rPh sb="0" eb="1">
      <t>アイコウ</t>
    </rPh>
    <rPh sb="1" eb="3">
      <t>ノウギョウ</t>
    </rPh>
    <rPh sb="3" eb="5">
      <t>カガク</t>
    </rPh>
    <rPh sb="5" eb="7">
      <t>センモン</t>
    </rPh>
    <rPh sb="7" eb="9">
      <t>ガッコウ</t>
    </rPh>
    <phoneticPr fontId="45"/>
  </si>
  <si>
    <t>学校法人愛甲学院大阪</t>
    <rPh sb="0" eb="1">
      <t>ガッコウ</t>
    </rPh>
    <rPh sb="1" eb="3">
      <t>ホウジン</t>
    </rPh>
    <rPh sb="3" eb="5">
      <t>アイコウ</t>
    </rPh>
    <rPh sb="5" eb="7">
      <t>ガクイン</t>
    </rPh>
    <rPh sb="7" eb="9">
      <t>オオサカ</t>
    </rPh>
    <phoneticPr fontId="45"/>
  </si>
  <si>
    <t>大原外語観光＆ブライダルビューティー専門学校</t>
    <rPh sb="0" eb="2">
      <t>オオハラ</t>
    </rPh>
    <rPh sb="2" eb="4">
      <t>ガイゴ</t>
    </rPh>
    <rPh sb="4" eb="6">
      <t>カンコウ</t>
    </rPh>
    <rPh sb="18" eb="20">
      <t>センモン</t>
    </rPh>
    <rPh sb="20" eb="22">
      <t>ガッコウ</t>
    </rPh>
    <phoneticPr fontId="45"/>
  </si>
  <si>
    <t>ｵｵﾊﾗｶﾞｲｺﾞｶﾝｺｳｱﾝﾄﾞﾌﾞﾗｲﾀﾞﾙﾋﾞｭｰﾃｨｰｾﾝﾓﾝｶﾞｯｺｳ</t>
    <phoneticPr fontId="5"/>
  </si>
  <si>
    <t>総入学定員数・留学生の受入数</t>
    <phoneticPr fontId="38"/>
  </si>
  <si>
    <t>総入学定員に対する
留学生（1年）の比率</t>
    <rPh sb="0" eb="1">
      <t>ソウ</t>
    </rPh>
    <rPh sb="1" eb="3">
      <t>ニュウガク</t>
    </rPh>
    <rPh sb="3" eb="5">
      <t>テイイン</t>
    </rPh>
    <rPh sb="6" eb="7">
      <t>タイ</t>
    </rPh>
    <rPh sb="10" eb="13">
      <t>リュウガクセイ</t>
    </rPh>
    <rPh sb="15" eb="16">
      <t>ネン</t>
    </rPh>
    <rPh sb="18" eb="20">
      <t>ヒリツ</t>
    </rPh>
    <phoneticPr fontId="38"/>
  </si>
  <si>
    <t>国際東洋医療学院</t>
    <phoneticPr fontId="5"/>
  </si>
  <si>
    <t>ｺｸｻｲﾄｳﾖｳｲﾘｮｳｶﾞｸｲﾝ</t>
    <phoneticPr fontId="5"/>
  </si>
  <si>
    <t>入学留学生数（実員）</t>
    <phoneticPr fontId="38"/>
  </si>
  <si>
    <t>総入学留学生数（実員）</t>
    <phoneticPr fontId="38"/>
  </si>
  <si>
    <t>学校法人Ａｄａｃｈｉ学園</t>
    <phoneticPr fontId="5"/>
  </si>
  <si>
    <t>大阪社体スポーツ専門学校</t>
    <phoneticPr fontId="5"/>
  </si>
  <si>
    <t>ｵｵｻｶｼｬﾀｲｽﾎﾟｰﾂｾﾝﾓﾝｶﾞｯｺｳ</t>
    <phoneticPr fontId="5"/>
  </si>
  <si>
    <t>大阪アニメ・声優＆ｅスポーツ専門学校</t>
    <rPh sb="0" eb="2">
      <t>オオサカ</t>
    </rPh>
    <rPh sb="6" eb="8">
      <t>セイユウ</t>
    </rPh>
    <rPh sb="14" eb="16">
      <t>センモン</t>
    </rPh>
    <rPh sb="16" eb="18">
      <t>ガッコウ</t>
    </rPh>
    <phoneticPr fontId="44"/>
  </si>
  <si>
    <t>ｵｵｻｶｱﾆﾒ･ｾｲﾕｳｱﾝﾄﾞｲｰｽﾎﾟｰﾂｾﾝﾓﾝｶﾞｯｺｳ</t>
    <phoneticPr fontId="5"/>
  </si>
  <si>
    <t>国際ビジネスデザイン専門学校</t>
    <phoneticPr fontId="5"/>
  </si>
  <si>
    <t>ｺｸｻｲﾋﾞｼﾞﾈｽﾃﾞｻﾞｲﾝｾﾝﾓﾝｶﾞｯｺｳ</t>
    <phoneticPr fontId="5"/>
  </si>
  <si>
    <t>学校法人日本工商学院</t>
    <phoneticPr fontId="5"/>
  </si>
  <si>
    <t>ｶﾞｯｺｳﾎｳｼﾞﾝﾆﾎﾝｺｳｼｮｳｶﾞｸｲﾝ</t>
    <phoneticPr fontId="5"/>
  </si>
  <si>
    <t>②の
うち、
留学生</t>
    <rPh sb="7" eb="10">
      <t>リュウガクセイ</t>
    </rPh>
    <phoneticPr fontId="1"/>
  </si>
  <si>
    <t>③の
うち、
留学生</t>
    <rPh sb="7" eb="10">
      <t>リュウガクセイ</t>
    </rPh>
    <phoneticPr fontId="1"/>
  </si>
  <si>
    <t>④の
うち、
留学生</t>
    <rPh sb="7" eb="10">
      <t>リュウガクセイ</t>
    </rPh>
    <phoneticPr fontId="1"/>
  </si>
  <si>
    <t>○「入学者数」「定員数」「実員数」は、文部科学省実施の「学校基本調査」の報告数値と一致させてください。
○「留学生（１年生）」が総入学定員の１／２を超えた場合、別途届出が必要です。</t>
    <rPh sb="2" eb="5">
      <t>ニュウガクシャ</t>
    </rPh>
    <rPh sb="5" eb="6">
      <t>スウ</t>
    </rPh>
    <phoneticPr fontId="38"/>
  </si>
  <si>
    <t>　○経常費的納付金の各費用は、すべて年額で記載してください。在学中の総額で設定している場合も、年額に換算して記載してください。</t>
    <rPh sb="2" eb="5">
      <t>ケイジョウヒ</t>
    </rPh>
    <rPh sb="5" eb="6">
      <t>テキ</t>
    </rPh>
    <rPh sb="6" eb="9">
      <t>ノウフキン</t>
    </rPh>
    <rPh sb="10" eb="11">
      <t>カク</t>
    </rPh>
    <rPh sb="11" eb="13">
      <t>ヒヨウ</t>
    </rPh>
    <rPh sb="18" eb="20">
      <t>ネンガク</t>
    </rPh>
    <rPh sb="21" eb="23">
      <t>キサイ</t>
    </rPh>
    <rPh sb="30" eb="32">
      <t>ザイガク</t>
    </rPh>
    <rPh sb="32" eb="33">
      <t>チュウ</t>
    </rPh>
    <rPh sb="34" eb="36">
      <t>ソウガク</t>
    </rPh>
    <rPh sb="37" eb="39">
      <t>セッテイ</t>
    </rPh>
    <rPh sb="43" eb="45">
      <t>バアイ</t>
    </rPh>
    <rPh sb="47" eb="49">
      <t>ネンガク</t>
    </rPh>
    <rPh sb="50" eb="52">
      <t>カンサン</t>
    </rPh>
    <rPh sb="54" eb="56">
      <t>キサイ</t>
    </rPh>
    <phoneticPr fontId="5"/>
  </si>
  <si>
    <t>　○それぞれの「面積」は、文部科学省実施の「学校基本調査」の報告数値と一致させてください。</t>
    <phoneticPr fontId="1"/>
  </si>
  <si>
    <t>　○経常的納付金には、学校が単に徴収を代行している費用（ＰＴＡ費、同窓会費等）は計上しないでください。</t>
    <rPh sb="2" eb="4">
      <t>ケイジョウ</t>
    </rPh>
    <rPh sb="4" eb="5">
      <t>テキ</t>
    </rPh>
    <rPh sb="5" eb="8">
      <t>ノウフキン</t>
    </rPh>
    <rPh sb="11" eb="13">
      <t>ガッコウ</t>
    </rPh>
    <rPh sb="14" eb="15">
      <t>タン</t>
    </rPh>
    <rPh sb="16" eb="18">
      <t>チョウシュウ</t>
    </rPh>
    <rPh sb="19" eb="21">
      <t>ダイコウ</t>
    </rPh>
    <rPh sb="25" eb="27">
      <t>ヒヨウ</t>
    </rPh>
    <rPh sb="31" eb="32">
      <t>ヒ</t>
    </rPh>
    <rPh sb="33" eb="36">
      <t>ドウソウカイ</t>
    </rPh>
    <rPh sb="36" eb="37">
      <t>ヒ</t>
    </rPh>
    <rPh sb="37" eb="38">
      <t>トウ</t>
    </rPh>
    <rPh sb="40" eb="42">
      <t>ケイジョウ</t>
    </rPh>
    <phoneticPr fontId="5"/>
  </si>
  <si>
    <t>「昼夜別」、「通信制」、「単位制」は、学則で定められているものと一致させてください。</t>
    <rPh sb="7" eb="10">
      <t>ツウシンセイ</t>
    </rPh>
    <rPh sb="13" eb="15">
      <t>タンイ</t>
    </rPh>
    <rPh sb="15" eb="16">
      <t>セイ</t>
    </rPh>
    <rPh sb="19" eb="21">
      <t>ガクソク</t>
    </rPh>
    <rPh sb="22" eb="23">
      <t>サダ</t>
    </rPh>
    <rPh sb="32" eb="34">
      <t>イッチ</t>
    </rPh>
    <phoneticPr fontId="5"/>
  </si>
  <si>
    <t>辻󠄀学園調理・製菓専門学校</t>
    <phoneticPr fontId="5"/>
  </si>
  <si>
    <t>辻󠄀学園栄養専門学校</t>
    <phoneticPr fontId="5"/>
  </si>
  <si>
    <r>
      <t>学科名</t>
    </r>
    <r>
      <rPr>
        <u/>
        <sz val="14"/>
        <rFont val="ＭＳ ゴシック"/>
        <family val="3"/>
        <charset val="128"/>
      </rPr>
      <t>（名称変更年度）</t>
    </r>
    <rPh sb="0" eb="2">
      <t>ガッカ</t>
    </rPh>
    <rPh sb="2" eb="3">
      <t>メイ</t>
    </rPh>
    <rPh sb="4" eb="6">
      <t>メイショウ</t>
    </rPh>
    <rPh sb="6" eb="8">
      <t>ヘンコウ</t>
    </rPh>
    <rPh sb="8" eb="10">
      <t>ネンド</t>
    </rPh>
    <phoneticPr fontId="5"/>
  </si>
  <si>
    <t>課程名</t>
    <rPh sb="0" eb="2">
      <t>カテイ</t>
    </rPh>
    <rPh sb="2" eb="3">
      <t>メイ</t>
    </rPh>
    <phoneticPr fontId="5"/>
  </si>
  <si>
    <t>学科名（名称変更年度）</t>
    <rPh sb="0" eb="2">
      <t>ガッカ</t>
    </rPh>
    <rPh sb="2" eb="3">
      <t>メイ</t>
    </rPh>
    <phoneticPr fontId="5"/>
  </si>
  <si>
    <t>学科名</t>
    <rPh sb="0" eb="1">
      <t>ガク</t>
    </rPh>
    <rPh sb="1" eb="2">
      <t>カ</t>
    </rPh>
    <rPh sb="2" eb="3">
      <t>メイ</t>
    </rPh>
    <phoneticPr fontId="8"/>
  </si>
  <si>
    <t>１年
学級
数</t>
    <phoneticPr fontId="38"/>
  </si>
  <si>
    <t>２年
学級
数</t>
    <phoneticPr fontId="38"/>
  </si>
  <si>
    <t>３年
学級
数</t>
    <phoneticPr fontId="38"/>
  </si>
  <si>
    <t>４年
学級
数</t>
    <phoneticPr fontId="38"/>
  </si>
  <si>
    <t>卒業者数</t>
    <rPh sb="0" eb="3">
      <t>ソツギョウシャ</t>
    </rPh>
    <rPh sb="3" eb="4">
      <t>スウ</t>
    </rPh>
    <phoneticPr fontId="1"/>
  </si>
  <si>
    <t>退学・
除籍者数</t>
    <rPh sb="0" eb="2">
      <t>タイガク</t>
    </rPh>
    <rPh sb="4" eb="6">
      <t>ジョセキ</t>
    </rPh>
    <rPh sb="6" eb="7">
      <t>シャ</t>
    </rPh>
    <rPh sb="7" eb="8">
      <t>スウ</t>
    </rPh>
    <phoneticPr fontId="1"/>
  </si>
  <si>
    <t>在籍者数</t>
    <rPh sb="0" eb="3">
      <t>ザイセキシャ</t>
    </rPh>
    <rPh sb="3" eb="4">
      <t>スウ</t>
    </rPh>
    <phoneticPr fontId="1"/>
  </si>
  <si>
    <t>専修学校</t>
    <rPh sb="0" eb="2">
      <t>センシュウ</t>
    </rPh>
    <rPh sb="2" eb="4">
      <t>ガッコウ</t>
    </rPh>
    <phoneticPr fontId="1"/>
  </si>
  <si>
    <t>国内
進学者数</t>
    <rPh sb="0" eb="2">
      <t>コクナイ</t>
    </rPh>
    <rPh sb="3" eb="6">
      <t>シンガクシャ</t>
    </rPh>
    <rPh sb="6" eb="7">
      <t>スウ</t>
    </rPh>
    <phoneticPr fontId="1"/>
  </si>
  <si>
    <t>課程修了した者</t>
    <rPh sb="0" eb="2">
      <t>カテイ</t>
    </rPh>
    <rPh sb="2" eb="4">
      <t>シュウリョウ</t>
    </rPh>
    <rPh sb="6" eb="7">
      <t>モノ</t>
    </rPh>
    <phoneticPr fontId="1"/>
  </si>
  <si>
    <t>　○留学生がいる学校のみ記載してください。</t>
    <rPh sb="2" eb="5">
      <t>リュウガクセイ</t>
    </rPh>
    <rPh sb="8" eb="10">
      <t>ガッコウ</t>
    </rPh>
    <rPh sb="12" eb="14">
      <t>キサイ</t>
    </rPh>
    <phoneticPr fontId="1"/>
  </si>
  <si>
    <t>国内進学者数内訳</t>
    <rPh sb="0" eb="2">
      <t>コクナイ</t>
    </rPh>
    <rPh sb="2" eb="5">
      <t>シンガクシャ</t>
    </rPh>
    <rPh sb="5" eb="6">
      <t>スウ</t>
    </rPh>
    <rPh sb="6" eb="8">
      <t>ウチワケ</t>
    </rPh>
    <phoneticPr fontId="38"/>
  </si>
  <si>
    <t>国内
就職者数</t>
    <rPh sb="0" eb="2">
      <t>コクナイ</t>
    </rPh>
    <rPh sb="3" eb="5">
      <t>シュウショク</t>
    </rPh>
    <rPh sb="5" eb="6">
      <t>シャ</t>
    </rPh>
    <rPh sb="6" eb="7">
      <t>スウ</t>
    </rPh>
    <phoneticPr fontId="1"/>
  </si>
  <si>
    <t>帰国者数</t>
    <rPh sb="0" eb="3">
      <t>キコクシャ</t>
    </rPh>
    <rPh sb="3" eb="4">
      <t>スウ</t>
    </rPh>
    <phoneticPr fontId="1"/>
  </si>
  <si>
    <t>在留期間の満了により
退学・除籍した者</t>
    <rPh sb="0" eb="2">
      <t>ザイリュウ</t>
    </rPh>
    <rPh sb="2" eb="4">
      <t>キカン</t>
    </rPh>
    <rPh sb="5" eb="7">
      <t>マンリョウ</t>
    </rPh>
    <rPh sb="6" eb="7">
      <t>リョウ</t>
    </rPh>
    <rPh sb="11" eb="13">
      <t>タイガク</t>
    </rPh>
    <rPh sb="14" eb="16">
      <t>ジョセキ</t>
    </rPh>
    <rPh sb="18" eb="19">
      <t>モノ</t>
    </rPh>
    <phoneticPr fontId="1"/>
  </si>
  <si>
    <r>
      <t>平成</t>
    </r>
    <r>
      <rPr>
        <sz val="12"/>
        <color indexed="10"/>
        <rFont val="ＭＳ ゴシック"/>
        <family val="3"/>
        <charset val="128"/>
      </rPr>
      <t>18</t>
    </r>
    <r>
      <rPr>
        <sz val="12"/>
        <rFont val="ＭＳ ゴシック"/>
        <family val="3"/>
        <charset val="128"/>
      </rPr>
      <t>年4月1日まで</t>
    </r>
    <rPh sb="0" eb="2">
      <t>ヘイセイ</t>
    </rPh>
    <phoneticPr fontId="1"/>
  </si>
  <si>
    <r>
      <t>平成</t>
    </r>
    <r>
      <rPr>
        <sz val="12"/>
        <color indexed="10"/>
        <rFont val="ＭＳ ゴシック"/>
        <family val="3"/>
        <charset val="128"/>
      </rPr>
      <t>17</t>
    </r>
    <r>
      <rPr>
        <sz val="12"/>
        <rFont val="ＭＳ ゴシック"/>
        <family val="3"/>
        <charset val="128"/>
      </rPr>
      <t>年4月2日から</t>
    </r>
    <rPh sb="0" eb="2">
      <t>ヘイセイ</t>
    </rPh>
    <phoneticPr fontId="1"/>
  </si>
  <si>
    <t>大阪情報ＩＴクリエイター専門学校</t>
  </si>
  <si>
    <t>ｵｵｻｶｼﾞｮｳﾎｳｱｲﾃｨｸﾘｴｲﾀｰｾﾝﾓﾝｶﾞｯｺｳ</t>
  </si>
  <si>
    <t>大阪ＩＴプログラミング＆会計専門学校</t>
  </si>
  <si>
    <t>ｵｵｻｶｱｲﾃｨｰﾌﾟﾛｸﾞﾗﾐﾝｸﾞｱﾝﾄﾞｶｲｹｲｾﾝﾓﾝｶﾞｯｺｳ</t>
  </si>
  <si>
    <t>大阪ＩＴプログラミング＆会計専門学校天王寺校</t>
    <rPh sb="18" eb="21">
      <t>テンノウジ</t>
    </rPh>
    <rPh sb="21" eb="22">
      <t>コウ</t>
    </rPh>
    <phoneticPr fontId="5"/>
  </si>
  <si>
    <t>ｵｵｻｶｱｲﾃｨｰﾌﾟﾛｸﾞﾗﾐﾝｸﾞｱﾝﾄﾞｶｲｹｲｾﾝﾓﾝｶﾞｯｺｳﾃﾝﾉｳｼﾞｺｳ</t>
  </si>
  <si>
    <t>大阪法律公務員専門学校</t>
  </si>
  <si>
    <t>ｵｵｻｶﾎｳﾘﾂｺｳﾑｲﾝｾﾝﾓﾝｶﾞｯｺｳ</t>
  </si>
  <si>
    <t>大阪法律公務員専門学校天王寺校</t>
    <rPh sb="11" eb="14">
      <t>テンノウジ</t>
    </rPh>
    <rPh sb="14" eb="15">
      <t>コウ</t>
    </rPh>
    <phoneticPr fontId="5"/>
  </si>
  <si>
    <t>ｵｵｻｶﾎｳﾘﾂｺｳﾑｲﾝｾﾝﾓﾝｶﾞｯｺｳﾃﾝﾉｳｼﾞｺｳ</t>
  </si>
  <si>
    <t>大阪ブレーメン動物専門学校</t>
  </si>
  <si>
    <t>ｵｵｻｶﾌﾞﾚｰﾒﾝﾄﾞｳﾌﾞﾂｾﾝﾓﾝｶﾞｯｺｳ</t>
  </si>
  <si>
    <t>学校法人野上学園</t>
    <rPh sb="0" eb="2">
      <t>ガッコウ</t>
    </rPh>
    <rPh sb="2" eb="4">
      <t>ホウジン</t>
    </rPh>
    <rPh sb="4" eb="6">
      <t>ノガミ</t>
    </rPh>
    <rPh sb="6" eb="8">
      <t>ガクエン</t>
    </rPh>
    <phoneticPr fontId="5"/>
  </si>
  <si>
    <t>ｶﾞｯｺｳﾎｳｼﾞﾝﾉｶﾞﾐｶﾞｸｴﾝ</t>
  </si>
  <si>
    <t>社会医療法人警和会</t>
    <rPh sb="0" eb="6">
      <t>シャカイイリョウホウジン</t>
    </rPh>
    <rPh sb="6" eb="7">
      <t>ケイ</t>
    </rPh>
    <rPh sb="7" eb="8">
      <t>ワ</t>
    </rPh>
    <rPh sb="8" eb="9">
      <t>カイ</t>
    </rPh>
    <phoneticPr fontId="4"/>
  </si>
  <si>
    <t>ｼｬｶｲｲﾘｮｳﾎｳｼﾞﾝｹｲﾜｶｲ</t>
    <phoneticPr fontId="5"/>
  </si>
  <si>
    <t>高槻市医師会看護学校</t>
    <phoneticPr fontId="5"/>
  </si>
  <si>
    <t>ﾀｶﾂｷｼｲｼｶｲｶﾝｺﾞｶﾞｯｺｳ</t>
    <phoneticPr fontId="5"/>
  </si>
  <si>
    <t>履正社国際医療スポーツ専門学校</t>
    <rPh sb="3" eb="5">
      <t>コクサイ</t>
    </rPh>
    <phoneticPr fontId="5"/>
  </si>
  <si>
    <t>ﾘｾｲｼｬｺｸｻｲｲﾘｮｳｽﾎﾟｰﾂｾﾝﾓﾝｶﾞｯｺｳ</t>
    <phoneticPr fontId="5"/>
  </si>
  <si>
    <t>大阪ダンス・俳優＆舞台芸術専門学校</t>
    <rPh sb="0" eb="2">
      <t>オオサカ</t>
    </rPh>
    <rPh sb="6" eb="8">
      <t>ハイユウ</t>
    </rPh>
    <rPh sb="9" eb="11">
      <t>ブタイ</t>
    </rPh>
    <rPh sb="11" eb="13">
      <t>ゲイジュツ</t>
    </rPh>
    <rPh sb="13" eb="17">
      <t>センモンガッコウ</t>
    </rPh>
    <phoneticPr fontId="2"/>
  </si>
  <si>
    <t>ｵｵｻｶﾀﾞﾝｽ･ﾊｲﾕｳｱﾝﾄﾞﾌﾞﾀｲｹﾞｲｼﾞｭﾂｾﾝﾓﾝｶﾞｯｺｳ</t>
    <phoneticPr fontId="5"/>
  </si>
  <si>
    <t>　○助手は教員数に含みません。　○教員数には、「９－１教職員数調」で【教員である】を選択した校長の数も含めてください。</t>
    <rPh sb="2" eb="4">
      <t>ジョシュ</t>
    </rPh>
    <rPh sb="5" eb="7">
      <t>キョウイン</t>
    </rPh>
    <rPh sb="7" eb="8">
      <t>スウ</t>
    </rPh>
    <rPh sb="9" eb="10">
      <t>フク</t>
    </rPh>
    <rPh sb="17" eb="20">
      <t>キョウインスウ</t>
    </rPh>
    <rPh sb="35" eb="37">
      <t>キョウイン</t>
    </rPh>
    <rPh sb="42" eb="44">
      <t>センタク</t>
    </rPh>
    <rPh sb="46" eb="48">
      <t>コウチョウ</t>
    </rPh>
    <rPh sb="49" eb="50">
      <t>カズ</t>
    </rPh>
    <rPh sb="51" eb="52">
      <t>フク</t>
    </rPh>
    <phoneticPr fontId="1"/>
  </si>
  <si>
    <t>　　回答のすべき内容にご不明な点がありましたら、説明資料等をご確認いただいた上で、</t>
    <rPh sb="2" eb="4">
      <t>カイトウ</t>
    </rPh>
    <rPh sb="8" eb="10">
      <t>ナイヨウ</t>
    </rPh>
    <rPh sb="12" eb="14">
      <t>フメイ</t>
    </rPh>
    <rPh sb="15" eb="16">
      <t>テン</t>
    </rPh>
    <rPh sb="24" eb="26">
      <t>セツメイ</t>
    </rPh>
    <rPh sb="26" eb="28">
      <t>シリョウ</t>
    </rPh>
    <rPh sb="28" eb="29">
      <t>トウ</t>
    </rPh>
    <rPh sb="31" eb="33">
      <t>カクニン</t>
    </rPh>
    <rPh sb="38" eb="39">
      <t>ウエ</t>
    </rPh>
    <phoneticPr fontId="38"/>
  </si>
  <si>
    <t>　　私学課総務・専各振興グループあてお問合せください。</t>
    <rPh sb="2" eb="4">
      <t>シガク</t>
    </rPh>
    <rPh sb="4" eb="5">
      <t>カ</t>
    </rPh>
    <rPh sb="5" eb="7">
      <t>ソウム</t>
    </rPh>
    <rPh sb="8" eb="9">
      <t>セン</t>
    </rPh>
    <rPh sb="9" eb="10">
      <t>カク</t>
    </rPh>
    <rPh sb="10" eb="12">
      <t>シンコウ</t>
    </rPh>
    <rPh sb="19" eb="21">
      <t>トイアワ</t>
    </rPh>
    <phoneticPr fontId="38"/>
  </si>
  <si>
    <t>■本調査表をご提出される前に、以下の項目について、</t>
    <rPh sb="1" eb="4">
      <t>ホンチョウサ</t>
    </rPh>
    <rPh sb="4" eb="5">
      <t>ヒョウ</t>
    </rPh>
    <rPh sb="7" eb="9">
      <t>テイシュツ</t>
    </rPh>
    <rPh sb="12" eb="13">
      <t>マエ</t>
    </rPh>
    <rPh sb="15" eb="17">
      <t>イカ</t>
    </rPh>
    <rPh sb="18" eb="20">
      <t>コウモク</t>
    </rPh>
    <phoneticPr fontId="38"/>
  </si>
  <si>
    <t>　　　　　　　例年、未入力となっている場合が多く見受けられますので、ご注意願います。</t>
    <rPh sb="22" eb="23">
      <t>オオ</t>
    </rPh>
    <rPh sb="24" eb="26">
      <t>ミウ</t>
    </rPh>
    <rPh sb="35" eb="37">
      <t>チュウイ</t>
    </rPh>
    <rPh sb="37" eb="38">
      <t>ネガ</t>
    </rPh>
    <phoneticPr fontId="38"/>
  </si>
  <si>
    <t xml:space="preserve">４  課程別出身校所在地別 入学者数調  </t>
    <phoneticPr fontId="8"/>
  </si>
  <si>
    <t>「2 生徒数調」の生徒数と</t>
    <rPh sb="3" eb="5">
      <t>セイト</t>
    </rPh>
    <rPh sb="5" eb="6">
      <t>スウ</t>
    </rPh>
    <rPh sb="6" eb="7">
      <t>シラ</t>
    </rPh>
    <rPh sb="9" eb="11">
      <t>セイト</t>
    </rPh>
    <rPh sb="11" eb="12">
      <t>スウ</t>
    </rPh>
    <phoneticPr fontId="1"/>
  </si>
  <si>
    <r>
      <t xml:space="preserve">　                                   　  </t>
    </r>
    <r>
      <rPr>
        <sz val="12"/>
        <color rgb="FF0080C0"/>
        <rFont val="HG丸ｺﾞｼｯｸM-PRO"/>
        <family val="3"/>
        <charset val="128"/>
      </rPr>
      <t/>
    </r>
    <phoneticPr fontId="38"/>
  </si>
  <si>
    <t xml:space="preserve">　                          　  </t>
    <phoneticPr fontId="38"/>
  </si>
  <si>
    <r>
      <t xml:space="preserve">                          　  　 </t>
    </r>
    <r>
      <rPr>
        <sz val="12"/>
        <color rgb="FF0080C0"/>
        <rFont val="HG丸ｺﾞｼｯｸM-PRO"/>
        <family val="3"/>
        <charset val="128"/>
      </rPr>
      <t/>
    </r>
    <phoneticPr fontId="38"/>
  </si>
  <si>
    <r>
      <t xml:space="preserve">　　　（２）入学状況 ……  </t>
    </r>
    <r>
      <rPr>
        <sz val="12"/>
        <color indexed="30"/>
        <rFont val="HG丸ｺﾞｼｯｸM-PRO"/>
        <family val="3"/>
        <charset val="128"/>
      </rPr>
      <t/>
    </r>
    <rPh sb="6" eb="8">
      <t>ニュウガク</t>
    </rPh>
    <rPh sb="8" eb="10">
      <t>ジョウキョウ</t>
    </rPh>
    <phoneticPr fontId="38"/>
  </si>
  <si>
    <r>
      <t>　　　（３）卒業者数 ……</t>
    </r>
    <r>
      <rPr>
        <sz val="12"/>
        <color rgb="FF0080C0"/>
        <rFont val="HG丸ｺﾞｼｯｸM-PRO"/>
        <family val="3"/>
        <charset val="128"/>
      </rPr>
      <t xml:space="preserve"> </t>
    </r>
    <rPh sb="6" eb="9">
      <t>ソツギョウシャ</t>
    </rPh>
    <rPh sb="9" eb="10">
      <t>スウ</t>
    </rPh>
    <phoneticPr fontId="38"/>
  </si>
  <si>
    <t xml:space="preserve">                              　 　　</t>
    <phoneticPr fontId="38"/>
  </si>
  <si>
    <t>　　　　　　　　　　　　</t>
    <phoneticPr fontId="38"/>
  </si>
  <si>
    <t xml:space="preserve">                                       　  　 </t>
    <phoneticPr fontId="38"/>
  </si>
  <si>
    <t>【注】基礎資料調査「６ 退学者・休学者状況調（昼間のみ）」の卒業者数は、昼間学科が調査対象となるため、</t>
    <phoneticPr fontId="38"/>
  </si>
  <si>
    <t>　　　一致しない場合があります。</t>
    <phoneticPr fontId="38"/>
  </si>
  <si>
    <r>
      <t xml:space="preserve">　　　　　　　　　　　 </t>
    </r>
    <r>
      <rPr>
        <sz val="12"/>
        <color indexed="30"/>
        <rFont val="HG丸ｺﾞｼｯｸM-PRO"/>
        <family val="3"/>
        <charset val="128"/>
      </rPr>
      <t xml:space="preserve"> 　</t>
    </r>
    <r>
      <rPr>
        <sz val="12"/>
        <color indexed="30"/>
        <rFont val="HG丸ｺﾞｼｯｸM-PRO"/>
        <family val="3"/>
        <charset val="128"/>
      </rPr>
      <t/>
    </r>
    <phoneticPr fontId="38"/>
  </si>
  <si>
    <r>
      <t>　　　　　　　　　　　　</t>
    </r>
    <r>
      <rPr>
        <sz val="12"/>
        <color rgb="FF0080C0"/>
        <rFont val="HG丸ｺﾞｼｯｸM-PRO"/>
        <family val="3"/>
        <charset val="128"/>
      </rPr>
      <t/>
    </r>
    <phoneticPr fontId="38"/>
  </si>
  <si>
    <t>【注】高等課程入学者については、基礎資料調査「５ 高等課程生徒数調」の１年生の「中学校等卒業者」とも一致します。</t>
    <phoneticPr fontId="38"/>
  </si>
  <si>
    <r>
      <t xml:space="preserve">　　３．新規卒業者数  …… </t>
    </r>
    <r>
      <rPr>
        <sz val="11"/>
        <color indexed="30"/>
        <rFont val="HG丸ｺﾞｼｯｸM-PRO"/>
        <family val="3"/>
        <charset val="128"/>
      </rPr>
      <t/>
    </r>
    <rPh sb="4" eb="6">
      <t>シンキ</t>
    </rPh>
    <rPh sb="6" eb="9">
      <t>ソツギョウシャ</t>
    </rPh>
    <rPh sb="9" eb="10">
      <t>スウ</t>
    </rPh>
    <phoneticPr fontId="38"/>
  </si>
  <si>
    <r>
      <t>　　　　</t>
    </r>
    <r>
      <rPr>
        <sz val="12"/>
        <color rgb="FF0080C0"/>
        <rFont val="HG丸ｺﾞｼｯｸM-PRO"/>
        <family val="3"/>
        <charset val="128"/>
      </rPr>
      <t/>
    </r>
    <phoneticPr fontId="38"/>
  </si>
  <si>
    <t>　</t>
    <phoneticPr fontId="38"/>
  </si>
  <si>
    <t>　上記項目については、例年、学校基本調査との数値が一致していない場合が多く見受けられますので、ご注意願います。</t>
    <rPh sb="1" eb="3">
      <t>ジョウキ</t>
    </rPh>
    <rPh sb="3" eb="5">
      <t>コウモク</t>
    </rPh>
    <phoneticPr fontId="38"/>
  </si>
  <si>
    <t>　　　（１）生 徒 数  ……</t>
    <rPh sb="6" eb="7">
      <t>ナマ</t>
    </rPh>
    <rPh sb="8" eb="9">
      <t>ト</t>
    </rPh>
    <rPh sb="10" eb="11">
      <t>カズ</t>
    </rPh>
    <phoneticPr fontId="38"/>
  </si>
  <si>
    <r>
      <t>　　２．生徒数等　 ………</t>
    </r>
    <r>
      <rPr>
        <sz val="12"/>
        <color indexed="10"/>
        <rFont val="HG丸ｺﾞｼｯｸM-PRO"/>
        <family val="3"/>
        <charset val="128"/>
      </rPr>
      <t/>
    </r>
    <rPh sb="4" eb="7">
      <t>セイトスウ</t>
    </rPh>
    <rPh sb="7" eb="8">
      <t>トウ</t>
    </rPh>
    <phoneticPr fontId="38"/>
  </si>
  <si>
    <r>
      <t xml:space="preserve">　　１．教員数、職員数 … </t>
    </r>
    <r>
      <rPr>
        <sz val="11"/>
        <color indexed="30"/>
        <rFont val="HG丸ｺﾞｼｯｸM-PRO"/>
        <family val="3"/>
        <charset val="128"/>
      </rPr>
      <t/>
    </r>
    <rPh sb="4" eb="6">
      <t>キョウイン</t>
    </rPh>
    <rPh sb="6" eb="7">
      <t>スウ</t>
    </rPh>
    <rPh sb="8" eb="11">
      <t>ショクインスウ</t>
    </rPh>
    <phoneticPr fontId="38"/>
  </si>
  <si>
    <r>
      <rPr>
        <sz val="12"/>
        <color rgb="FFFF0000"/>
        <rFont val="HG丸ｺﾞｼｯｸM-PRO"/>
        <family val="3"/>
        <charset val="128"/>
      </rPr>
      <t>学校基本調査「５ 教員数」</t>
    </r>
    <r>
      <rPr>
        <sz val="12"/>
        <rFont val="HG丸ｺﾞｼｯｸM-PRO"/>
        <family val="3"/>
        <charset val="128"/>
      </rPr>
      <t>及び</t>
    </r>
    <r>
      <rPr>
        <sz val="12"/>
        <color rgb="FFFF0000"/>
        <rFont val="HG丸ｺﾞｼｯｸM-PRO"/>
        <family val="3"/>
        <charset val="128"/>
      </rPr>
      <t>「６ 職員数」</t>
    </r>
    <r>
      <rPr>
        <sz val="12"/>
        <rFont val="HG丸ｺﾞｼｯｸM-PRO"/>
        <family val="3"/>
        <charset val="128"/>
      </rPr>
      <t>は、</t>
    </r>
    <phoneticPr fontId="38"/>
  </si>
  <si>
    <r>
      <rPr>
        <sz val="12"/>
        <color rgb="FF0080C0"/>
        <rFont val="HG丸ｺﾞｼｯｸM-PRO"/>
        <family val="3"/>
        <charset val="128"/>
      </rPr>
      <t>基礎資料調査「９－１ 教職員数調」</t>
    </r>
    <r>
      <rPr>
        <sz val="12"/>
        <rFont val="HG丸ｺﾞｼｯｸM-PRO"/>
        <family val="3"/>
        <charset val="128"/>
      </rPr>
      <t>及び</t>
    </r>
    <r>
      <rPr>
        <sz val="12"/>
        <color rgb="FF0080C0"/>
        <rFont val="HG丸ｺﾞｼｯｸM-PRO"/>
        <family val="3"/>
        <charset val="128"/>
      </rPr>
      <t>「９－２ 課程別教員数調」</t>
    </r>
    <r>
      <rPr>
        <sz val="12"/>
        <rFont val="HG丸ｺﾞｼｯｸM-PRO"/>
        <family val="3"/>
        <charset val="128"/>
      </rPr>
      <t>と一致していますか？</t>
    </r>
    <phoneticPr fontId="38"/>
  </si>
  <si>
    <r>
      <rPr>
        <sz val="12"/>
        <color rgb="FFFF0000"/>
        <rFont val="HG丸ｺﾞｼｯｸM-PRO"/>
        <family val="3"/>
        <charset val="128"/>
      </rPr>
      <t>学校基本調査「７　課程別・学科別の修業年限、生徒数、入学状況及び卒業者数」</t>
    </r>
    <r>
      <rPr>
        <sz val="12"/>
        <rFont val="HG丸ｺﾞｼｯｸM-PRO"/>
        <family val="3"/>
        <charset val="128"/>
      </rPr>
      <t>の各数値は、</t>
    </r>
    <phoneticPr fontId="38"/>
  </si>
  <si>
    <r>
      <rPr>
        <sz val="12"/>
        <color rgb="FF0080C0"/>
        <rFont val="HG丸ｺﾞｼｯｸM-PRO"/>
        <family val="3"/>
        <charset val="128"/>
      </rPr>
      <t>基礎資料調査</t>
    </r>
    <r>
      <rPr>
        <sz val="12"/>
        <rFont val="HG丸ｺﾞｼｯｸM-PRO"/>
        <family val="3"/>
        <charset val="128"/>
      </rPr>
      <t>の各数値と一致していますか？</t>
    </r>
    <phoneticPr fontId="38"/>
  </si>
  <si>
    <r>
      <rPr>
        <sz val="12"/>
        <color rgb="FF0080C0"/>
        <rFont val="HG丸ｺﾞｼｯｸM-PRO"/>
        <family val="3"/>
        <charset val="128"/>
      </rPr>
      <t>基礎資料調査「２ 生徒数調」</t>
    </r>
    <r>
      <rPr>
        <sz val="12"/>
        <rFont val="HG丸ｺﾞｼｯｸM-PRO"/>
        <family val="3"/>
        <charset val="128"/>
      </rPr>
      <t>の</t>
    </r>
    <r>
      <rPr>
        <sz val="12"/>
        <color rgb="FF0080C0"/>
        <rFont val="HG丸ｺﾞｼｯｸM-PRO"/>
        <family val="3"/>
        <charset val="128"/>
      </rPr>
      <t>「総実員数」</t>
    </r>
    <r>
      <rPr>
        <sz val="12"/>
        <rFont val="HG丸ｺﾞｼｯｸM-PRO"/>
        <family val="3"/>
        <charset val="128"/>
      </rPr>
      <t>と一致していますか？　</t>
    </r>
    <phoneticPr fontId="38"/>
  </si>
  <si>
    <r>
      <rPr>
        <sz val="12"/>
        <color rgb="FF0080C0"/>
        <rFont val="HG丸ｺﾞｼｯｸM-PRO"/>
        <family val="3"/>
        <charset val="128"/>
      </rPr>
      <t>「男女別の内訳」</t>
    </r>
    <r>
      <rPr>
        <sz val="12"/>
        <rFont val="HG丸ｺﾞｼｯｸM-PRO"/>
        <family val="3"/>
        <charset val="128"/>
      </rPr>
      <t>は一致していますか？</t>
    </r>
    <phoneticPr fontId="38"/>
  </si>
  <si>
    <r>
      <rPr>
        <sz val="12"/>
        <color rgb="FF0080C0"/>
        <rFont val="HG丸ｺﾞｼｯｸM-PRO"/>
        <family val="3"/>
        <charset val="128"/>
      </rPr>
      <t>基礎資料調査「２ 生徒数調」</t>
    </r>
    <r>
      <rPr>
        <sz val="12"/>
        <rFont val="HG丸ｺﾞｼｯｸM-PRO"/>
        <family val="3"/>
        <charset val="128"/>
      </rPr>
      <t>の</t>
    </r>
    <r>
      <rPr>
        <sz val="12"/>
        <color rgb="FF0080C0"/>
        <rFont val="HG丸ｺﾞｼｯｸM-PRO"/>
        <family val="3"/>
        <charset val="128"/>
      </rPr>
      <t>「１年定員」「入学志願者数」「入学者数」</t>
    </r>
    <r>
      <rPr>
        <sz val="12"/>
        <rFont val="HG丸ｺﾞｼｯｸM-PRO"/>
        <family val="3"/>
        <charset val="128"/>
      </rPr>
      <t>と一致していますか？</t>
    </r>
    <phoneticPr fontId="38"/>
  </si>
  <si>
    <r>
      <rPr>
        <sz val="12"/>
        <color rgb="FF0080C0"/>
        <rFont val="HG丸ｺﾞｼｯｸM-PRO"/>
        <family val="3"/>
        <charset val="128"/>
      </rPr>
      <t>基礎資料調査「７ 卒業者の進路状況調」</t>
    </r>
    <r>
      <rPr>
        <sz val="12"/>
        <rFont val="HG丸ｺﾞｼｯｸM-PRO"/>
        <family val="3"/>
        <charset val="128"/>
      </rPr>
      <t>の</t>
    </r>
    <r>
      <rPr>
        <sz val="12"/>
        <color rgb="FF0080C0"/>
        <rFont val="HG丸ｺﾞｼｯｸM-PRO"/>
        <family val="3"/>
        <charset val="128"/>
      </rPr>
      <t>「卒業者数」</t>
    </r>
    <r>
      <rPr>
        <sz val="12"/>
        <rFont val="HG丸ｺﾞｼｯｸM-PRO"/>
        <family val="3"/>
        <charset val="128"/>
      </rPr>
      <t>と一致していますか？　</t>
    </r>
    <phoneticPr fontId="38"/>
  </si>
  <si>
    <r>
      <t>卒業者のうち</t>
    </r>
    <r>
      <rPr>
        <sz val="12"/>
        <color rgb="FF0080C0"/>
        <rFont val="HG丸ｺﾞｼｯｸM-PRO"/>
        <family val="3"/>
        <charset val="128"/>
      </rPr>
      <t>「就職者数」</t>
    </r>
    <r>
      <rPr>
        <sz val="12"/>
        <rFont val="HG丸ｺﾞｼｯｸM-PRO"/>
        <family val="3"/>
        <charset val="128"/>
      </rPr>
      <t>は、一致していますか？</t>
    </r>
    <phoneticPr fontId="38"/>
  </si>
  <si>
    <r>
      <rPr>
        <sz val="12"/>
        <color rgb="FFFF0000"/>
        <rFont val="HG丸ｺﾞｼｯｸM-PRO"/>
        <family val="3"/>
        <charset val="128"/>
      </rPr>
      <t>学校基本調査「８ 「７」の入学者のうち新規卒業者数」</t>
    </r>
    <r>
      <rPr>
        <sz val="12"/>
        <rFont val="HG丸ｺﾞｼｯｸM-PRO"/>
        <family val="3"/>
        <charset val="128"/>
      </rPr>
      <t>は、</t>
    </r>
    <r>
      <rPr>
        <sz val="12"/>
        <color rgb="FF0080C0"/>
        <rFont val="HG丸ｺﾞｼｯｸM-PRO"/>
        <family val="3"/>
        <charset val="128"/>
      </rPr>
      <t>基礎資料調査「４ 課程別出身校所在地別入学者数調」</t>
    </r>
    <r>
      <rPr>
        <sz val="12"/>
        <rFont val="HG丸ｺﾞｼｯｸM-PRO"/>
        <family val="3"/>
        <charset val="128"/>
      </rPr>
      <t>の</t>
    </r>
    <phoneticPr fontId="38"/>
  </si>
  <si>
    <r>
      <rPr>
        <sz val="12"/>
        <color rgb="FF0080C0"/>
        <rFont val="HG丸ｺﾞｼｯｸM-PRO"/>
        <family val="3"/>
        <charset val="128"/>
      </rPr>
      <t>「今春高等学校等を卒業した入学者」</t>
    </r>
    <r>
      <rPr>
        <sz val="12"/>
        <rFont val="HG丸ｺﾞｼｯｸM-PRO"/>
        <family val="3"/>
        <charset val="128"/>
      </rPr>
      <t>、</t>
    </r>
    <r>
      <rPr>
        <sz val="12"/>
        <color rgb="FF0080C0"/>
        <rFont val="HG丸ｺﾞｼｯｸM-PRO"/>
        <family val="3"/>
        <charset val="128"/>
      </rPr>
      <t>「今春中学校等を卒業した入学者」</t>
    </r>
    <r>
      <rPr>
        <sz val="12"/>
        <rFont val="HG丸ｺﾞｼｯｸM-PRO"/>
        <family val="3"/>
        <charset val="128"/>
      </rPr>
      <t>と一致していますか？</t>
    </r>
    <phoneticPr fontId="38"/>
  </si>
  <si>
    <r>
      <t>　　　　【注】</t>
    </r>
    <r>
      <rPr>
        <sz val="12"/>
        <color rgb="FF0080C0"/>
        <rFont val="HG丸ｺﾞｼｯｸM-PRO"/>
        <family val="3"/>
        <charset val="128"/>
      </rPr>
      <t>基礎資料調査「１０ 施設の現有状況調」</t>
    </r>
    <r>
      <rPr>
        <sz val="12"/>
        <rFont val="HG丸ｺﾞｼｯｸM-PRO"/>
        <family val="3"/>
        <charset val="128"/>
      </rPr>
      <t>のうち、「抵当権の有無」「債務者区分」欄については、</t>
    </r>
    <rPh sb="5" eb="6">
      <t>チュウ</t>
    </rPh>
    <rPh sb="31" eb="34">
      <t>テイトウケン</t>
    </rPh>
    <rPh sb="35" eb="37">
      <t>ウム</t>
    </rPh>
    <rPh sb="39" eb="42">
      <t>サイムシャ</t>
    </rPh>
    <rPh sb="42" eb="44">
      <t>クブン</t>
    </rPh>
    <rPh sb="45" eb="46">
      <t>ラン</t>
    </rPh>
    <phoneticPr fontId="38"/>
  </si>
  <si>
    <r>
      <t>　　４．</t>
    </r>
    <r>
      <rPr>
        <sz val="12"/>
        <color indexed="10"/>
        <rFont val="HG丸ｺﾞｼｯｸM-PRO"/>
        <family val="3"/>
        <charset val="128"/>
      </rPr>
      <t>学校基本調査（学校施設調査）</t>
    </r>
    <r>
      <rPr>
        <sz val="12"/>
        <rFont val="HG丸ｺﾞｼｯｸM-PRO"/>
        <family val="3"/>
        <charset val="128"/>
      </rPr>
      <t>の各数値（校舎・校地の面積）は、</t>
    </r>
    <r>
      <rPr>
        <sz val="12"/>
        <color rgb="FF0080C0"/>
        <rFont val="HG丸ｺﾞｼｯｸM-PRO"/>
        <family val="3"/>
        <charset val="128"/>
      </rPr>
      <t>基礎資料調査「１０ 施設の現有状況調」</t>
    </r>
    <r>
      <rPr>
        <sz val="12"/>
        <rFont val="HG丸ｺﾞｼｯｸM-PRO"/>
        <family val="3"/>
        <charset val="128"/>
      </rPr>
      <t>と一致していますか？</t>
    </r>
    <rPh sb="4" eb="6">
      <t>ガッコウ</t>
    </rPh>
    <rPh sb="6" eb="8">
      <t>キホン</t>
    </rPh>
    <rPh sb="8" eb="10">
      <t>チョウサ</t>
    </rPh>
    <rPh sb="11" eb="13">
      <t>ガッコウ</t>
    </rPh>
    <rPh sb="13" eb="15">
      <t>シセツ</t>
    </rPh>
    <rPh sb="15" eb="17">
      <t>チョウサ</t>
    </rPh>
    <rPh sb="19" eb="20">
      <t>カク</t>
    </rPh>
    <rPh sb="20" eb="22">
      <t>スウチ</t>
    </rPh>
    <rPh sb="23" eb="25">
      <t>コウシャ</t>
    </rPh>
    <rPh sb="26" eb="28">
      <t>コウチ</t>
    </rPh>
    <rPh sb="29" eb="31">
      <t>メンセキ</t>
    </rPh>
    <phoneticPr fontId="38"/>
  </si>
  <si>
    <t>左表の合計が一致しない理由等</t>
    <rPh sb="0" eb="1">
      <t>ヒダリ</t>
    </rPh>
    <rPh sb="1" eb="2">
      <t>ヒョウ</t>
    </rPh>
    <rPh sb="3" eb="5">
      <t>ゴウケイ</t>
    </rPh>
    <rPh sb="4" eb="5">
      <t>ケイ</t>
    </rPh>
    <phoneticPr fontId="1"/>
  </si>
  <si>
    <t>合計</t>
    <rPh sb="0" eb="2">
      <t>ゴウケイケイ</t>
    </rPh>
    <phoneticPr fontId="8"/>
  </si>
  <si>
    <r>
      <t>平成</t>
    </r>
    <r>
      <rPr>
        <sz val="12"/>
        <color indexed="10"/>
        <rFont val="ＭＳ ゴシック"/>
        <family val="3"/>
        <charset val="128"/>
      </rPr>
      <t>16</t>
    </r>
    <r>
      <rPr>
        <sz val="12"/>
        <rFont val="ＭＳ ゴシック"/>
        <family val="3"/>
        <charset val="128"/>
      </rPr>
      <t>年4月1日まで</t>
    </r>
    <phoneticPr fontId="1"/>
  </si>
  <si>
    <r>
      <t>平成</t>
    </r>
    <r>
      <rPr>
        <sz val="12"/>
        <color indexed="10"/>
        <rFont val="ＭＳ ゴシック"/>
        <family val="3"/>
        <charset val="128"/>
      </rPr>
      <t>18</t>
    </r>
    <r>
      <rPr>
        <sz val="12"/>
        <rFont val="ＭＳ ゴシック"/>
        <family val="3"/>
        <charset val="128"/>
      </rPr>
      <t>年4月2日から</t>
    </r>
    <rPh sb="0" eb="2">
      <t>ヘイセイ</t>
    </rPh>
    <phoneticPr fontId="1"/>
  </si>
  <si>
    <t>社会医療法人同仁会</t>
    <rPh sb="0" eb="2">
      <t>シャカイ</t>
    </rPh>
    <rPh sb="2" eb="4">
      <t>イリョウ</t>
    </rPh>
    <phoneticPr fontId="45"/>
  </si>
  <si>
    <t>ｼｬｶｲｲﾘｮｳﾎｳｼﾞﾝﾄﾞｳｼﾞﾝｶｲ</t>
    <phoneticPr fontId="5"/>
  </si>
  <si>
    <t>ｶﾞｯｺｳﾎｳｼﾞﾝﾖｼﾀﾞｶﾞｸｴﾝ</t>
    <phoneticPr fontId="5"/>
  </si>
  <si>
    <t>２年生</t>
    <phoneticPr fontId="1"/>
  </si>
  <si>
    <t>３年生</t>
    <phoneticPr fontId="1"/>
  </si>
  <si>
    <t>４年生</t>
    <phoneticPr fontId="1"/>
  </si>
  <si>
    <t>留学生数
（実員）</t>
    <rPh sb="0" eb="4">
      <t>リュウガクセイスウ</t>
    </rPh>
    <rPh sb="6" eb="8">
      <t>ジツイン</t>
    </rPh>
    <phoneticPr fontId="1"/>
  </si>
  <si>
    <t>　令和５年度学校基本調査の数値と一致しているかどうかをご確認ください。</t>
    <phoneticPr fontId="38"/>
  </si>
  <si>
    <t>　★両調査の下記項目は、令和５年５月１日現在の状況をご回答いただくものであり、基本的に数値は一致します。</t>
    <rPh sb="2" eb="3">
      <t>リョウ</t>
    </rPh>
    <rPh sb="3" eb="5">
      <t>チョウサ</t>
    </rPh>
    <rPh sb="6" eb="8">
      <t>カキ</t>
    </rPh>
    <rPh sb="8" eb="10">
      <t>コウモク</t>
    </rPh>
    <rPh sb="12" eb="13">
      <t>レイ</t>
    </rPh>
    <rPh sb="13" eb="14">
      <t>ワ</t>
    </rPh>
    <rPh sb="15" eb="16">
      <t>ネン</t>
    </rPh>
    <rPh sb="16" eb="17">
      <t>ヘイネン</t>
    </rPh>
    <rPh sb="17" eb="18">
      <t>ガツ</t>
    </rPh>
    <rPh sb="19" eb="20">
      <t>ニチ</t>
    </rPh>
    <rPh sb="20" eb="22">
      <t>ゲンザイ</t>
    </rPh>
    <rPh sb="23" eb="25">
      <t>ジョウキョウ</t>
    </rPh>
    <rPh sb="27" eb="29">
      <t>カイトウ</t>
    </rPh>
    <rPh sb="39" eb="42">
      <t>キホンテキ</t>
    </rPh>
    <rPh sb="43" eb="45">
      <t>スウチ</t>
    </rPh>
    <rPh sb="46" eb="48">
      <t>イッチ</t>
    </rPh>
    <phoneticPr fontId="38"/>
  </si>
  <si>
    <t>大阪医療秘書福祉＆ＩＴ専門学校</t>
    <phoneticPr fontId="5"/>
  </si>
  <si>
    <t>ｵｵｻｶｲﾘｮｳﾋｼｮﾌｸｼｱﾝﾄﾞｱｲﾃｨｾﾝﾓﾝｶﾞｯｺｳ</t>
    <phoneticPr fontId="5"/>
  </si>
  <si>
    <t>大阪府柔道整復師会医療スポーツ専門学校</t>
    <rPh sb="0" eb="3">
      <t>オオサカフ</t>
    </rPh>
    <rPh sb="3" eb="5">
      <t>ジュウドウ</t>
    </rPh>
    <rPh sb="5" eb="8">
      <t>セイフクシ</t>
    </rPh>
    <rPh sb="8" eb="9">
      <t>カイ</t>
    </rPh>
    <rPh sb="9" eb="11">
      <t>イリョウ</t>
    </rPh>
    <rPh sb="15" eb="17">
      <t>センモン</t>
    </rPh>
    <rPh sb="17" eb="19">
      <t>ガッコウ</t>
    </rPh>
    <phoneticPr fontId="45"/>
  </si>
  <si>
    <t>ｵｵｻｶﾌｼﾞｭｳﾄﾞｳｾｲﾌｸｼｶｲｲﾘｮｳｽﾎﾟｰﾂｾﾝﾓﾝｶﾞｯｺｳ</t>
    <phoneticPr fontId="5"/>
  </si>
  <si>
    <t>大阪農業園芸・食テクノロジー専門学校</t>
    <phoneticPr fontId="5"/>
  </si>
  <si>
    <t>ｵｵｻｶﾉｳｷﾞｮｳｴﾝｹﾞｲ･ｼｮｸﾃｸﾉﾛｼﾞｰｾﾝﾓﾝｶﾞｯｺｳ</t>
    <phoneticPr fontId="5"/>
  </si>
  <si>
    <t>ＯＣＡ大阪デザイン＆テクノロジー専門学校</t>
    <phoneticPr fontId="5"/>
  </si>
  <si>
    <t>ｵｰｼｰｴｰｵｵｻｶﾃﾞｻﾞｲﾝｱﾝﾄﾞﾃｸﾉﾛｼﾞｰｾﾝﾓﾝｶﾞｯｺｳ</t>
    <phoneticPr fontId="5"/>
  </si>
  <si>
    <t>大阪リゾート＆スポーツ専門学校</t>
    <phoneticPr fontId="5"/>
  </si>
  <si>
    <t>大阪ウェディング＆ブライダル専門学校</t>
    <rPh sb="0" eb="2">
      <t>オオサカ</t>
    </rPh>
    <rPh sb="14" eb="16">
      <t>センモン</t>
    </rPh>
    <rPh sb="16" eb="18">
      <t>ガッコウ</t>
    </rPh>
    <phoneticPr fontId="44"/>
  </si>
  <si>
    <t>大阪ホテル・観光＆ウェディング専門学校</t>
    <phoneticPr fontId="45"/>
  </si>
  <si>
    <t>ｵｵｻｶﾎﾃﾙ･ｶﾝｺｳｱﾝﾄﾞｳｪﾃﾞｨﾝｸﾞｾﾝﾓﾝｶﾞｯｺｳ</t>
    <phoneticPr fontId="5"/>
  </si>
  <si>
    <r>
      <t>平成</t>
    </r>
    <r>
      <rPr>
        <sz val="12"/>
        <color indexed="10"/>
        <rFont val="ＭＳ ゴシック"/>
        <family val="3"/>
        <charset val="128"/>
      </rPr>
      <t>15</t>
    </r>
    <r>
      <rPr>
        <sz val="12"/>
        <rFont val="ＭＳ ゴシック"/>
        <family val="3"/>
        <charset val="128"/>
      </rPr>
      <t>年4月1日以前</t>
    </r>
    <rPh sb="0" eb="2">
      <t>ヘイセイ</t>
    </rPh>
    <rPh sb="4" eb="5">
      <t>ネン</t>
    </rPh>
    <phoneticPr fontId="1"/>
  </si>
  <si>
    <r>
      <t>平成</t>
    </r>
    <r>
      <rPr>
        <sz val="12"/>
        <color indexed="10"/>
        <rFont val="ＭＳ ゴシック"/>
        <family val="3"/>
        <charset val="128"/>
      </rPr>
      <t>15</t>
    </r>
    <r>
      <rPr>
        <sz val="12"/>
        <rFont val="ＭＳ ゴシック"/>
        <family val="3"/>
        <charset val="128"/>
      </rPr>
      <t>年4月2日から</t>
    </r>
    <rPh sb="0" eb="2">
      <t>ヘイセイ</t>
    </rPh>
    <rPh sb="4" eb="5">
      <t>ネン</t>
    </rPh>
    <phoneticPr fontId="1"/>
  </si>
  <si>
    <r>
      <t>平成</t>
    </r>
    <r>
      <rPr>
        <sz val="12"/>
        <color indexed="10"/>
        <rFont val="ＭＳ ゴシック"/>
        <family val="3"/>
        <charset val="128"/>
      </rPr>
      <t>16</t>
    </r>
    <r>
      <rPr>
        <sz val="12"/>
        <rFont val="ＭＳ ゴシック"/>
        <family val="3"/>
        <charset val="128"/>
      </rPr>
      <t>年4月2日から</t>
    </r>
    <phoneticPr fontId="1"/>
  </si>
  <si>
    <r>
      <t>平成</t>
    </r>
    <r>
      <rPr>
        <sz val="12"/>
        <color indexed="10"/>
        <rFont val="ＭＳ ゴシック"/>
        <family val="3"/>
        <charset val="128"/>
      </rPr>
      <t>17</t>
    </r>
    <r>
      <rPr>
        <sz val="12"/>
        <rFont val="ＭＳ ゴシック"/>
        <family val="3"/>
        <charset val="128"/>
      </rPr>
      <t>年4月1日まで</t>
    </r>
    <phoneticPr fontId="1"/>
  </si>
  <si>
    <r>
      <t>平成</t>
    </r>
    <r>
      <rPr>
        <sz val="12"/>
        <color indexed="10"/>
        <rFont val="ＭＳ ゴシック"/>
        <family val="3"/>
        <charset val="128"/>
      </rPr>
      <t>19</t>
    </r>
    <r>
      <rPr>
        <sz val="12"/>
        <rFont val="ＭＳ ゴシック"/>
        <family val="3"/>
        <charset val="128"/>
      </rPr>
      <t>年4月1日まで</t>
    </r>
    <rPh sb="0" eb="2">
      <t>ヘイセイ</t>
    </rPh>
    <phoneticPr fontId="1"/>
  </si>
  <si>
    <r>
      <t>平成</t>
    </r>
    <r>
      <rPr>
        <sz val="12"/>
        <color indexed="10"/>
        <rFont val="ＭＳ ゴシック"/>
        <family val="3"/>
        <charset val="128"/>
      </rPr>
      <t>19</t>
    </r>
    <r>
      <rPr>
        <sz val="12"/>
        <rFont val="ＭＳ ゴシック"/>
        <family val="3"/>
        <charset val="128"/>
      </rPr>
      <t>年4月2日から</t>
    </r>
    <rPh sb="0" eb="2">
      <t>ヘイセイ</t>
    </rPh>
    <phoneticPr fontId="1"/>
  </si>
  <si>
    <r>
      <t>平成</t>
    </r>
    <r>
      <rPr>
        <sz val="12"/>
        <color rgb="FFFF0000"/>
        <rFont val="ＭＳ ゴシック"/>
        <family val="3"/>
        <charset val="128"/>
      </rPr>
      <t>20</t>
    </r>
    <r>
      <rPr>
        <sz val="12"/>
        <rFont val="ＭＳ ゴシック"/>
        <family val="3"/>
        <charset val="128"/>
      </rPr>
      <t>年4月1日まで</t>
    </r>
    <rPh sb="0" eb="2">
      <t>ヘイセイ</t>
    </rPh>
    <phoneticPr fontId="1"/>
  </si>
  <si>
    <t>　○専任と兼任の区別は、学校基本調査の手引（文部科学省が実施する統計調査）に準じてください。</t>
    <phoneticPr fontId="1"/>
  </si>
  <si>
    <t>　○専任教員で２課程以上を担当している者は、いずれか担当時間数の多い方を専任とし、他方を兼任としてください。</t>
    <rPh sb="41" eb="43">
      <t>タホウ</t>
    </rPh>
    <phoneticPr fontId="1"/>
  </si>
  <si>
    <t>共用先/共用元学校名</t>
    <rPh sb="0" eb="2">
      <t>キョウヨウ</t>
    </rPh>
    <rPh sb="2" eb="3">
      <t>サキ</t>
    </rPh>
    <rPh sb="4" eb="6">
      <t>キョウヨウ</t>
    </rPh>
    <rPh sb="6" eb="7">
      <t>モト</t>
    </rPh>
    <rPh sb="7" eb="9">
      <t>ガッコウ</t>
    </rPh>
    <rPh sb="9" eb="10">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</si>
</sst>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7">
    <numFmt numFmtId="176" formatCode="#,##0_ "/>
    <numFmt numFmtId="177" formatCode="0.0_ "/>
    <numFmt numFmtId="178" formatCode="0_);\(0\)"/>
    <numFmt numFmtId="179" formatCode="#,##0_ ;[Red]\-#,##0\ "/>
    <numFmt numFmtId="180" formatCode="#,##0.00_ "/>
    <numFmt numFmtId="181" formatCode="0.0%"/>
    <numFmt numFmtId="182" formatCode="0_ "/>
    <numFmt numFmtId="183" formatCode="#,##0_);[Red]\(#,##0\)"/>
    <numFmt numFmtId="184" formatCode="\\#,##0;&quot;-\&quot;#,##0"/>
    <numFmt numFmtId="185" formatCode="&quot;の平成&quot;0&quot;年度に入学した生徒が&quot;"/>
    <numFmt numFmtId="186" formatCode="&quot;Ｈ&quot;0&quot;.5.1　現在&quot;"/>
    <numFmt numFmtId="187" formatCode="&quot;（平成&quot;0&quot;.5.1 現在）&quot;"/>
    <numFmt numFmtId="188" formatCode="&quot;H&quot;0&quot;.4.1&quot;"/>
    <numFmt numFmtId="189" formatCode="&quot;～H&quot;0&quot;.3.31&quot;"/>
    <numFmt numFmtId="190" formatCode="&quot;H&quot;0&quot;.5.1 現在&quot;"/>
    <numFmt numFmtId="191" formatCode="&quot;６　平成&quot;0&quot;年度卒業者の進路状況等調&quot;"/>
    <numFmt numFmtId="192" formatCode="&quot;H&quot;0&quot;.5.1現在&quot;"/>
    <numFmt numFmtId="193" formatCode="&quot;（Ｈ&quot;0&quot;.4.1&quot;"/>
    <numFmt numFmtId="194" formatCode="&quot;８　平成&quot;0&quot;年度中の公的資格の試験合格者数（国家資格のみ）&quot;"/>
    <numFmt numFmtId="195" formatCode="&quot;平成&quot;0&quot;年５月１日現在&quot;"/>
    <numFmt numFmtId="196" formatCode="&quot;基準日：平成&quot;0&quot;年5月1日現在&quot;"/>
    <numFmt numFmtId="197" formatCode="&quot;調査期間：平成&quot;0&quot;年度間&quot;"/>
    <numFmt numFmtId="198" formatCode="&quot;(&quot;####0&quot;)&quot;"/>
    <numFmt numFmtId="199" formatCode="0_);[Red]\(0\)"/>
    <numFmt numFmtId="200" formatCode="&quot;基準日：令和&quot;0&quot;年5月1日現在&quot;"/>
    <numFmt numFmtId="201" formatCode="&quot;令和&quot;0&quot;年度私立専修学校基礎資料調査&quot;"/>
    <numFmt numFmtId="202" formatCode="&quot;令和&quot;0&quot;年度　大阪府私立専修学校基礎資料調査&quot;"/>
    <numFmt numFmtId="203" formatCode="&quot;基準日：&quot;&quot;令&quot;&quot;和&quot;0&quot;年5月1日現在&quot;"/>
    <numFmt numFmtId="204" formatCode="&quot;調査期間：令和&quot;0&quot;年度間&quot;"/>
    <numFmt numFmtId="205" formatCode="&quot;R&quot;0&quot;.4.1現在&quot;"/>
    <numFmt numFmtId="206" formatCode="&quot;R&quot;0&quot;.3.31&quot;"/>
    <numFmt numFmtId="207" formatCode="&quot;令和&quot;0&quot;年度&quot;"/>
    <numFmt numFmtId="208" formatCode="&quot;R&quot;0&quot;.3.31現在&quot;"/>
    <numFmt numFmtId="209" formatCode="&quot;令和&quot;0&quot;年度&quot;&quot;総&quot;&quot;入&quot;&quot;学&quot;&quot;定&quot;&quot;員&quot;\(&quot;年&quot;&quot;度&quot;&quot;途&quot;&quot;中&quot;&quot;の&quot;&quot;入&quot;&quot;学&quot;&quot;定&quot;&quot;員&quot;&quot;含&quot;&quot;む&quot;\)"/>
    <numFmt numFmtId="210" formatCode="&quot;令和&quot;0&quot;年4月&quot;"/>
    <numFmt numFmtId="211" formatCode="&quot;令和&quot;0&quot;年度卒業生&quot;"/>
    <numFmt numFmtId="212" formatCode="&quot;R&quot;0&quot;.5.1 現在&quot;"/>
  </numFmts>
  <fonts count="68" x14ac:knownFonts="1">
    <font>
      <sz val="11"/>
      <name val="ＭＳ 明朝"/>
      <family val="1"/>
      <charset val="128"/>
    </font>
    <font>
      <sz val="11"/>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9"/>
      <color indexed="8"/>
      <name val="ＭＳ Ｐゴシック"/>
      <family val="3"/>
      <charset val="128"/>
    </font>
    <font>
      <sz val="11"/>
      <color indexed="8"/>
      <name val="ＭＳ Ｐゴシック"/>
      <family val="3"/>
      <charset val="128"/>
    </font>
    <font>
      <sz val="8"/>
      <name val="ＭＳ 明朝"/>
      <family val="1"/>
      <charset val="128"/>
    </font>
    <font>
      <sz val="11"/>
      <color indexed="12"/>
      <name val="ＭＳ ゴシック"/>
      <family val="3"/>
      <charset val="128"/>
    </font>
    <font>
      <sz val="12"/>
      <color indexed="12"/>
      <name val="ＭＳ ゴシック"/>
      <family val="3"/>
      <charset val="128"/>
    </font>
    <font>
      <sz val="6"/>
      <color indexed="9"/>
      <name val="ＭＳ ゴシック"/>
      <family val="3"/>
      <charset val="128"/>
    </font>
    <font>
      <sz val="11"/>
      <color indexed="9"/>
      <name val="ＭＳ ゴシック"/>
      <family val="3"/>
      <charset val="128"/>
    </font>
    <font>
      <u/>
      <sz val="11"/>
      <name val="ＭＳ ゴシック"/>
      <family val="3"/>
      <charset val="128"/>
    </font>
    <font>
      <sz val="10"/>
      <name val="ＭＳ ゴシック"/>
      <family val="3"/>
      <charset val="128"/>
    </font>
    <font>
      <sz val="14"/>
      <name val="ＭＳ ゴシック"/>
      <family val="3"/>
      <charset val="128"/>
    </font>
    <font>
      <sz val="11"/>
      <color indexed="10"/>
      <name val="ＭＳ ゴシック"/>
      <family val="3"/>
      <charset val="128"/>
    </font>
    <font>
      <sz val="14"/>
      <color indexed="12"/>
      <name val="ＭＳ ゴシック"/>
      <family val="3"/>
      <charset val="128"/>
    </font>
    <font>
      <sz val="9"/>
      <color indexed="12"/>
      <name val="ＭＳ ゴシック"/>
      <family val="3"/>
      <charset val="128"/>
    </font>
    <font>
      <sz val="16"/>
      <color indexed="12"/>
      <name val="ＭＳ ゴシック"/>
      <family val="3"/>
      <charset val="128"/>
    </font>
    <font>
      <u/>
      <sz val="16"/>
      <name val="ＭＳ ゴシック"/>
      <family val="3"/>
      <charset val="128"/>
    </font>
    <font>
      <u/>
      <sz val="14"/>
      <name val="ＭＳ ゴシック"/>
      <family val="3"/>
      <charset val="128"/>
    </font>
    <font>
      <u/>
      <sz val="12"/>
      <name val="ＭＳ ゴシック"/>
      <family val="3"/>
      <charset val="128"/>
    </font>
    <font>
      <sz val="10"/>
      <color indexed="10"/>
      <name val="ＭＳ ゴシック"/>
      <family val="3"/>
      <charset val="128"/>
    </font>
    <font>
      <sz val="16"/>
      <name val="ＭＳ ゴシック"/>
      <family val="3"/>
      <charset val="128"/>
    </font>
    <font>
      <sz val="24"/>
      <color indexed="12"/>
      <name val="ＭＳ ゴシック"/>
      <family val="3"/>
      <charset val="128"/>
    </font>
    <font>
      <sz val="24"/>
      <name val="ＭＳ ゴシック"/>
      <family val="3"/>
      <charset val="128"/>
    </font>
    <font>
      <b/>
      <sz val="11"/>
      <name val="ＭＳ ゴシック"/>
      <family val="3"/>
      <charset val="128"/>
    </font>
    <font>
      <b/>
      <sz val="10"/>
      <name val="ＭＳ ゴシック"/>
      <family val="3"/>
      <charset val="128"/>
    </font>
    <font>
      <sz val="9.5"/>
      <name val="ＭＳ ゴシック"/>
      <family val="3"/>
      <charset val="128"/>
    </font>
    <font>
      <sz val="6"/>
      <name val="ＭＳ 明朝"/>
      <family val="1"/>
      <charset val="128"/>
    </font>
    <font>
      <sz val="12"/>
      <name val="HG丸ｺﾞｼｯｸM-PRO"/>
      <family val="3"/>
      <charset val="128"/>
    </font>
    <font>
      <u/>
      <sz val="9"/>
      <name val="ＭＳ ゴシック"/>
      <family val="3"/>
      <charset val="128"/>
    </font>
    <font>
      <sz val="12"/>
      <color indexed="10"/>
      <name val="ＭＳ ゴシック"/>
      <family val="3"/>
      <charset val="128"/>
    </font>
    <font>
      <sz val="10"/>
      <name val="ＭＳ 明朝"/>
      <family val="1"/>
      <charset val="128"/>
    </font>
    <font>
      <b/>
      <sz val="15"/>
      <color indexed="62"/>
      <name val="ＭＳ Ｐゴシック"/>
      <family val="3"/>
      <charset val="128"/>
    </font>
    <font>
      <sz val="11"/>
      <color indexed="19"/>
      <name val="ＭＳ Ｐゴシック"/>
      <family val="3"/>
      <charset val="128"/>
    </font>
    <font>
      <b/>
      <sz val="11"/>
      <color indexed="62"/>
      <name val="ＭＳ Ｐゴシック"/>
      <family val="3"/>
      <charset val="128"/>
    </font>
    <font>
      <sz val="18"/>
      <color indexed="62"/>
      <name val="ＭＳ Ｐゴシック"/>
      <family val="3"/>
      <charset val="128"/>
    </font>
    <font>
      <b/>
      <sz val="13"/>
      <color indexed="62"/>
      <name val="ＭＳ Ｐゴシック"/>
      <family val="3"/>
      <charset val="128"/>
    </font>
    <font>
      <sz val="6"/>
      <name val="ＭＳ Ｐゴシック"/>
      <family val="3"/>
      <charset val="128"/>
    </font>
    <font>
      <sz val="11"/>
      <color rgb="FFFF0000"/>
      <name val="ＭＳ 明朝"/>
      <family val="1"/>
      <charset val="128"/>
    </font>
    <font>
      <sz val="12"/>
      <color rgb="FFFF0000"/>
      <name val="ＭＳ ゴシック"/>
      <family val="3"/>
      <charset val="128"/>
    </font>
    <font>
      <sz val="11"/>
      <color rgb="FFFF0000"/>
      <name val="ＭＳ ゴシック"/>
      <family val="3"/>
      <charset val="128"/>
    </font>
    <font>
      <sz val="16"/>
      <color rgb="FFFF0000"/>
      <name val="ＭＳ ゴシック"/>
      <family val="3"/>
      <charset val="128"/>
    </font>
    <font>
      <sz val="9"/>
      <color rgb="FFFF0000"/>
      <name val="ＭＳ ゴシック"/>
      <family val="3"/>
      <charset val="128"/>
    </font>
    <font>
      <sz val="14"/>
      <color rgb="FFFF0000"/>
      <name val="ＭＳ ゴシック"/>
      <family val="3"/>
      <charset val="128"/>
    </font>
    <font>
      <sz val="10"/>
      <color rgb="FFFF0000"/>
      <name val="ＭＳ ゴシック"/>
      <family val="3"/>
      <charset val="128"/>
    </font>
    <font>
      <sz val="11"/>
      <color rgb="FF0070C0"/>
      <name val="ＭＳ ゴシック"/>
      <family val="3"/>
      <charset val="128"/>
    </font>
    <font>
      <sz val="11"/>
      <color theme="1"/>
      <name val="ＭＳ ゴシック"/>
      <family val="3"/>
      <charset val="128"/>
    </font>
    <font>
      <sz val="11"/>
      <color rgb="FFFFFF00"/>
      <name val="ＭＳ 明朝"/>
      <family val="1"/>
      <charset val="128"/>
    </font>
    <font>
      <sz val="11"/>
      <color rgb="FFFFFF00"/>
      <name val="ＭＳ ゴシック"/>
      <family val="3"/>
      <charset val="128"/>
    </font>
    <font>
      <sz val="14"/>
      <name val="HG丸ｺﾞｼｯｸM-PRO"/>
      <family val="3"/>
      <charset val="128"/>
    </font>
    <font>
      <sz val="11"/>
      <color indexed="30"/>
      <name val="HG丸ｺﾞｼｯｸM-PRO"/>
      <family val="3"/>
      <charset val="128"/>
    </font>
    <font>
      <sz val="12"/>
      <color indexed="10"/>
      <name val="HG丸ｺﾞｼｯｸM-PRO"/>
      <family val="3"/>
      <charset val="128"/>
    </font>
    <font>
      <sz val="12"/>
      <color rgb="FF0080C0"/>
      <name val="HG丸ｺﾞｼｯｸM-PRO"/>
      <family val="3"/>
      <charset val="128"/>
    </font>
    <font>
      <sz val="12"/>
      <name val="ＭＳ 明朝"/>
      <family val="1"/>
      <charset val="128"/>
    </font>
    <font>
      <sz val="12"/>
      <color indexed="30"/>
      <name val="HG丸ｺﾞｼｯｸM-PRO"/>
      <family val="3"/>
      <charset val="128"/>
    </font>
    <font>
      <sz val="12"/>
      <color rgb="FFFF0000"/>
      <name val="HG丸ｺﾞｼｯｸM-PRO"/>
      <family val="3"/>
      <charset val="128"/>
    </font>
    <font>
      <sz val="11"/>
      <color rgb="FF0080C0"/>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s>
  <borders count="162">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double">
        <color indexed="64"/>
      </left>
      <right/>
      <top/>
      <bottom/>
      <diagonal/>
    </border>
    <border>
      <left style="thin">
        <color indexed="64"/>
      </left>
      <right style="thin">
        <color indexed="64"/>
      </right>
      <top/>
      <bottom style="dotted">
        <color indexed="64"/>
      </bottom>
      <diagonal/>
    </border>
    <border>
      <left style="double">
        <color indexed="64"/>
      </left>
      <right style="thin">
        <color indexed="64"/>
      </right>
      <top style="dotted">
        <color indexed="64"/>
      </top>
      <bottom/>
      <diagonal/>
    </border>
    <border>
      <left style="thin">
        <color indexed="64"/>
      </left>
      <right style="thin">
        <color indexed="64"/>
      </right>
      <top style="dotted">
        <color indexed="64"/>
      </top>
      <bottom/>
      <diagonal/>
    </border>
    <border>
      <left style="double">
        <color indexed="64"/>
      </left>
      <right/>
      <top style="thin">
        <color indexed="64"/>
      </top>
      <bottom/>
      <diagonal/>
    </border>
    <border>
      <left style="double">
        <color indexed="64"/>
      </left>
      <right style="thin">
        <color indexed="64"/>
      </right>
      <top style="dotted">
        <color indexed="64"/>
      </top>
      <bottom style="thin">
        <color indexed="64"/>
      </bottom>
      <diagonal/>
    </border>
    <border>
      <left style="thick">
        <color indexed="64"/>
      </left>
      <right style="thick">
        <color indexed="64"/>
      </right>
      <top style="thick">
        <color indexed="64"/>
      </top>
      <bottom/>
      <diagonal/>
    </border>
    <border>
      <left/>
      <right style="thin">
        <color indexed="64"/>
      </right>
      <top/>
      <bottom style="dotted">
        <color indexed="64"/>
      </bottom>
      <diagonal/>
    </border>
    <border>
      <left style="thin">
        <color indexed="64"/>
      </left>
      <right/>
      <top/>
      <bottom style="dotted">
        <color indexed="64"/>
      </bottom>
      <diagonal/>
    </border>
    <border>
      <left style="thick">
        <color indexed="64"/>
      </left>
      <right style="thick">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style="dotted">
        <color indexed="64"/>
      </top>
      <bottom style="thick">
        <color indexed="64"/>
      </bottom>
      <diagonal/>
    </border>
    <border>
      <left style="medium">
        <color indexed="64"/>
      </left>
      <right style="thin">
        <color indexed="64"/>
      </right>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thick">
        <color indexed="64"/>
      </left>
      <right style="thick">
        <color indexed="64"/>
      </right>
      <top style="thick">
        <color indexed="64"/>
      </top>
      <bottom style="dotted">
        <color indexed="64"/>
      </bottom>
      <diagonal/>
    </border>
    <border>
      <left style="thick">
        <color indexed="64"/>
      </left>
      <right style="thick">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ck">
        <color indexed="64"/>
      </right>
      <top style="thick">
        <color indexed="64"/>
      </top>
      <bottom style="dotted">
        <color indexed="64"/>
      </bottom>
      <diagonal/>
    </border>
    <border>
      <left style="medium">
        <color indexed="64"/>
      </left>
      <right style="thick">
        <color indexed="64"/>
      </right>
      <top style="dotted">
        <color indexed="64"/>
      </top>
      <bottom style="thin">
        <color indexed="64"/>
      </bottom>
      <diagonal/>
    </border>
    <border>
      <left style="medium">
        <color indexed="64"/>
      </left>
      <right style="thick">
        <color indexed="64"/>
      </right>
      <top/>
      <bottom style="dotted">
        <color indexed="64"/>
      </bottom>
      <diagonal/>
    </border>
    <border>
      <left style="medium">
        <color indexed="64"/>
      </left>
      <right style="thick">
        <color indexed="64"/>
      </right>
      <top style="dotted">
        <color indexed="64"/>
      </top>
      <bottom style="thick">
        <color indexed="64"/>
      </bottom>
      <diagonal/>
    </border>
    <border>
      <left style="thin">
        <color indexed="64"/>
      </left>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top style="dotted">
        <color indexed="64"/>
      </top>
      <bottom/>
      <diagonal/>
    </border>
    <border>
      <left/>
      <right style="medium">
        <color indexed="64"/>
      </right>
      <top style="thin">
        <color indexed="64"/>
      </top>
      <bottom style="dotted">
        <color indexed="64"/>
      </bottom>
      <diagonal/>
    </border>
    <border>
      <left style="dotted">
        <color indexed="64"/>
      </left>
      <right/>
      <top style="dotted">
        <color indexed="64"/>
      </top>
      <bottom style="thin">
        <color indexed="64"/>
      </bottom>
      <diagonal/>
    </border>
    <border>
      <left style="double">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dotted">
        <color indexed="64"/>
      </left>
      <right style="double">
        <color indexed="64"/>
      </right>
      <top style="dotted">
        <color indexed="64"/>
      </top>
      <bottom style="medium">
        <color indexed="64"/>
      </bottom>
      <diagonal/>
    </border>
    <border>
      <left style="double">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3">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307">
    <xf numFmtId="0" fontId="0" fillId="0" borderId="0" xfId="0"/>
    <xf numFmtId="0" fontId="6" fillId="0" borderId="0" xfId="5"/>
    <xf numFmtId="0" fontId="11" fillId="0" borderId="0" xfId="5" applyFont="1"/>
    <xf numFmtId="0" fontId="6" fillId="0" borderId="0" xfId="5" applyFont="1"/>
    <xf numFmtId="0" fontId="6" fillId="0" borderId="0" xfId="5" applyFont="1" applyAlignment="1">
      <alignment horizontal="right"/>
    </xf>
    <xf numFmtId="0" fontId="12" fillId="0" borderId="0" xfId="5" applyFont="1"/>
    <xf numFmtId="0" fontId="11" fillId="0" borderId="0" xfId="5" applyFont="1" applyAlignment="1">
      <alignment vertical="top"/>
    </xf>
    <xf numFmtId="0" fontId="10" fillId="0" borderId="0" xfId="5" applyFont="1" applyAlignment="1">
      <alignment vertical="center"/>
    </xf>
    <xf numFmtId="0" fontId="9" fillId="2" borderId="2" xfId="5" applyFont="1" applyFill="1" applyBorder="1" applyAlignment="1">
      <alignment horizontal="center" vertical="center"/>
    </xf>
    <xf numFmtId="0" fontId="12" fillId="2" borderId="3" xfId="5" applyFont="1" applyFill="1" applyBorder="1" applyAlignment="1"/>
    <xf numFmtId="0" fontId="12" fillId="2" borderId="3" xfId="5" applyFont="1" applyFill="1" applyBorder="1" applyAlignment="1">
      <alignment vertical="center"/>
    </xf>
    <xf numFmtId="0" fontId="12" fillId="2" borderId="4" xfId="5" applyFont="1" applyFill="1" applyBorder="1" applyAlignment="1"/>
    <xf numFmtId="0" fontId="12" fillId="2" borderId="5" xfId="5" applyFont="1" applyFill="1" applyBorder="1" applyAlignment="1">
      <alignment horizontal="center"/>
    </xf>
    <xf numFmtId="0" fontId="12" fillId="2" borderId="5" xfId="5" applyFont="1" applyFill="1" applyBorder="1" applyAlignment="1">
      <alignment horizontal="center" vertical="center"/>
    </xf>
    <xf numFmtId="0" fontId="12" fillId="2" borderId="6" xfId="5" applyFont="1" applyFill="1" applyBorder="1" applyAlignment="1">
      <alignment horizontal="center"/>
    </xf>
    <xf numFmtId="0" fontId="12" fillId="2" borderId="7" xfId="5" applyFont="1" applyFill="1" applyBorder="1" applyAlignment="1">
      <alignment horizontal="center"/>
    </xf>
    <xf numFmtId="0" fontId="12" fillId="2" borderId="8" xfId="5" applyFont="1" applyFill="1" applyBorder="1" applyAlignment="1">
      <alignment horizontal="center"/>
    </xf>
    <xf numFmtId="0" fontId="12" fillId="2" borderId="9" xfId="5" applyFont="1" applyFill="1" applyBorder="1" applyAlignment="1">
      <alignment horizontal="center"/>
    </xf>
    <xf numFmtId="0" fontId="12" fillId="2" borderId="10" xfId="5" applyFont="1" applyFill="1" applyBorder="1"/>
    <xf numFmtId="0" fontId="12" fillId="2" borderId="10" xfId="5" applyFont="1" applyFill="1" applyBorder="1" applyAlignment="1">
      <alignment horizontal="center"/>
    </xf>
    <xf numFmtId="0" fontId="11" fillId="2" borderId="6" xfId="5" applyFont="1" applyFill="1" applyBorder="1" applyAlignment="1">
      <alignment horizontal="center"/>
    </xf>
    <xf numFmtId="0" fontId="12" fillId="2" borderId="11" xfId="5" applyFont="1" applyFill="1" applyBorder="1" applyAlignment="1">
      <alignment horizontal="center"/>
    </xf>
    <xf numFmtId="0" fontId="14" fillId="2" borderId="12" xfId="3" applyFont="1" applyFill="1" applyBorder="1" applyAlignment="1">
      <alignment horizontal="center"/>
    </xf>
    <xf numFmtId="0" fontId="0" fillId="0" borderId="0" xfId="0" applyAlignment="1"/>
    <xf numFmtId="0" fontId="14" fillId="0" borderId="1" xfId="3" applyFont="1" applyFill="1" applyBorder="1" applyAlignment="1">
      <alignment horizontal="left"/>
    </xf>
    <xf numFmtId="0" fontId="14" fillId="0" borderId="1" xfId="3" applyFont="1" applyFill="1" applyBorder="1" applyAlignment="1">
      <alignment horizontal="right"/>
    </xf>
    <xf numFmtId="184" fontId="14" fillId="0" borderId="1" xfId="3" applyNumberFormat="1" applyFont="1" applyFill="1" applyBorder="1" applyAlignment="1">
      <alignment horizontal="right"/>
    </xf>
    <xf numFmtId="49" fontId="16" fillId="0" borderId="0" xfId="0" applyNumberFormat="1" applyFont="1"/>
    <xf numFmtId="49" fontId="0" fillId="0" borderId="0" xfId="0" applyNumberFormat="1"/>
    <xf numFmtId="0" fontId="12" fillId="3" borderId="9" xfId="5" applyFont="1" applyFill="1" applyBorder="1" applyAlignment="1" applyProtection="1">
      <alignment horizontal="left" vertical="center"/>
      <protection locked="0"/>
    </xf>
    <xf numFmtId="57" fontId="12" fillId="3" borderId="10" xfId="5" applyNumberFormat="1" applyFont="1" applyFill="1" applyBorder="1" applyAlignment="1" applyProtection="1">
      <alignment horizontal="center" vertical="center"/>
      <protection locked="0"/>
    </xf>
    <xf numFmtId="0" fontId="14" fillId="4" borderId="12" xfId="3" applyFont="1" applyFill="1" applyBorder="1" applyAlignment="1">
      <alignment horizontal="center"/>
    </xf>
    <xf numFmtId="0" fontId="12" fillId="4" borderId="2" xfId="5" applyFont="1" applyFill="1" applyBorder="1" applyAlignment="1">
      <alignment horizontal="center" vertical="center"/>
    </xf>
    <xf numFmtId="0" fontId="0" fillId="0" borderId="0" xfId="0" applyAlignment="1">
      <alignment horizontal="left"/>
    </xf>
    <xf numFmtId="57" fontId="12" fillId="3" borderId="13" xfId="5" applyNumberFormat="1" applyFont="1" applyFill="1" applyBorder="1" applyAlignment="1" applyProtection="1">
      <alignment horizontal="center" vertical="center"/>
      <protection locked="0"/>
    </xf>
    <xf numFmtId="57" fontId="12" fillId="3" borderId="14" xfId="5" applyNumberFormat="1" applyFont="1" applyFill="1" applyBorder="1" applyAlignment="1">
      <alignment horizontal="left" vertical="top"/>
    </xf>
    <xf numFmtId="57" fontId="6" fillId="3" borderId="15" xfId="5" applyNumberFormat="1" applyFont="1" applyFill="1" applyBorder="1" applyAlignment="1">
      <alignment horizontal="left" vertical="center"/>
    </xf>
    <xf numFmtId="195" fontId="11" fillId="0" borderId="0" xfId="5" applyNumberFormat="1" applyFont="1" applyAlignment="1" applyProtection="1">
      <alignment horizontal="right"/>
      <protection locked="0"/>
    </xf>
    <xf numFmtId="57" fontId="6" fillId="3" borderId="16" xfId="5" applyNumberFormat="1" applyFont="1" applyFill="1" applyBorder="1" applyAlignment="1">
      <alignment horizontal="left" vertical="center"/>
    </xf>
    <xf numFmtId="0" fontId="9" fillId="2" borderId="2" xfId="5" applyFont="1" applyFill="1" applyBorder="1" applyAlignment="1">
      <alignment horizontal="center" vertical="center" shrinkToFit="1"/>
    </xf>
    <xf numFmtId="0" fontId="9" fillId="5" borderId="2" xfId="5" applyFont="1" applyFill="1" applyBorder="1" applyAlignment="1">
      <alignment horizontal="center" vertical="center" shrinkToFit="1"/>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quotePrefix="1" applyFont="1" applyBorder="1" applyAlignment="1" applyProtection="1">
      <alignment horizontal="center" vertical="center"/>
    </xf>
    <xf numFmtId="0" fontId="18" fillId="0" borderId="17" xfId="0" applyNumberFormat="1" applyFont="1" applyFill="1" applyBorder="1" applyAlignment="1" applyProtection="1">
      <alignment horizontal="center" vertical="center" shrinkToFit="1"/>
    </xf>
    <xf numFmtId="0" fontId="18" fillId="0" borderId="18" xfId="0" applyNumberFormat="1" applyFont="1" applyFill="1" applyBorder="1" applyAlignment="1" applyProtection="1">
      <alignment horizontal="left" vertical="center" shrinkToFit="1"/>
      <protection locked="0"/>
    </xf>
    <xf numFmtId="0" fontId="26" fillId="0" borderId="19" xfId="0" quotePrefix="1" applyFont="1" applyFill="1" applyBorder="1" applyAlignment="1" applyProtection="1">
      <alignment horizontal="left" vertical="center" shrinkToFit="1"/>
    </xf>
    <xf numFmtId="176" fontId="17" fillId="0" borderId="20" xfId="0" applyNumberFormat="1" applyFont="1" applyFill="1" applyBorder="1" applyAlignment="1" applyProtection="1">
      <alignment horizontal="right" vertical="center"/>
    </xf>
    <xf numFmtId="0" fontId="18" fillId="0" borderId="21"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38" fontId="17" fillId="0" borderId="9" xfId="2" applyFont="1" applyFill="1" applyBorder="1" applyAlignment="1" applyProtection="1">
      <alignment horizontal="right" vertical="center"/>
    </xf>
    <xf numFmtId="38" fontId="17" fillId="0" borderId="22" xfId="2" applyFont="1" applyFill="1" applyBorder="1" applyAlignment="1" applyProtection="1">
      <alignment horizontal="right" vertical="center" wrapText="1"/>
    </xf>
    <xf numFmtId="38" fontId="17" fillId="0" borderId="23" xfId="2" applyFont="1" applyFill="1" applyBorder="1" applyAlignment="1" applyProtection="1">
      <alignment horizontal="right" vertical="center" wrapText="1"/>
    </xf>
    <xf numFmtId="38" fontId="17" fillId="0" borderId="24" xfId="2" applyFont="1" applyFill="1" applyBorder="1" applyAlignment="1" applyProtection="1">
      <alignment horizontal="right" vertical="center"/>
    </xf>
    <xf numFmtId="38" fontId="17" fillId="0" borderId="20" xfId="2" applyFont="1" applyFill="1" applyBorder="1" applyAlignment="1" applyProtection="1">
      <alignment horizontal="right" vertical="center"/>
    </xf>
    <xf numFmtId="38" fontId="17" fillId="0" borderId="25" xfId="2" applyFont="1" applyFill="1" applyBorder="1" applyAlignment="1" applyProtection="1">
      <alignment horizontal="right" vertical="center" wrapText="1"/>
    </xf>
    <xf numFmtId="38" fontId="17" fillId="0" borderId="26" xfId="2" applyFont="1" applyFill="1" applyBorder="1" applyAlignment="1" applyProtection="1">
      <alignment horizontal="right" vertical="center" wrapText="1"/>
    </xf>
    <xf numFmtId="38" fontId="17" fillId="0" borderId="20" xfId="2" applyFont="1" applyFill="1" applyBorder="1" applyAlignment="1" applyProtection="1">
      <alignment horizontal="right" vertical="center" wrapText="1"/>
    </xf>
    <xf numFmtId="38" fontId="17" fillId="0" borderId="27" xfId="2" applyFont="1" applyFill="1" applyBorder="1" applyAlignment="1" applyProtection="1">
      <alignment horizontal="right" vertical="center" wrapText="1"/>
    </xf>
    <xf numFmtId="0" fontId="26" fillId="0" borderId="28" xfId="0" quotePrefix="1" applyFont="1" applyFill="1" applyBorder="1" applyAlignment="1" applyProtection="1">
      <alignment horizontal="left" vertical="center" shrinkToFit="1"/>
    </xf>
    <xf numFmtId="38" fontId="17" fillId="0" borderId="5" xfId="2" applyFont="1" applyFill="1" applyBorder="1" applyAlignment="1" applyProtection="1">
      <alignment horizontal="right" vertical="center"/>
    </xf>
    <xf numFmtId="38" fontId="17" fillId="0" borderId="29" xfId="2" applyFont="1" applyFill="1" applyBorder="1" applyAlignment="1" applyProtection="1">
      <alignment horizontal="right" vertical="center" wrapText="1"/>
    </xf>
    <xf numFmtId="38" fontId="17" fillId="0" borderId="7" xfId="2" applyFont="1" applyFill="1" applyBorder="1" applyAlignment="1" applyProtection="1">
      <alignment horizontal="right" vertical="center" wrapText="1"/>
    </xf>
    <xf numFmtId="38" fontId="18" fillId="0" borderId="20" xfId="2" applyFont="1" applyFill="1" applyBorder="1" applyAlignment="1" applyProtection="1">
      <alignment horizontal="right" vertical="center" shrinkToFit="1"/>
    </xf>
    <xf numFmtId="38" fontId="18" fillId="0" borderId="26" xfId="2" applyFont="1" applyFill="1" applyBorder="1" applyAlignment="1" applyProtection="1">
      <alignment horizontal="right" vertical="center" shrinkToFit="1"/>
    </xf>
    <xf numFmtId="183" fontId="13" fillId="0" borderId="30" xfId="9" applyNumberFormat="1" applyFont="1" applyFill="1" applyBorder="1" applyAlignment="1" applyProtection="1">
      <alignment vertical="center" wrapText="1"/>
    </xf>
    <xf numFmtId="183" fontId="13" fillId="0" borderId="31" xfId="9" applyNumberFormat="1" applyFont="1" applyFill="1" applyBorder="1" applyAlignment="1" applyProtection="1">
      <alignment vertical="center" wrapText="1"/>
    </xf>
    <xf numFmtId="183" fontId="13" fillId="0" borderId="32" xfId="9" applyNumberFormat="1" applyFont="1" applyFill="1" applyBorder="1" applyAlignment="1" applyProtection="1">
      <alignment vertical="center" wrapText="1"/>
    </xf>
    <xf numFmtId="38" fontId="18" fillId="0" borderId="33" xfId="2" applyFont="1" applyFill="1" applyBorder="1" applyAlignment="1" applyProtection="1">
      <alignment horizontal="right" vertical="center" shrinkToFit="1"/>
    </xf>
    <xf numFmtId="38" fontId="18" fillId="0" borderId="24" xfId="2" applyFont="1" applyFill="1" applyBorder="1" applyAlignment="1" applyProtection="1">
      <alignment horizontal="right" vertical="center" shrinkToFit="1"/>
    </xf>
    <xf numFmtId="38" fontId="18" fillId="0" borderId="0" xfId="2" applyFont="1" applyFill="1" applyBorder="1" applyAlignment="1" applyProtection="1">
      <alignment horizontal="right" vertical="center" shrinkToFit="1"/>
    </xf>
    <xf numFmtId="183" fontId="13" fillId="0" borderId="0" xfId="9" applyNumberFormat="1" applyFont="1" applyFill="1" applyBorder="1" applyAlignment="1" applyProtection="1">
      <alignment vertical="center" wrapText="1"/>
    </xf>
    <xf numFmtId="0" fontId="28" fillId="0" borderId="0" xfId="0" applyFont="1" applyAlignment="1" applyProtection="1">
      <alignment vertical="center"/>
    </xf>
    <xf numFmtId="0" fontId="13" fillId="0" borderId="26" xfId="0" applyFont="1" applyFill="1" applyBorder="1" applyAlignment="1" applyProtection="1">
      <alignment horizontal="distributed" vertical="center" wrapText="1"/>
    </xf>
    <xf numFmtId="0" fontId="22" fillId="0" borderId="26" xfId="0" applyFont="1" applyFill="1" applyBorder="1" applyAlignment="1" applyProtection="1">
      <alignment horizontal="distributed" vertical="center" wrapText="1"/>
    </xf>
    <xf numFmtId="178" fontId="13" fillId="0" borderId="34" xfId="0" quotePrefix="1" applyNumberFormat="1" applyFont="1" applyFill="1" applyBorder="1" applyAlignment="1" applyProtection="1">
      <alignment horizontal="center" vertical="center" wrapText="1"/>
    </xf>
    <xf numFmtId="178" fontId="13" fillId="0" borderId="33" xfId="0" quotePrefix="1" applyNumberFormat="1" applyFont="1" applyFill="1" applyBorder="1" applyAlignment="1" applyProtection="1">
      <alignment horizontal="center" vertical="center" wrapText="1"/>
    </xf>
    <xf numFmtId="178" fontId="13" fillId="0" borderId="29" xfId="0" quotePrefix="1" applyNumberFormat="1" applyFont="1" applyFill="1" applyBorder="1" applyAlignment="1" applyProtection="1">
      <alignment horizontal="center" vertical="center" wrapText="1"/>
    </xf>
    <xf numFmtId="178" fontId="13" fillId="0" borderId="20" xfId="0" quotePrefix="1" applyNumberFormat="1" applyFont="1" applyFill="1" applyBorder="1" applyAlignment="1" applyProtection="1">
      <alignment horizontal="center" vertical="center" wrapText="1"/>
    </xf>
    <xf numFmtId="0" fontId="13" fillId="0" borderId="25"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9" xfId="0" quotePrefix="1" applyFont="1" applyFill="1" applyBorder="1" applyAlignment="1" applyProtection="1">
      <alignment horizontal="center" vertical="center"/>
    </xf>
    <xf numFmtId="0" fontId="13" fillId="0" borderId="22" xfId="0" quotePrefix="1" applyFont="1" applyFill="1" applyBorder="1" applyAlignment="1" applyProtection="1">
      <alignment horizontal="center" vertical="center"/>
    </xf>
    <xf numFmtId="0" fontId="13" fillId="0" borderId="20" xfId="0" applyFont="1" applyFill="1" applyBorder="1" applyAlignment="1" applyProtection="1">
      <alignment horizontal="centerContinuous" vertical="center"/>
    </xf>
    <xf numFmtId="0" fontId="13" fillId="0" borderId="25" xfId="0" applyFont="1" applyFill="1" applyBorder="1" applyAlignment="1" applyProtection="1">
      <alignment horizontal="centerContinuous" vertical="center"/>
    </xf>
    <xf numFmtId="196" fontId="13" fillId="0" borderId="0" xfId="0" applyNumberFormat="1" applyFont="1" applyAlignment="1" applyProtection="1">
      <alignment vertical="center"/>
    </xf>
    <xf numFmtId="38" fontId="18" fillId="0" borderId="35" xfId="2" applyFont="1" applyFill="1" applyBorder="1" applyAlignment="1" applyProtection="1">
      <alignment vertical="center" wrapText="1"/>
    </xf>
    <xf numFmtId="0" fontId="13" fillId="0" borderId="2" xfId="0" applyFont="1" applyFill="1" applyBorder="1" applyAlignment="1" applyProtection="1">
      <alignment horizontal="center" vertical="center" shrinkToFit="1"/>
    </xf>
    <xf numFmtId="181" fontId="18" fillId="0" borderId="11" xfId="11" applyNumberFormat="1" applyFont="1" applyFill="1" applyBorder="1" applyAlignment="1" applyProtection="1">
      <alignment vertical="center"/>
    </xf>
    <xf numFmtId="181" fontId="18" fillId="0" borderId="36" xfId="11" applyNumberFormat="1" applyFont="1" applyFill="1" applyBorder="1" applyAlignment="1" applyProtection="1">
      <alignment vertical="center"/>
    </xf>
    <xf numFmtId="181" fontId="18" fillId="0" borderId="27" xfId="11" applyNumberFormat="1" applyFont="1" applyFill="1" applyBorder="1" applyAlignment="1" applyProtection="1">
      <alignment vertical="center"/>
    </xf>
    <xf numFmtId="0" fontId="29" fillId="0" borderId="0" xfId="11" applyFont="1" applyFill="1" applyAlignment="1" applyProtection="1">
      <alignment vertical="center"/>
    </xf>
    <xf numFmtId="0" fontId="2" fillId="0" borderId="0" xfId="11" applyFont="1" applyFill="1" applyAlignment="1" applyProtection="1">
      <alignment vertical="center"/>
    </xf>
    <xf numFmtId="0" fontId="29" fillId="0" borderId="0" xfId="11" applyFont="1" applyFill="1" applyAlignment="1" applyProtection="1">
      <alignment horizontal="center" vertical="center"/>
    </xf>
    <xf numFmtId="193" fontId="29" fillId="0" borderId="0" xfId="11" applyNumberFormat="1" applyFont="1" applyFill="1" applyAlignment="1" applyProtection="1">
      <alignment horizontal="right" vertical="center" shrinkToFit="1"/>
    </xf>
    <xf numFmtId="0" fontId="13" fillId="0" borderId="2" xfId="11" applyFont="1" applyFill="1" applyBorder="1" applyAlignment="1" applyProtection="1">
      <alignment horizontal="center" vertical="center" shrinkToFit="1"/>
    </xf>
    <xf numFmtId="0" fontId="25" fillId="0" borderId="2" xfId="11" applyFont="1" applyFill="1" applyBorder="1" applyAlignment="1" applyProtection="1">
      <alignment horizontal="center" vertical="center" shrinkToFit="1"/>
    </xf>
    <xf numFmtId="0" fontId="4" fillId="0" borderId="0" xfId="6" applyFont="1" applyFill="1" applyAlignment="1" applyProtection="1">
      <alignment horizontal="right" vertical="center"/>
    </xf>
    <xf numFmtId="0" fontId="2" fillId="0" borderId="26" xfId="11" applyFont="1" applyFill="1" applyBorder="1" applyAlignment="1" applyProtection="1">
      <alignment horizontal="center" vertical="center"/>
    </xf>
    <xf numFmtId="0" fontId="2" fillId="0" borderId="27" xfId="11" applyFont="1" applyFill="1" applyBorder="1" applyAlignment="1" applyProtection="1">
      <alignment horizontal="center" vertical="center"/>
    </xf>
    <xf numFmtId="0" fontId="2" fillId="0" borderId="37" xfId="11" applyFont="1" applyFill="1" applyBorder="1" applyAlignment="1" applyProtection="1">
      <alignment horizontal="distributed" vertical="center"/>
    </xf>
    <xf numFmtId="0" fontId="2" fillId="0" borderId="38" xfId="11" applyFont="1" applyFill="1" applyBorder="1" applyAlignment="1" applyProtection="1">
      <alignment horizontal="distributed" vertical="center"/>
    </xf>
    <xf numFmtId="0" fontId="22" fillId="0" borderId="0" xfId="11" applyFont="1" applyFill="1" applyAlignment="1" applyProtection="1">
      <alignment vertical="center"/>
    </xf>
    <xf numFmtId="0" fontId="2" fillId="0" borderId="0" xfId="11" applyFont="1" applyFill="1" applyAlignment="1" applyProtection="1">
      <alignment vertical="center" wrapText="1"/>
    </xf>
    <xf numFmtId="0" fontId="2" fillId="0" borderId="0" xfId="11" applyFont="1" applyFill="1" applyBorder="1" applyAlignment="1" applyProtection="1">
      <alignment vertical="center"/>
    </xf>
    <xf numFmtId="0" fontId="13" fillId="0" borderId="0" xfId="0" applyFont="1" applyFill="1" applyBorder="1" applyAlignment="1" applyProtection="1">
      <alignment horizontal="distributed" vertical="center" wrapText="1"/>
    </xf>
    <xf numFmtId="183" fontId="13" fillId="0" borderId="0" xfId="0" applyNumberFormat="1" applyFont="1" applyFill="1" applyBorder="1" applyAlignment="1" applyProtection="1">
      <alignment horizontal="center" vertical="center" wrapText="1"/>
    </xf>
    <xf numFmtId="183" fontId="18" fillId="0" borderId="0" xfId="0" applyNumberFormat="1" applyFont="1" applyFill="1" applyBorder="1" applyAlignment="1" applyProtection="1">
      <alignment horizontal="right" vertical="center" wrapText="1"/>
    </xf>
    <xf numFmtId="0" fontId="29" fillId="0" borderId="0" xfId="10" applyFont="1" applyFill="1" applyAlignment="1" applyProtection="1">
      <alignment horizontal="left" vertical="center"/>
    </xf>
    <xf numFmtId="0" fontId="2" fillId="0" borderId="0" xfId="10" applyFont="1" applyFill="1" applyAlignment="1" applyProtection="1">
      <alignment vertical="center"/>
    </xf>
    <xf numFmtId="0" fontId="32" fillId="0" borderId="0" xfId="10" applyFont="1" applyFill="1" applyAlignment="1" applyProtection="1">
      <alignment horizontal="left" vertical="center"/>
    </xf>
    <xf numFmtId="0" fontId="2" fillId="0" borderId="0" xfId="10" applyFont="1" applyFill="1" applyAlignment="1" applyProtection="1">
      <alignment horizontal="center" vertical="center"/>
    </xf>
    <xf numFmtId="0" fontId="32" fillId="0" borderId="0" xfId="10" applyFont="1" applyFill="1" applyAlignment="1" applyProtection="1">
      <alignment horizontal="center" vertical="center"/>
    </xf>
    <xf numFmtId="0" fontId="18" fillId="0" borderId="2" xfId="10" applyFont="1" applyFill="1" applyBorder="1" applyAlignment="1" applyProtection="1">
      <alignment horizontal="center" vertical="center" shrinkToFit="1"/>
    </xf>
    <xf numFmtId="0" fontId="13" fillId="0" borderId="0" xfId="10" applyFont="1" applyFill="1" applyAlignment="1" applyProtection="1">
      <alignment vertical="center"/>
    </xf>
    <xf numFmtId="190" fontId="2" fillId="0" borderId="0" xfId="10" applyNumberFormat="1" applyFont="1" applyFill="1" applyAlignment="1" applyProtection="1">
      <alignment horizontal="right" vertical="center"/>
    </xf>
    <xf numFmtId="0" fontId="13" fillId="0" borderId="26" xfId="10" applyFont="1" applyFill="1" applyBorder="1" applyAlignment="1" applyProtection="1">
      <alignment horizontal="center" vertical="center"/>
    </xf>
    <xf numFmtId="0" fontId="13" fillId="0" borderId="39" xfId="0" quotePrefix="1" applyFont="1" applyFill="1" applyBorder="1" applyAlignment="1" applyProtection="1">
      <alignment horizontal="center" vertical="center"/>
    </xf>
    <xf numFmtId="0" fontId="17" fillId="0" borderId="40" xfId="10" applyFont="1" applyFill="1" applyBorder="1" applyAlignment="1" applyProtection="1">
      <alignment horizontal="right" vertical="center"/>
    </xf>
    <xf numFmtId="176" fontId="17" fillId="0" borderId="3" xfId="10" applyNumberFormat="1" applyFont="1" applyFill="1" applyBorder="1" applyAlignment="1" applyProtection="1">
      <alignment horizontal="right" vertical="center"/>
    </xf>
    <xf numFmtId="0" fontId="13" fillId="0" borderId="41" xfId="0" quotePrefix="1" applyFont="1" applyFill="1" applyBorder="1" applyAlignment="1" applyProtection="1">
      <alignment horizontal="center" vertical="center"/>
    </xf>
    <xf numFmtId="0" fontId="17" fillId="0" borderId="9" xfId="10" applyFont="1" applyFill="1" applyBorder="1" applyAlignment="1" applyProtection="1">
      <alignment horizontal="right" vertical="center"/>
    </xf>
    <xf numFmtId="176" fontId="17" fillId="0" borderId="9" xfId="10" applyNumberFormat="1" applyFont="1" applyFill="1" applyBorder="1" applyAlignment="1" applyProtection="1">
      <alignment horizontal="right" vertical="center"/>
    </xf>
    <xf numFmtId="0" fontId="13" fillId="0" borderId="42" xfId="0" quotePrefix="1" applyFont="1" applyFill="1" applyBorder="1" applyAlignment="1" applyProtection="1">
      <alignment horizontal="center" vertical="center"/>
    </xf>
    <xf numFmtId="0" fontId="17" fillId="0" borderId="26" xfId="10" applyFont="1" applyFill="1" applyBorder="1" applyAlignment="1" applyProtection="1">
      <alignment horizontal="right" vertical="center"/>
    </xf>
    <xf numFmtId="176" fontId="17" fillId="0" borderId="26" xfId="10" applyNumberFormat="1" applyFont="1" applyFill="1" applyBorder="1" applyAlignment="1" applyProtection="1">
      <alignment horizontal="right" vertical="center"/>
    </xf>
    <xf numFmtId="0" fontId="22" fillId="0" borderId="43" xfId="0" applyFont="1" applyFill="1" applyBorder="1" applyAlignment="1" applyProtection="1">
      <alignment horizontal="left" vertical="center"/>
    </xf>
    <xf numFmtId="0" fontId="22" fillId="0" borderId="0" xfId="10" applyFont="1" applyFill="1" applyAlignment="1" applyProtection="1">
      <alignment vertical="center"/>
    </xf>
    <xf numFmtId="0" fontId="22" fillId="0" borderId="0" xfId="10" applyFont="1" applyFill="1" applyBorder="1" applyAlignment="1" applyProtection="1">
      <alignment horizontal="center" vertical="center"/>
    </xf>
    <xf numFmtId="0" fontId="13" fillId="0" borderId="0" xfId="10" applyFont="1" applyFill="1" applyBorder="1" applyAlignment="1" applyProtection="1">
      <alignment horizontal="center" vertical="center"/>
    </xf>
    <xf numFmtId="0" fontId="29" fillId="0" borderId="0" xfId="9" applyFont="1" applyFill="1" applyAlignment="1" applyProtection="1">
      <alignment horizontal="left" vertical="center"/>
    </xf>
    <xf numFmtId="0" fontId="2" fillId="0" borderId="0" xfId="9" applyFont="1" applyFill="1" applyAlignment="1" applyProtection="1">
      <alignment vertical="center"/>
    </xf>
    <xf numFmtId="0" fontId="29" fillId="0" borderId="0" xfId="9" applyFont="1" applyFill="1" applyAlignment="1" applyProtection="1">
      <alignment horizontal="center" vertical="center"/>
    </xf>
    <xf numFmtId="0" fontId="18" fillId="0" borderId="0" xfId="9" applyFont="1" applyFill="1" applyBorder="1" applyAlignment="1" applyProtection="1">
      <alignment vertical="center" shrinkToFit="1"/>
    </xf>
    <xf numFmtId="0" fontId="25" fillId="0" borderId="0" xfId="9" applyFont="1" applyFill="1" applyBorder="1" applyAlignment="1" applyProtection="1">
      <alignment horizontal="center" vertical="center" shrinkToFit="1"/>
    </xf>
    <xf numFmtId="0" fontId="13" fillId="0" borderId="2" xfId="9" applyFont="1" applyFill="1" applyBorder="1" applyAlignment="1" applyProtection="1">
      <alignment horizontal="distributed" vertical="center" indent="1" shrinkToFit="1"/>
    </xf>
    <xf numFmtId="0" fontId="13" fillId="0" borderId="0" xfId="9" applyFont="1" applyFill="1" applyBorder="1" applyAlignment="1" applyProtection="1">
      <alignment horizontal="center" vertical="center"/>
    </xf>
    <xf numFmtId="0" fontId="13" fillId="0" borderId="0" xfId="9" applyFont="1" applyFill="1" applyBorder="1" applyAlignment="1" applyProtection="1">
      <alignment horizontal="left" vertical="center" shrinkToFit="1"/>
    </xf>
    <xf numFmtId="0" fontId="13" fillId="0" borderId="0" xfId="9" applyFont="1" applyFill="1" applyAlignment="1" applyProtection="1">
      <alignment vertical="center"/>
    </xf>
    <xf numFmtId="0" fontId="2" fillId="0" borderId="0" xfId="9" applyFont="1" applyFill="1" applyBorder="1" applyAlignment="1" applyProtection="1">
      <alignment vertical="center"/>
    </xf>
    <xf numFmtId="0" fontId="13" fillId="0" borderId="26" xfId="9" applyFont="1" applyFill="1" applyBorder="1" applyAlignment="1" applyProtection="1">
      <alignment horizontal="center" vertical="center"/>
    </xf>
    <xf numFmtId="0" fontId="13" fillId="0" borderId="26" xfId="9" applyFont="1" applyFill="1" applyBorder="1" applyAlignment="1" applyProtection="1">
      <alignment horizontal="center" vertical="center" wrapText="1"/>
    </xf>
    <xf numFmtId="0" fontId="13" fillId="0" borderId="11" xfId="9" applyFont="1" applyFill="1" applyBorder="1" applyAlignment="1" applyProtection="1">
      <alignment horizontal="distributed" vertical="center"/>
    </xf>
    <xf numFmtId="0" fontId="13" fillId="0" borderId="36" xfId="9" applyFont="1" applyFill="1" applyBorder="1" applyAlignment="1" applyProtection="1">
      <alignment horizontal="distributed" vertical="center"/>
    </xf>
    <xf numFmtId="0" fontId="13" fillId="0" borderId="0" xfId="9" applyFont="1" applyFill="1" applyBorder="1" applyAlignment="1" applyProtection="1">
      <alignment horizontal="distributed" vertical="center"/>
    </xf>
    <xf numFmtId="0" fontId="22" fillId="0" borderId="0" xfId="9" applyFont="1" applyFill="1" applyAlignment="1" applyProtection="1">
      <alignment vertical="center"/>
    </xf>
    <xf numFmtId="0" fontId="29" fillId="0" borderId="0" xfId="6" applyFont="1" applyFill="1" applyAlignment="1" applyProtection="1">
      <alignment vertical="center"/>
    </xf>
    <xf numFmtId="0" fontId="29" fillId="0" borderId="0" xfId="6" applyFont="1" applyFill="1" applyAlignment="1" applyProtection="1">
      <alignment horizontal="center" vertical="center"/>
    </xf>
    <xf numFmtId="0" fontId="13" fillId="0" borderId="0" xfId="6" applyFont="1" applyFill="1" applyAlignment="1" applyProtection="1">
      <alignment horizontal="center" vertical="center"/>
    </xf>
    <xf numFmtId="0" fontId="2" fillId="0" borderId="0" xfId="6" applyFont="1" applyFill="1" applyAlignment="1" applyProtection="1">
      <alignment vertical="center"/>
    </xf>
    <xf numFmtId="0" fontId="13" fillId="0" borderId="2" xfId="6" applyFont="1" applyFill="1" applyBorder="1" applyAlignment="1" applyProtection="1">
      <alignment horizontal="distributed" vertical="center"/>
    </xf>
    <xf numFmtId="0" fontId="13" fillId="0" borderId="2" xfId="6" applyFont="1" applyFill="1" applyBorder="1" applyAlignment="1" applyProtection="1">
      <alignment horizontal="center" vertical="center" shrinkToFit="1"/>
    </xf>
    <xf numFmtId="0" fontId="25" fillId="0" borderId="2" xfId="6" applyFont="1" applyFill="1" applyBorder="1" applyAlignment="1" applyProtection="1">
      <alignment horizontal="center" vertical="center" shrinkToFit="1"/>
    </xf>
    <xf numFmtId="0" fontId="30" fillId="0" borderId="0" xfId="6" applyFont="1" applyFill="1" applyAlignment="1" applyProtection="1">
      <alignment horizontal="center" vertical="center"/>
    </xf>
    <xf numFmtId="0" fontId="13" fillId="0" borderId="0" xfId="6" applyFont="1" applyFill="1" applyAlignment="1" applyProtection="1">
      <alignment vertical="center"/>
    </xf>
    <xf numFmtId="192" fontId="13" fillId="0" borderId="0" xfId="6" applyNumberFormat="1" applyFont="1" applyFill="1" applyAlignment="1" applyProtection="1">
      <alignment horizontal="center" vertical="center" shrinkToFit="1"/>
    </xf>
    <xf numFmtId="0" fontId="13" fillId="0" borderId="44" xfId="6" applyFont="1" applyFill="1" applyBorder="1" applyAlignment="1" applyProtection="1">
      <alignment horizontal="center" vertical="center"/>
    </xf>
    <xf numFmtId="0" fontId="13" fillId="0" borderId="24" xfId="6" applyFont="1" applyFill="1" applyBorder="1" applyAlignment="1" applyProtection="1">
      <alignment horizontal="center" vertical="center"/>
    </xf>
    <xf numFmtId="0" fontId="13" fillId="0" borderId="11" xfId="6" applyFont="1" applyFill="1" applyBorder="1" applyAlignment="1" applyProtection="1">
      <alignment horizontal="center" vertical="center" shrinkToFit="1"/>
    </xf>
    <xf numFmtId="0" fontId="13" fillId="0" borderId="41" xfId="6" applyFont="1" applyFill="1" applyBorder="1" applyAlignment="1" applyProtection="1">
      <alignment horizontal="distributed" vertical="center"/>
    </xf>
    <xf numFmtId="38" fontId="18" fillId="0" borderId="41" xfId="2" applyFont="1" applyFill="1" applyBorder="1" applyAlignment="1" applyProtection="1">
      <alignment vertical="center"/>
    </xf>
    <xf numFmtId="0" fontId="13" fillId="0" borderId="45" xfId="6" applyFont="1" applyFill="1" applyBorder="1" applyAlignment="1" applyProtection="1">
      <alignment horizontal="distributed" vertical="center"/>
    </xf>
    <xf numFmtId="38" fontId="18" fillId="0" borderId="45" xfId="2" applyFont="1" applyFill="1" applyBorder="1" applyAlignment="1" applyProtection="1">
      <alignment vertical="center"/>
    </xf>
    <xf numFmtId="0" fontId="13" fillId="0" borderId="46" xfId="6" applyFont="1" applyFill="1" applyBorder="1" applyAlignment="1" applyProtection="1">
      <alignment horizontal="center" vertical="center"/>
    </xf>
    <xf numFmtId="38" fontId="18" fillId="0" borderId="47" xfId="2" applyFont="1" applyFill="1" applyBorder="1" applyAlignment="1" applyProtection="1">
      <alignment vertical="center"/>
    </xf>
    <xf numFmtId="38" fontId="18" fillId="0" borderId="25" xfId="2" applyFont="1" applyFill="1" applyBorder="1" applyAlignment="1" applyProtection="1">
      <alignment vertical="center"/>
    </xf>
    <xf numFmtId="38" fontId="18" fillId="0" borderId="46" xfId="2" applyFont="1" applyFill="1" applyBorder="1" applyAlignment="1" applyProtection="1">
      <alignment vertical="center"/>
    </xf>
    <xf numFmtId="38" fontId="18" fillId="0" borderId="26" xfId="2" applyFont="1" applyFill="1" applyBorder="1" applyAlignment="1" applyProtection="1">
      <alignment vertical="center"/>
    </xf>
    <xf numFmtId="38" fontId="18" fillId="0" borderId="27" xfId="2" applyFont="1" applyFill="1" applyBorder="1" applyAlignment="1" applyProtection="1">
      <alignment vertical="center"/>
    </xf>
    <xf numFmtId="0" fontId="22" fillId="0" borderId="0" xfId="6" applyFont="1" applyFill="1" applyAlignment="1" applyProtection="1">
      <alignment vertical="center"/>
    </xf>
    <xf numFmtId="0" fontId="2" fillId="0" borderId="48" xfId="6" applyFont="1" applyFill="1" applyBorder="1" applyAlignment="1" applyProtection="1">
      <alignment vertical="center"/>
    </xf>
    <xf numFmtId="0" fontId="13" fillId="0" borderId="36" xfId="6" applyFont="1" applyFill="1" applyBorder="1" applyAlignment="1" applyProtection="1">
      <alignment horizontal="center" vertical="center"/>
    </xf>
    <xf numFmtId="0" fontId="13" fillId="0" borderId="20" xfId="6" applyFont="1" applyFill="1" applyBorder="1" applyAlignment="1" applyProtection="1">
      <alignment horizontal="distributed" vertical="center"/>
    </xf>
    <xf numFmtId="194" fontId="29" fillId="0" borderId="0" xfId="7" applyNumberFormat="1" applyFont="1" applyFill="1" applyAlignment="1" applyProtection="1">
      <alignment horizontal="left" vertical="center"/>
    </xf>
    <xf numFmtId="0" fontId="29" fillId="0" borderId="0" xfId="7" applyFont="1" applyFill="1" applyAlignment="1" applyProtection="1">
      <alignment horizontal="center" vertical="center"/>
    </xf>
    <xf numFmtId="0" fontId="2" fillId="0" borderId="0" xfId="7" applyFont="1" applyFill="1" applyAlignment="1" applyProtection="1">
      <alignment vertical="center"/>
    </xf>
    <xf numFmtId="0" fontId="13" fillId="0" borderId="0" xfId="7" applyFont="1" applyFill="1" applyAlignment="1" applyProtection="1">
      <alignment vertical="center"/>
    </xf>
    <xf numFmtId="0" fontId="30" fillId="0" borderId="0" xfId="7" applyFont="1" applyFill="1" applyAlignment="1" applyProtection="1">
      <alignment horizontal="center" vertical="center"/>
    </xf>
    <xf numFmtId="0" fontId="25" fillId="0" borderId="2" xfId="7" applyFont="1" applyFill="1" applyBorder="1" applyAlignment="1" applyProtection="1">
      <alignment horizontal="center" vertical="center" shrinkToFit="1"/>
    </xf>
    <xf numFmtId="0" fontId="13" fillId="0" borderId="0" xfId="7" applyFont="1" applyFill="1" applyAlignment="1" applyProtection="1">
      <alignment horizontal="left" vertical="center"/>
    </xf>
    <xf numFmtId="0" fontId="13" fillId="0" borderId="2" xfId="7" applyFont="1" applyFill="1" applyBorder="1" applyAlignment="1" applyProtection="1">
      <alignment horizontal="center" vertical="center"/>
    </xf>
    <xf numFmtId="0" fontId="13" fillId="0" borderId="49" xfId="7" applyFont="1" applyFill="1" applyBorder="1" applyAlignment="1" applyProtection="1">
      <alignment horizontal="center" vertical="center" wrapText="1"/>
    </xf>
    <xf numFmtId="0" fontId="13" fillId="0" borderId="50" xfId="7" applyFont="1" applyFill="1" applyBorder="1" applyAlignment="1" applyProtection="1">
      <alignment horizontal="distributed" vertical="center" indent="3"/>
    </xf>
    <xf numFmtId="0" fontId="13" fillId="0" borderId="50" xfId="7" applyFont="1" applyFill="1" applyBorder="1" applyAlignment="1" applyProtection="1">
      <alignment horizontal="center" vertical="center"/>
    </xf>
    <xf numFmtId="0" fontId="13" fillId="0" borderId="50" xfId="7" applyFont="1" applyFill="1" applyBorder="1" applyAlignment="1" applyProtection="1">
      <alignment horizontal="center" vertical="center" wrapText="1"/>
    </xf>
    <xf numFmtId="0" fontId="13" fillId="0" borderId="51" xfId="7" applyFont="1" applyFill="1" applyBorder="1" applyAlignment="1" applyProtection="1">
      <alignment horizontal="center" vertical="center" wrapText="1"/>
    </xf>
    <xf numFmtId="181" fontId="25" fillId="0" borderId="11" xfId="7" applyNumberFormat="1" applyFont="1" applyFill="1" applyBorder="1" applyAlignment="1" applyProtection="1">
      <alignment vertical="center"/>
    </xf>
    <xf numFmtId="0" fontId="13" fillId="0" borderId="45" xfId="0" quotePrefix="1" applyFont="1" applyFill="1" applyBorder="1" applyAlignment="1" applyProtection="1">
      <alignment horizontal="center" vertical="center"/>
    </xf>
    <xf numFmtId="181" fontId="25" fillId="0" borderId="36" xfId="7" applyNumberFormat="1" applyFont="1" applyFill="1" applyBorder="1" applyAlignment="1" applyProtection="1">
      <alignment vertical="center"/>
    </xf>
    <xf numFmtId="181" fontId="25" fillId="0" borderId="27" xfId="7" applyNumberFormat="1" applyFont="1" applyFill="1" applyBorder="1" applyAlignment="1" applyProtection="1">
      <alignment vertical="center"/>
    </xf>
    <xf numFmtId="0" fontId="22" fillId="0" borderId="0" xfId="7" applyFont="1" applyFill="1" applyAlignment="1" applyProtection="1">
      <alignment vertical="center"/>
    </xf>
    <xf numFmtId="0" fontId="2" fillId="0" borderId="0" xfId="7" applyFont="1" applyFill="1" applyAlignment="1" applyProtection="1">
      <alignment vertical="center" wrapText="1"/>
    </xf>
    <xf numFmtId="0" fontId="18" fillId="0" borderId="0" xfId="11" applyFont="1" applyFill="1" applyBorder="1" applyAlignment="1" applyProtection="1">
      <alignment vertical="center" shrinkToFit="1"/>
    </xf>
    <xf numFmtId="0" fontId="13" fillId="0" borderId="23" xfId="11" applyFont="1" applyFill="1" applyBorder="1" applyAlignment="1" applyProtection="1">
      <alignment horizontal="center" vertical="center" wrapText="1"/>
    </xf>
    <xf numFmtId="0" fontId="13" fillId="0" borderId="9" xfId="11" applyFont="1" applyFill="1" applyBorder="1" applyAlignment="1" applyProtection="1">
      <alignment horizontal="center" vertical="center" wrapText="1"/>
    </xf>
    <xf numFmtId="0" fontId="13" fillId="0" borderId="22" xfId="11" applyFont="1" applyFill="1" applyBorder="1" applyAlignment="1" applyProtection="1">
      <alignment horizontal="center" vertical="center" wrapText="1"/>
    </xf>
    <xf numFmtId="0" fontId="13" fillId="0" borderId="52" xfId="11" quotePrefix="1" applyFont="1" applyFill="1" applyBorder="1" applyAlignment="1" applyProtection="1">
      <alignment vertical="center"/>
    </xf>
    <xf numFmtId="0" fontId="13" fillId="0" borderId="53" xfId="11" applyFont="1" applyFill="1" applyBorder="1" applyAlignment="1" applyProtection="1">
      <alignment horizontal="center" vertical="center"/>
    </xf>
    <xf numFmtId="0" fontId="13" fillId="0" borderId="13" xfId="11" applyFont="1" applyFill="1" applyBorder="1" applyAlignment="1" applyProtection="1">
      <alignment horizontal="center" vertical="center"/>
    </xf>
    <xf numFmtId="0" fontId="13" fillId="0" borderId="42" xfId="11" applyFont="1" applyFill="1" applyBorder="1" applyAlignment="1" applyProtection="1">
      <alignment horizontal="center" vertical="center"/>
    </xf>
    <xf numFmtId="0" fontId="13" fillId="0" borderId="54" xfId="11" applyFont="1" applyFill="1" applyBorder="1" applyAlignment="1" applyProtection="1">
      <alignment horizontal="center" vertical="center"/>
    </xf>
    <xf numFmtId="0" fontId="13" fillId="0" borderId="55" xfId="11" applyFont="1" applyFill="1" applyBorder="1" applyAlignment="1" applyProtection="1">
      <alignment horizontal="center" vertical="center" wrapText="1"/>
    </xf>
    <xf numFmtId="0" fontId="13" fillId="0" borderId="42" xfId="11" applyFont="1" applyFill="1" applyBorder="1" applyAlignment="1" applyProtection="1">
      <alignment horizontal="center" vertical="center" wrapText="1"/>
    </xf>
    <xf numFmtId="0" fontId="13" fillId="0" borderId="56" xfId="11" applyFont="1" applyFill="1" applyBorder="1" applyAlignment="1" applyProtection="1">
      <alignment horizontal="center" vertical="center"/>
    </xf>
    <xf numFmtId="0" fontId="2" fillId="0" borderId="34" xfId="11" quotePrefix="1" applyFont="1" applyFill="1" applyBorder="1" applyAlignment="1" applyProtection="1">
      <alignment horizontal="center" vertical="center" wrapText="1"/>
    </xf>
    <xf numFmtId="38" fontId="18" fillId="0" borderId="57" xfId="2" applyFont="1" applyFill="1" applyBorder="1" applyAlignment="1" applyProtection="1">
      <alignment vertical="center" wrapText="1"/>
    </xf>
    <xf numFmtId="0" fontId="2" fillId="0" borderId="33" xfId="11" quotePrefix="1" applyFont="1" applyFill="1" applyBorder="1" applyAlignment="1" applyProtection="1">
      <alignment horizontal="center" vertical="center" wrapText="1"/>
    </xf>
    <xf numFmtId="38" fontId="18" fillId="0" borderId="58" xfId="2" applyFont="1" applyFill="1" applyBorder="1" applyAlignment="1" applyProtection="1">
      <alignment vertical="center" wrapText="1"/>
    </xf>
    <xf numFmtId="38" fontId="18" fillId="0" borderId="27" xfId="2" applyFont="1" applyFill="1" applyBorder="1" applyAlignment="1" applyProtection="1">
      <alignment vertical="center" wrapText="1"/>
    </xf>
    <xf numFmtId="38" fontId="18" fillId="0" borderId="26" xfId="2" applyFont="1" applyFill="1" applyBorder="1" applyAlignment="1" applyProtection="1">
      <alignment vertical="center" wrapText="1"/>
    </xf>
    <xf numFmtId="38" fontId="18" fillId="0" borderId="46" xfId="2" applyFont="1" applyFill="1" applyBorder="1" applyAlignment="1" applyProtection="1">
      <alignment vertical="center" wrapText="1"/>
    </xf>
    <xf numFmtId="38" fontId="18" fillId="0" borderId="47" xfId="2" applyFont="1" applyFill="1" applyBorder="1" applyAlignment="1" applyProtection="1">
      <alignment vertical="center" wrapText="1"/>
    </xf>
    <xf numFmtId="38" fontId="18" fillId="0" borderId="25" xfId="2" applyFont="1" applyFill="1" applyBorder="1" applyAlignment="1" applyProtection="1">
      <alignment vertical="center" wrapText="1"/>
    </xf>
    <xf numFmtId="38" fontId="18" fillId="0" borderId="38" xfId="2" applyFont="1" applyFill="1" applyBorder="1" applyAlignment="1" applyProtection="1">
      <alignment vertical="center" wrapText="1"/>
    </xf>
    <xf numFmtId="0" fontId="29" fillId="0" borderId="0" xfId="12" applyFont="1" applyFill="1" applyAlignment="1" applyProtection="1">
      <alignment vertical="center"/>
    </xf>
    <xf numFmtId="0" fontId="29" fillId="0" borderId="0" xfId="12" applyFont="1" applyFill="1" applyAlignment="1" applyProtection="1">
      <alignment horizontal="center" vertical="center"/>
    </xf>
    <xf numFmtId="188" fontId="30" fillId="0" borderId="0" xfId="12" applyNumberFormat="1" applyFont="1" applyFill="1" applyAlignment="1" applyProtection="1">
      <alignment horizontal="right" vertical="center" shrinkToFit="1"/>
    </xf>
    <xf numFmtId="0" fontId="2" fillId="0" borderId="0" xfId="12" applyFont="1" applyFill="1" applyAlignment="1" applyProtection="1">
      <alignment vertical="center"/>
    </xf>
    <xf numFmtId="0" fontId="13" fillId="0" borderId="2" xfId="12" applyFont="1" applyFill="1" applyBorder="1" applyAlignment="1" applyProtection="1">
      <alignment horizontal="center" vertical="center" shrinkToFit="1"/>
    </xf>
    <xf numFmtId="0" fontId="27" fillId="0" borderId="2" xfId="12" applyFont="1" applyFill="1" applyBorder="1" applyAlignment="1" applyProtection="1">
      <alignment horizontal="center" vertical="center" shrinkToFit="1"/>
    </xf>
    <xf numFmtId="0" fontId="2" fillId="0" borderId="0" xfId="12" applyFont="1" applyFill="1" applyAlignment="1" applyProtection="1">
      <alignment horizontal="left" vertical="center"/>
    </xf>
    <xf numFmtId="0" fontId="13" fillId="0" borderId="59"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xf>
    <xf numFmtId="0" fontId="13" fillId="0" borderId="60" xfId="12" applyFont="1" applyFill="1" applyBorder="1" applyAlignment="1" applyProtection="1">
      <alignment horizontal="distributed" vertical="center"/>
    </xf>
    <xf numFmtId="0" fontId="13" fillId="0" borderId="5" xfId="12" applyFont="1" applyFill="1" applyBorder="1" applyAlignment="1" applyProtection="1">
      <alignment horizontal="distributed" vertical="center"/>
    </xf>
    <xf numFmtId="0" fontId="13" fillId="0" borderId="5" xfId="12" applyFont="1" applyFill="1" applyBorder="1" applyAlignment="1" applyProtection="1">
      <alignment vertical="center"/>
    </xf>
    <xf numFmtId="0" fontId="13" fillId="0" borderId="54" xfId="12" applyFont="1" applyFill="1" applyBorder="1" applyAlignment="1" applyProtection="1">
      <alignment horizontal="distributed" vertical="center"/>
    </xf>
    <xf numFmtId="0" fontId="13" fillId="0" borderId="13" xfId="12" applyFont="1" applyFill="1" applyBorder="1" applyAlignment="1" applyProtection="1">
      <alignment horizontal="distributed" vertical="center"/>
    </xf>
    <xf numFmtId="0" fontId="13" fillId="0" borderId="13" xfId="12" quotePrefix="1" applyFont="1" applyFill="1" applyBorder="1" applyAlignment="1" applyProtection="1">
      <alignment vertical="center"/>
    </xf>
    <xf numFmtId="0" fontId="31" fillId="0" borderId="0" xfId="12" applyFont="1" applyFill="1" applyAlignment="1" applyProtection="1">
      <alignment horizontal="left" vertical="center"/>
    </xf>
    <xf numFmtId="0" fontId="13" fillId="0" borderId="0" xfId="12" applyFont="1" applyFill="1" applyAlignment="1" applyProtection="1">
      <alignment vertical="center"/>
    </xf>
    <xf numFmtId="0" fontId="22" fillId="0" borderId="0" xfId="12" applyFont="1" applyFill="1" applyAlignment="1" applyProtection="1">
      <alignment vertical="center"/>
    </xf>
    <xf numFmtId="0" fontId="13" fillId="0" borderId="2" xfId="4" applyFont="1" applyFill="1" applyBorder="1" applyAlignment="1" applyProtection="1">
      <alignment horizontal="distributed" vertical="center" indent="1"/>
    </xf>
    <xf numFmtId="0" fontId="13" fillId="0" borderId="2" xfId="4" applyFont="1" applyFill="1" applyBorder="1" applyAlignment="1" applyProtection="1">
      <alignment horizontal="center" vertical="center" shrinkToFit="1"/>
    </xf>
    <xf numFmtId="0" fontId="18" fillId="0" borderId="2" xfId="4" applyFont="1" applyFill="1" applyBorder="1" applyAlignment="1" applyProtection="1">
      <alignment horizontal="center" vertical="center" shrinkToFit="1"/>
    </xf>
    <xf numFmtId="0" fontId="2" fillId="0" borderId="2" xfId="4" applyFont="1" applyFill="1" applyBorder="1" applyAlignment="1" applyProtection="1">
      <alignment horizontal="center" vertical="center" shrinkToFit="1"/>
    </xf>
    <xf numFmtId="0" fontId="4" fillId="0" borderId="17" xfId="4" applyFont="1" applyFill="1" applyBorder="1" applyAlignment="1" applyProtection="1">
      <alignment vertical="center"/>
    </xf>
    <xf numFmtId="0" fontId="13" fillId="0" borderId="61" xfId="4" applyFont="1" applyFill="1" applyBorder="1" applyAlignment="1" applyProtection="1">
      <alignment horizontal="right" vertical="center"/>
    </xf>
    <xf numFmtId="0" fontId="13" fillId="0" borderId="29" xfId="4" applyFont="1" applyFill="1" applyBorder="1" applyAlignment="1" applyProtection="1">
      <alignment vertical="center" wrapText="1"/>
    </xf>
    <xf numFmtId="0" fontId="4" fillId="0" borderId="5" xfId="4" applyFont="1" applyFill="1" applyBorder="1" applyAlignment="1" applyProtection="1">
      <alignment horizontal="distributed" vertical="center" wrapText="1"/>
    </xf>
    <xf numFmtId="0" fontId="4" fillId="0" borderId="9" xfId="4" applyFont="1" applyFill="1" applyBorder="1" applyAlignment="1" applyProtection="1">
      <alignment horizontal="distributed" vertical="center" wrapText="1"/>
    </xf>
    <xf numFmtId="0" fontId="13" fillId="0" borderId="9" xfId="4" applyFont="1" applyFill="1" applyBorder="1" applyAlignment="1" applyProtection="1">
      <alignment horizontal="center" vertical="center"/>
    </xf>
    <xf numFmtId="0" fontId="13" fillId="0" borderId="23" xfId="4" applyFont="1" applyFill="1" applyBorder="1" applyAlignment="1" applyProtection="1">
      <alignment horizontal="center" vertical="center"/>
    </xf>
    <xf numFmtId="0" fontId="13" fillId="0" borderId="33" xfId="4" applyFont="1" applyFill="1" applyBorder="1" applyAlignment="1" applyProtection="1">
      <alignment horizontal="distributed" vertical="center" indent="1"/>
    </xf>
    <xf numFmtId="179" fontId="17" fillId="0" borderId="24" xfId="4" applyNumberFormat="1" applyFont="1" applyFill="1" applyBorder="1" applyAlignment="1" applyProtection="1">
      <alignment horizontal="right" vertical="center" wrapText="1"/>
    </xf>
    <xf numFmtId="179" fontId="17" fillId="0" borderId="36" xfId="4" applyNumberFormat="1" applyFont="1" applyFill="1" applyBorder="1" applyAlignment="1" applyProtection="1">
      <alignment horizontal="right" vertical="center" wrapText="1"/>
    </xf>
    <xf numFmtId="38" fontId="13" fillId="0" borderId="33" xfId="2" applyFont="1" applyFill="1" applyBorder="1" applyAlignment="1" applyProtection="1">
      <alignment horizontal="distributed" vertical="center" indent="1"/>
    </xf>
    <xf numFmtId="179" fontId="17" fillId="0" borderId="26" xfId="4" applyNumberFormat="1" applyFont="1" applyFill="1" applyBorder="1" applyAlignment="1" applyProtection="1">
      <alignment horizontal="right" vertical="center" wrapText="1"/>
    </xf>
    <xf numFmtId="0" fontId="13" fillId="0" borderId="9" xfId="4" applyFont="1" applyFill="1" applyBorder="1" applyAlignment="1" applyProtection="1">
      <alignment horizontal="distributed" vertical="center"/>
    </xf>
    <xf numFmtId="0" fontId="13" fillId="0" borderId="23" xfId="4" applyFont="1" applyFill="1" applyBorder="1" applyAlignment="1" applyProtection="1">
      <alignment horizontal="distributed" vertical="center"/>
    </xf>
    <xf numFmtId="0" fontId="13" fillId="0" borderId="22" xfId="4" applyFont="1" applyFill="1" applyBorder="1" applyAlignment="1" applyProtection="1">
      <alignment horizontal="distributed" vertical="center" indent="1"/>
    </xf>
    <xf numFmtId="179" fontId="17" fillId="0" borderId="9" xfId="4" applyNumberFormat="1" applyFont="1" applyFill="1" applyBorder="1" applyAlignment="1" applyProtection="1">
      <alignment horizontal="right" vertical="center" wrapText="1"/>
    </xf>
    <xf numFmtId="179" fontId="17" fillId="0" borderId="23" xfId="4" applyNumberFormat="1" applyFont="1" applyFill="1" applyBorder="1" applyAlignment="1" applyProtection="1">
      <alignment horizontal="right" vertical="center" wrapText="1"/>
    </xf>
    <xf numFmtId="0" fontId="3" fillId="0" borderId="62" xfId="4" applyFont="1" applyFill="1" applyBorder="1" applyAlignment="1" applyProtection="1">
      <alignment horizontal="center" vertical="center"/>
    </xf>
    <xf numFmtId="179" fontId="17" fillId="0" borderId="15" xfId="4" applyNumberFormat="1" applyFont="1" applyFill="1" applyBorder="1" applyAlignment="1" applyProtection="1">
      <alignment horizontal="right" vertical="center" wrapText="1"/>
    </xf>
    <xf numFmtId="179" fontId="17" fillId="0" borderId="63" xfId="4" applyNumberFormat="1" applyFont="1" applyFill="1" applyBorder="1" applyAlignment="1" applyProtection="1">
      <alignment horizontal="right" vertical="center" wrapText="1"/>
    </xf>
    <xf numFmtId="0" fontId="18" fillId="0" borderId="2" xfId="0" applyFont="1" applyFill="1" applyBorder="1" applyAlignment="1" applyProtection="1">
      <alignment horizontal="center" vertical="center" shrinkToFit="1"/>
    </xf>
    <xf numFmtId="0" fontId="13" fillId="0" borderId="20"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3" fillId="0" borderId="20" xfId="0" applyFont="1" applyFill="1" applyBorder="1" applyAlignment="1" applyProtection="1">
      <alignment horizontal="center" vertical="center" wrapText="1"/>
    </xf>
    <xf numFmtId="0" fontId="4" fillId="0" borderId="28" xfId="0" quotePrefix="1" applyFont="1" applyFill="1" applyBorder="1" applyAlignment="1" applyProtection="1">
      <alignment horizontal="left" vertical="center" shrinkToFit="1"/>
    </xf>
    <xf numFmtId="176" fontId="18" fillId="0" borderId="11" xfId="0" applyNumberFormat="1" applyFont="1" applyFill="1" applyBorder="1" applyAlignment="1" applyProtection="1">
      <alignment horizontal="right" vertical="center" wrapText="1"/>
    </xf>
    <xf numFmtId="176" fontId="18" fillId="0" borderId="5" xfId="0" applyNumberFormat="1" applyFont="1" applyFill="1" applyBorder="1" applyAlignment="1" applyProtection="1">
      <alignment horizontal="right" vertical="center" wrapText="1"/>
    </xf>
    <xf numFmtId="176" fontId="18" fillId="0" borderId="7" xfId="0" applyNumberFormat="1" applyFont="1" applyFill="1" applyBorder="1" applyAlignment="1" applyProtection="1">
      <alignment horizontal="right" vertical="center" wrapText="1"/>
    </xf>
    <xf numFmtId="0" fontId="4" fillId="0" borderId="19" xfId="0" quotePrefix="1" applyFont="1" applyFill="1" applyBorder="1" applyAlignment="1" applyProtection="1">
      <alignment horizontal="left" vertical="center" shrinkToFit="1"/>
    </xf>
    <xf numFmtId="176" fontId="18" fillId="0" borderId="36" xfId="0" applyNumberFormat="1" applyFont="1" applyFill="1" applyBorder="1" applyAlignment="1" applyProtection="1">
      <alignment horizontal="right" vertical="center" wrapText="1"/>
    </xf>
    <xf numFmtId="176" fontId="18" fillId="0" borderId="9" xfId="0" applyNumberFormat="1" applyFont="1" applyFill="1" applyBorder="1" applyAlignment="1" applyProtection="1">
      <alignment horizontal="right" vertical="center" wrapText="1"/>
    </xf>
    <xf numFmtId="176" fontId="18" fillId="0" borderId="23" xfId="0" applyNumberFormat="1" applyFont="1" applyFill="1" applyBorder="1" applyAlignment="1" applyProtection="1">
      <alignment horizontal="right" vertical="center" wrapText="1"/>
    </xf>
    <xf numFmtId="0" fontId="13" fillId="0" borderId="20" xfId="0" quotePrefix="1" applyFont="1" applyFill="1" applyBorder="1" applyAlignment="1" applyProtection="1">
      <alignment horizontal="center" vertical="center"/>
    </xf>
    <xf numFmtId="0" fontId="4" fillId="0" borderId="25" xfId="0" quotePrefix="1" applyFont="1" applyFill="1" applyBorder="1" applyAlignment="1" applyProtection="1">
      <alignment horizontal="left" vertical="center" shrinkToFit="1"/>
    </xf>
    <xf numFmtId="176" fontId="18" fillId="0" borderId="27" xfId="0" applyNumberFormat="1" applyFont="1" applyFill="1" applyBorder="1" applyAlignment="1" applyProtection="1">
      <alignment horizontal="right" vertical="center" wrapText="1"/>
    </xf>
    <xf numFmtId="176" fontId="18" fillId="0" borderId="26" xfId="0" applyNumberFormat="1" applyFont="1" applyFill="1" applyBorder="1" applyAlignment="1" applyProtection="1">
      <alignment horizontal="right" vertical="center" wrapText="1"/>
    </xf>
    <xf numFmtId="0" fontId="2" fillId="0" borderId="0" xfId="0" applyFont="1" applyAlignment="1" applyProtection="1">
      <alignment horizontal="centerContinuous" vertical="center"/>
    </xf>
    <xf numFmtId="0" fontId="19" fillId="0" borderId="0" xfId="0" applyFont="1" applyAlignment="1" applyProtection="1">
      <alignment vertical="center" wrapText="1"/>
    </xf>
    <xf numFmtId="0" fontId="22" fillId="0" borderId="0" xfId="0" quotePrefix="1" applyNumberFormat="1" applyFont="1" applyAlignment="1" applyProtection="1">
      <alignment horizontal="right" vertical="center"/>
    </xf>
    <xf numFmtId="0" fontId="2" fillId="0" borderId="0" xfId="0" applyFont="1" applyAlignment="1" applyProtection="1">
      <alignment horizontal="center" vertical="center"/>
    </xf>
    <xf numFmtId="0" fontId="13" fillId="0" borderId="0" xfId="0" applyFont="1" applyAlignment="1" applyProtection="1">
      <alignment horizontal="centerContinuous" vertical="center"/>
    </xf>
    <xf numFmtId="49" fontId="20" fillId="0" borderId="0" xfId="0" applyNumberFormat="1" applyFont="1" applyAlignment="1" applyProtection="1">
      <alignment vertical="center"/>
    </xf>
    <xf numFmtId="0" fontId="13" fillId="0" borderId="2" xfId="0" applyFont="1" applyFill="1" applyBorder="1" applyAlignment="1" applyProtection="1">
      <alignment horizontal="distributed" vertical="center"/>
    </xf>
    <xf numFmtId="0" fontId="13" fillId="0" borderId="0" xfId="0" applyFont="1" applyAlignment="1" applyProtection="1">
      <alignment vertical="center"/>
    </xf>
    <xf numFmtId="49" fontId="13" fillId="0" borderId="0" xfId="0" applyNumberFormat="1" applyFont="1" applyAlignment="1" applyProtection="1">
      <alignment horizontal="center" vertical="center"/>
    </xf>
    <xf numFmtId="0" fontId="22" fillId="0" borderId="64" xfId="0" applyFont="1" applyFill="1" applyBorder="1" applyAlignment="1" applyProtection="1">
      <alignment horizontal="distributed" vertical="center"/>
    </xf>
    <xf numFmtId="0" fontId="13" fillId="0" borderId="65" xfId="0" applyFont="1" applyFill="1" applyBorder="1" applyAlignment="1" applyProtection="1">
      <alignment horizontal="distributed" vertical="center"/>
    </xf>
    <xf numFmtId="0" fontId="18" fillId="0" borderId="18" xfId="0" applyNumberFormat="1" applyFont="1" applyFill="1" applyBorder="1" applyAlignment="1" applyProtection="1">
      <alignment horizontal="left" vertical="center" shrinkToFit="1"/>
    </xf>
    <xf numFmtId="0" fontId="13" fillId="0" borderId="0" xfId="0" quotePrefix="1" applyFont="1" applyAlignment="1" applyProtection="1">
      <alignment horizontal="left" vertical="center"/>
    </xf>
    <xf numFmtId="0" fontId="13" fillId="0" borderId="64" xfId="0" applyFont="1" applyFill="1" applyBorder="1" applyAlignment="1" applyProtection="1">
      <alignment horizontal="right" vertical="center" wrapText="1"/>
    </xf>
    <xf numFmtId="0" fontId="13" fillId="0" borderId="42" xfId="0" applyFont="1" applyFill="1" applyBorder="1" applyAlignment="1" applyProtection="1">
      <alignment horizontal="distributed" vertical="center"/>
    </xf>
    <xf numFmtId="0" fontId="18" fillId="0" borderId="66" xfId="0" applyNumberFormat="1" applyFont="1" applyFill="1" applyBorder="1" applyAlignment="1" applyProtection="1">
      <alignment horizontal="left" vertical="center" shrinkToFit="1"/>
    </xf>
    <xf numFmtId="0" fontId="13" fillId="0" borderId="2" xfId="0" applyFont="1" applyFill="1" applyBorder="1" applyAlignment="1" applyProtection="1">
      <alignment horizontal="distributed" vertical="center" wrapText="1"/>
    </xf>
    <xf numFmtId="0" fontId="22" fillId="0" borderId="6" xfId="11" applyNumberFormat="1" applyFont="1" applyFill="1" applyBorder="1" applyAlignment="1" applyProtection="1">
      <alignment horizontal="left" vertical="center" shrinkToFit="1"/>
    </xf>
    <xf numFmtId="0" fontId="22" fillId="0" borderId="67" xfId="11" applyNumberFormat="1" applyFont="1" applyFill="1" applyBorder="1" applyAlignment="1" applyProtection="1">
      <alignment horizontal="left" vertical="center" shrinkToFit="1"/>
    </xf>
    <xf numFmtId="0" fontId="13" fillId="0" borderId="13" xfId="0" applyFont="1" applyFill="1" applyBorder="1" applyAlignment="1" applyProtection="1">
      <alignment horizontal="distributed" vertical="center" wrapText="1"/>
    </xf>
    <xf numFmtId="0" fontId="28" fillId="0" borderId="0" xfId="0" applyFont="1" applyFill="1" applyAlignment="1" applyProtection="1">
      <alignment vertical="center"/>
    </xf>
    <xf numFmtId="0" fontId="21"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196" fontId="18" fillId="0" borderId="0" xfId="0" applyNumberFormat="1" applyFont="1" applyFill="1" applyAlignment="1" applyProtection="1">
      <alignment vertical="center"/>
    </xf>
    <xf numFmtId="0" fontId="3" fillId="0" borderId="0" xfId="0" applyFont="1" applyFill="1" applyBorder="1" applyAlignment="1" applyProtection="1">
      <alignment horizontal="left" vertical="center"/>
    </xf>
    <xf numFmtId="0" fontId="2" fillId="0" borderId="0" xfId="0" quotePrefix="1" applyFont="1" applyFill="1" applyBorder="1" applyAlignment="1" applyProtection="1">
      <alignment horizontal="center" vertical="center"/>
    </xf>
    <xf numFmtId="0" fontId="2" fillId="0" borderId="0" xfId="0" applyFont="1" applyFill="1" applyAlignment="1" applyProtection="1">
      <alignment horizontal="right" vertical="center"/>
    </xf>
    <xf numFmtId="0" fontId="22" fillId="0" borderId="0" xfId="0" applyFont="1" applyFill="1" applyAlignment="1" applyProtection="1">
      <alignment vertical="center"/>
    </xf>
    <xf numFmtId="0" fontId="4" fillId="0" borderId="0" xfId="0" applyFont="1" applyFill="1" applyAlignment="1" applyProtection="1">
      <alignment vertical="center"/>
    </xf>
    <xf numFmtId="0" fontId="2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0" quotePrefix="1" applyFont="1" applyFill="1" applyBorder="1" applyAlignment="1" applyProtection="1">
      <alignment horizontal="center" vertical="center"/>
    </xf>
    <xf numFmtId="0" fontId="23"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wrapText="1"/>
    </xf>
    <xf numFmtId="0" fontId="29" fillId="0" borderId="0" xfId="4" applyFont="1" applyFill="1" applyAlignment="1" applyProtection="1">
      <alignment horizontal="left" vertical="center"/>
    </xf>
    <xf numFmtId="0" fontId="29" fillId="0" borderId="0" xfId="4" applyFont="1" applyFill="1" applyAlignment="1" applyProtection="1">
      <alignment horizontal="center" vertical="center"/>
    </xf>
    <xf numFmtId="0" fontId="2" fillId="0" borderId="0" xfId="4" applyFont="1" applyFill="1" applyAlignment="1" applyProtection="1">
      <alignment vertical="center"/>
    </xf>
    <xf numFmtId="0" fontId="29" fillId="0" borderId="48" xfId="4" applyFont="1" applyFill="1" applyBorder="1" applyAlignment="1" applyProtection="1">
      <alignment horizontal="center" vertical="center"/>
    </xf>
    <xf numFmtId="0" fontId="23" fillId="0" borderId="0" xfId="4" applyFont="1" applyFill="1" applyBorder="1" applyAlignment="1" applyProtection="1">
      <alignment horizontal="left" vertical="center"/>
    </xf>
    <xf numFmtId="0" fontId="2" fillId="0" borderId="0" xfId="4" applyFont="1" applyFill="1" applyBorder="1" applyAlignment="1" applyProtection="1">
      <alignment vertical="center"/>
    </xf>
    <xf numFmtId="0" fontId="13" fillId="0" borderId="0" xfId="4" applyFont="1" applyFill="1" applyAlignment="1" applyProtection="1">
      <alignment horizontal="left" vertical="center"/>
    </xf>
    <xf numFmtId="0" fontId="4" fillId="0" borderId="0" xfId="4" applyFont="1" applyFill="1" applyAlignment="1" applyProtection="1">
      <alignment vertical="center"/>
    </xf>
    <xf numFmtId="192" fontId="29" fillId="0" borderId="0" xfId="11" applyNumberFormat="1" applyFont="1" applyFill="1" applyAlignment="1" applyProtection="1">
      <alignment horizontal="center" vertical="center" shrinkToFit="1"/>
    </xf>
    <xf numFmtId="197" fontId="18" fillId="0" borderId="0" xfId="0" applyNumberFormat="1" applyFont="1" applyFill="1" applyAlignment="1" applyProtection="1">
      <alignment vertical="center"/>
    </xf>
    <xf numFmtId="0" fontId="2" fillId="0" borderId="0" xfId="11" applyFont="1" applyFill="1" applyAlignment="1" applyProtection="1">
      <alignment horizontal="right" vertical="center"/>
    </xf>
    <xf numFmtId="0" fontId="2" fillId="0" borderId="0" xfId="11" applyFont="1" applyFill="1" applyAlignment="1" applyProtection="1">
      <alignment horizontal="left" vertical="center"/>
    </xf>
    <xf numFmtId="0" fontId="2" fillId="0" borderId="0" xfId="0" applyFont="1" applyFill="1" applyAlignment="1" applyProtection="1">
      <alignment horizontal="center" vertical="top"/>
    </xf>
    <xf numFmtId="0" fontId="13" fillId="0" borderId="35" xfId="0" applyFont="1" applyFill="1" applyBorder="1" applyAlignment="1" applyProtection="1">
      <alignment horizontal="distributed" vertical="center" wrapText="1"/>
    </xf>
    <xf numFmtId="0" fontId="13" fillId="0" borderId="50" xfId="0" applyFont="1" applyFill="1" applyBorder="1" applyAlignment="1" applyProtection="1">
      <alignment horizontal="distributed" vertical="center" wrapText="1"/>
    </xf>
    <xf numFmtId="0" fontId="13" fillId="0" borderId="51" xfId="0" applyFont="1" applyFill="1" applyBorder="1" applyAlignment="1" applyProtection="1">
      <alignment horizontal="distributed" vertical="center" wrapText="1"/>
    </xf>
    <xf numFmtId="183" fontId="18" fillId="0" borderId="41" xfId="0" applyNumberFormat="1" applyFont="1" applyFill="1" applyBorder="1" applyAlignment="1" applyProtection="1">
      <alignment horizontal="right" vertical="center" wrapText="1"/>
    </xf>
    <xf numFmtId="183" fontId="18" fillId="0" borderId="46" xfId="0" applyNumberFormat="1" applyFont="1" applyFill="1" applyBorder="1" applyAlignment="1" applyProtection="1">
      <alignment horizontal="right" vertical="center" wrapText="1"/>
    </xf>
    <xf numFmtId="0" fontId="13" fillId="0" borderId="54" xfId="0" applyFont="1" applyFill="1" applyBorder="1" applyAlignment="1" applyProtection="1">
      <alignment horizontal="distributed" vertical="center" wrapText="1"/>
    </xf>
    <xf numFmtId="0" fontId="13" fillId="0" borderId="53" xfId="0" applyFont="1" applyFill="1" applyBorder="1" applyAlignment="1" applyProtection="1">
      <alignment horizontal="distributed" vertical="center" wrapText="1"/>
    </xf>
    <xf numFmtId="0" fontId="4" fillId="0" borderId="5" xfId="4" applyFont="1" applyFill="1" applyBorder="1" applyAlignment="1" applyProtection="1">
      <alignment vertical="center" wrapText="1"/>
    </xf>
    <xf numFmtId="0" fontId="13" fillId="6" borderId="66" xfId="0" applyNumberFormat="1" applyFont="1" applyFill="1" applyBorder="1" applyAlignment="1" applyProtection="1">
      <alignment horizontal="left" vertical="center" shrinkToFit="1"/>
      <protection locked="0"/>
    </xf>
    <xf numFmtId="0" fontId="13" fillId="6" borderId="56" xfId="0" applyNumberFormat="1" applyFont="1" applyFill="1" applyBorder="1" applyAlignment="1" applyProtection="1">
      <alignment horizontal="left" vertical="center" shrinkToFit="1"/>
      <protection locked="0"/>
    </xf>
    <xf numFmtId="0" fontId="13" fillId="6" borderId="18"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center" vertical="center" shrinkToFit="1"/>
      <protection locked="0"/>
    </xf>
    <xf numFmtId="177" fontId="13" fillId="6" borderId="10" xfId="0" applyNumberFormat="1" applyFont="1" applyFill="1" applyBorder="1" applyAlignment="1" applyProtection="1">
      <alignment horizontal="center" vertical="center" wrapText="1"/>
      <protection locked="0"/>
    </xf>
    <xf numFmtId="0" fontId="13" fillId="6" borderId="6" xfId="0" applyNumberFormat="1" applyFont="1" applyFill="1" applyBorder="1" applyAlignment="1" applyProtection="1">
      <alignment horizontal="left" vertical="center" shrinkToFit="1"/>
      <protection locked="0"/>
    </xf>
    <xf numFmtId="182" fontId="13" fillId="6" borderId="10" xfId="0" applyNumberFormat="1" applyFont="1" applyFill="1" applyBorder="1" applyAlignment="1" applyProtection="1">
      <alignment vertical="center" shrinkToFit="1"/>
      <protection locked="0"/>
    </xf>
    <xf numFmtId="176" fontId="13" fillId="6" borderId="68" xfId="0" applyNumberFormat="1" applyFont="1" applyFill="1" applyBorder="1" applyAlignment="1" applyProtection="1">
      <alignment vertical="center" wrapText="1"/>
      <protection locked="0"/>
    </xf>
    <xf numFmtId="0" fontId="13" fillId="6" borderId="9" xfId="0" applyFont="1" applyFill="1" applyBorder="1" applyAlignment="1" applyProtection="1">
      <alignment horizontal="center" vertical="center" shrinkToFit="1"/>
      <protection locked="0"/>
    </xf>
    <xf numFmtId="0" fontId="13" fillId="6" borderId="24" xfId="0" applyFont="1" applyFill="1" applyBorder="1" applyAlignment="1" applyProtection="1">
      <alignment horizontal="left" vertical="center" shrinkToFit="1"/>
      <protection locked="0"/>
    </xf>
    <xf numFmtId="0" fontId="13" fillId="6" borderId="69" xfId="0" applyFont="1" applyFill="1" applyBorder="1" applyAlignment="1" applyProtection="1">
      <alignment horizontal="center" vertical="center" shrinkToFit="1"/>
      <protection locked="0"/>
    </xf>
    <xf numFmtId="0" fontId="13" fillId="6" borderId="26" xfId="0" applyFont="1" applyFill="1" applyBorder="1" applyAlignment="1" applyProtection="1">
      <alignment horizontal="center" vertical="center" shrinkToFit="1"/>
      <protection locked="0"/>
    </xf>
    <xf numFmtId="0" fontId="13" fillId="6" borderId="26" xfId="0" applyFont="1" applyFill="1" applyBorder="1" applyAlignment="1" applyProtection="1">
      <alignment horizontal="left" vertical="center" shrinkToFit="1"/>
      <protection locked="0"/>
    </xf>
    <xf numFmtId="0" fontId="13" fillId="6" borderId="47" xfId="0" applyFont="1" applyFill="1" applyBorder="1" applyAlignment="1" applyProtection="1">
      <alignment horizontal="center" vertical="center" shrinkToFit="1"/>
      <protection locked="0"/>
    </xf>
    <xf numFmtId="177" fontId="13" fillId="6" borderId="26" xfId="0" applyNumberFormat="1" applyFont="1" applyFill="1" applyBorder="1" applyAlignment="1" applyProtection="1">
      <alignment horizontal="center" vertical="center" wrapText="1"/>
      <protection locked="0"/>
    </xf>
    <xf numFmtId="182" fontId="13" fillId="6" borderId="26" xfId="0" applyNumberFormat="1" applyFont="1" applyFill="1" applyBorder="1" applyAlignment="1" applyProtection="1">
      <alignment vertical="center" shrinkToFit="1"/>
      <protection locked="0"/>
    </xf>
    <xf numFmtId="176" fontId="13" fillId="6" borderId="70" xfId="0" applyNumberFormat="1" applyFont="1" applyFill="1" applyBorder="1" applyAlignment="1" applyProtection="1">
      <alignment vertical="center" wrapText="1"/>
      <protection locked="0"/>
    </xf>
    <xf numFmtId="176" fontId="2" fillId="6" borderId="71" xfId="0" applyNumberFormat="1" applyFont="1" applyFill="1" applyBorder="1" applyAlignment="1" applyProtection="1">
      <alignment horizontal="right" vertical="center" wrapText="1"/>
      <protection locked="0"/>
    </xf>
    <xf numFmtId="176" fontId="2" fillId="6" borderId="39" xfId="0" applyNumberFormat="1" applyFont="1" applyFill="1" applyBorder="1" applyAlignment="1" applyProtection="1">
      <alignment horizontal="right" vertical="center" wrapText="1"/>
      <protection locked="0"/>
    </xf>
    <xf numFmtId="38" fontId="2" fillId="6" borderId="28" xfId="2" applyFont="1" applyFill="1" applyBorder="1" applyAlignment="1" applyProtection="1">
      <alignment horizontal="right" vertical="center" wrapText="1"/>
      <protection locked="0"/>
    </xf>
    <xf numFmtId="38" fontId="2" fillId="6" borderId="5" xfId="2" applyFont="1" applyFill="1" applyBorder="1" applyAlignment="1" applyProtection="1">
      <alignment horizontal="right" vertical="center" wrapText="1"/>
      <protection locked="0"/>
    </xf>
    <xf numFmtId="176" fontId="2" fillId="6" borderId="72" xfId="0" applyNumberFormat="1" applyFont="1" applyFill="1" applyBorder="1" applyAlignment="1" applyProtection="1">
      <alignment horizontal="right" vertical="center" wrapText="1"/>
      <protection locked="0"/>
    </xf>
    <xf numFmtId="176" fontId="2" fillId="6" borderId="45" xfId="0" applyNumberFormat="1" applyFont="1" applyFill="1" applyBorder="1" applyAlignment="1" applyProtection="1">
      <alignment horizontal="right" vertical="center" wrapText="1"/>
      <protection locked="0"/>
    </xf>
    <xf numFmtId="38" fontId="2" fillId="6" borderId="19" xfId="2" applyFont="1" applyFill="1" applyBorder="1" applyAlignment="1" applyProtection="1">
      <alignment horizontal="right" vertical="center" wrapText="1"/>
      <protection locked="0"/>
    </xf>
    <xf numFmtId="38" fontId="2" fillId="6" borderId="9" xfId="2" applyFont="1" applyFill="1" applyBorder="1" applyAlignment="1" applyProtection="1">
      <alignment horizontal="right" vertical="center" wrapText="1"/>
      <protection locked="0"/>
    </xf>
    <xf numFmtId="38" fontId="2" fillId="6" borderId="7" xfId="2" applyFont="1" applyFill="1" applyBorder="1" applyAlignment="1" applyProtection="1">
      <alignment horizontal="right" vertical="center" wrapText="1"/>
      <protection locked="0"/>
    </xf>
    <xf numFmtId="38" fontId="2" fillId="6" borderId="23" xfId="2" applyFont="1" applyFill="1" applyBorder="1" applyAlignment="1" applyProtection="1">
      <alignment horizontal="right" vertical="center" wrapText="1"/>
      <protection locked="0"/>
    </xf>
    <xf numFmtId="0" fontId="22" fillId="0" borderId="0" xfId="0" applyFont="1" applyFill="1" applyBorder="1" applyAlignment="1" applyProtection="1">
      <alignment vertical="center"/>
    </xf>
    <xf numFmtId="176" fontId="13" fillId="6" borderId="73" xfId="0" applyNumberFormat="1" applyFont="1" applyFill="1" applyBorder="1" applyAlignment="1" applyProtection="1">
      <alignment horizontal="right" vertical="center" wrapText="1"/>
      <protection locked="0"/>
    </xf>
    <xf numFmtId="176" fontId="13" fillId="6" borderId="34" xfId="0" applyNumberFormat="1" applyFont="1" applyFill="1" applyBorder="1" applyAlignment="1" applyProtection="1">
      <alignment horizontal="right" vertical="center" wrapText="1"/>
      <protection locked="0"/>
    </xf>
    <xf numFmtId="176" fontId="13" fillId="6" borderId="10" xfId="0" applyNumberFormat="1" applyFont="1" applyFill="1" applyBorder="1" applyAlignment="1" applyProtection="1">
      <alignment horizontal="right" vertical="center" wrapText="1"/>
      <protection locked="0"/>
    </xf>
    <xf numFmtId="176" fontId="13" fillId="6" borderId="74" xfId="0" applyNumberFormat="1" applyFont="1" applyFill="1" applyBorder="1" applyAlignment="1" applyProtection="1">
      <alignment horizontal="right" vertical="center" wrapText="1"/>
      <protection locked="0"/>
    </xf>
    <xf numFmtId="176" fontId="13" fillId="6" borderId="33" xfId="0" applyNumberFormat="1" applyFont="1" applyFill="1" applyBorder="1" applyAlignment="1" applyProtection="1">
      <alignment horizontal="right" vertical="center" wrapText="1"/>
      <protection locked="0"/>
    </xf>
    <xf numFmtId="176" fontId="13" fillId="6" borderId="24" xfId="0" applyNumberFormat="1" applyFont="1" applyFill="1" applyBorder="1" applyAlignment="1" applyProtection="1">
      <alignment horizontal="right" vertical="center" wrapText="1"/>
      <protection locked="0"/>
    </xf>
    <xf numFmtId="176" fontId="13" fillId="6" borderId="46" xfId="0" applyNumberFormat="1" applyFont="1" applyFill="1" applyBorder="1" applyAlignment="1" applyProtection="1">
      <alignment horizontal="right" vertical="center" wrapText="1"/>
      <protection locked="0"/>
    </xf>
    <xf numFmtId="176" fontId="13" fillId="6" borderId="20" xfId="0" applyNumberFormat="1" applyFont="1" applyFill="1" applyBorder="1" applyAlignment="1" applyProtection="1">
      <alignment horizontal="right" vertical="center" wrapText="1"/>
      <protection locked="0"/>
    </xf>
    <xf numFmtId="176" fontId="13" fillId="6" borderId="26" xfId="0" applyNumberFormat="1" applyFont="1" applyFill="1" applyBorder="1" applyAlignment="1" applyProtection="1">
      <alignment horizontal="right" vertical="center" wrapText="1"/>
      <protection locked="0"/>
    </xf>
    <xf numFmtId="176" fontId="13" fillId="6" borderId="60" xfId="0" applyNumberFormat="1" applyFont="1" applyFill="1" applyBorder="1" applyAlignment="1" applyProtection="1">
      <alignment horizontal="right" vertical="center" wrapText="1"/>
      <protection locked="0"/>
    </xf>
    <xf numFmtId="176" fontId="13" fillId="6" borderId="5" xfId="0" applyNumberFormat="1" applyFont="1" applyFill="1" applyBorder="1" applyAlignment="1" applyProtection="1">
      <alignment horizontal="right" vertical="center" wrapText="1"/>
      <protection locked="0"/>
    </xf>
    <xf numFmtId="0" fontId="13" fillId="6" borderId="33" xfId="0" applyFont="1" applyFill="1" applyBorder="1" applyAlignment="1" applyProtection="1">
      <alignment horizontal="center" vertical="center"/>
      <protection locked="0"/>
    </xf>
    <xf numFmtId="176" fontId="13" fillId="6" borderId="69" xfId="0" applyNumberFormat="1" applyFont="1" applyFill="1" applyBorder="1" applyAlignment="1" applyProtection="1">
      <alignment horizontal="right" vertical="center" wrapText="1"/>
      <protection locked="0"/>
    </xf>
    <xf numFmtId="176" fontId="13" fillId="6" borderId="9" xfId="0" applyNumberFormat="1" applyFont="1" applyFill="1" applyBorder="1" applyAlignment="1" applyProtection="1">
      <alignment horizontal="right" vertical="center" wrapText="1"/>
      <protection locked="0"/>
    </xf>
    <xf numFmtId="0" fontId="13" fillId="6" borderId="20" xfId="0" applyFont="1" applyFill="1" applyBorder="1" applyAlignment="1" applyProtection="1">
      <alignment horizontal="center" vertical="center"/>
      <protection locked="0"/>
    </xf>
    <xf numFmtId="176" fontId="13" fillId="6" borderId="47" xfId="0" applyNumberFormat="1" applyFont="1" applyFill="1" applyBorder="1" applyAlignment="1" applyProtection="1">
      <alignment horizontal="right" vertical="center" wrapText="1"/>
      <protection locked="0"/>
    </xf>
    <xf numFmtId="179" fontId="2" fillId="6" borderId="24" xfId="4" applyNumberFormat="1" applyFont="1" applyFill="1" applyBorder="1" applyAlignment="1" applyProtection="1">
      <alignment horizontal="right" vertical="center" wrapText="1"/>
      <protection locked="0"/>
    </xf>
    <xf numFmtId="176" fontId="2" fillId="6" borderId="24" xfId="0" applyNumberFormat="1" applyFont="1" applyFill="1" applyBorder="1" applyAlignment="1" applyProtection="1">
      <alignment horizontal="right" vertical="center" wrapText="1"/>
      <protection locked="0"/>
    </xf>
    <xf numFmtId="179" fontId="2" fillId="6" borderId="9" xfId="4" applyNumberFormat="1" applyFont="1" applyFill="1" applyBorder="1" applyAlignment="1" applyProtection="1">
      <alignment horizontal="right" vertical="center" wrapText="1"/>
      <protection locked="0"/>
    </xf>
    <xf numFmtId="179" fontId="2" fillId="6" borderId="15" xfId="4" applyNumberFormat="1" applyFont="1" applyFill="1" applyBorder="1" applyAlignment="1" applyProtection="1">
      <alignment horizontal="right" vertical="center" wrapText="1"/>
      <protection locked="0"/>
    </xf>
    <xf numFmtId="0" fontId="13" fillId="6" borderId="75" xfId="8" applyFont="1" applyFill="1" applyBorder="1" applyAlignment="1" applyProtection="1">
      <alignment vertical="center"/>
      <protection locked="0"/>
    </xf>
    <xf numFmtId="176" fontId="13" fillId="6" borderId="76" xfId="8" applyNumberFormat="1" applyFont="1" applyFill="1" applyBorder="1" applyAlignment="1" applyProtection="1">
      <alignment horizontal="right" vertical="center"/>
      <protection locked="0"/>
    </xf>
    <xf numFmtId="176" fontId="13" fillId="6" borderId="77" xfId="8" applyNumberFormat="1" applyFont="1" applyFill="1" applyBorder="1" applyAlignment="1" applyProtection="1">
      <alignment horizontal="right" vertical="center"/>
      <protection locked="0"/>
    </xf>
    <xf numFmtId="176" fontId="13" fillId="6" borderId="78" xfId="8" applyNumberFormat="1" applyFont="1" applyFill="1" applyBorder="1" applyAlignment="1" applyProtection="1">
      <alignment horizontal="right" vertical="center"/>
      <protection locked="0"/>
    </xf>
    <xf numFmtId="0" fontId="13" fillId="6" borderId="79" xfId="8" applyFont="1" applyFill="1" applyBorder="1" applyAlignment="1" applyProtection="1">
      <alignment vertical="center"/>
      <protection locked="0"/>
    </xf>
    <xf numFmtId="176" fontId="13" fillId="6" borderId="14" xfId="8" applyNumberFormat="1" applyFont="1" applyFill="1" applyBorder="1" applyAlignment="1" applyProtection="1">
      <alignment horizontal="right" vertical="center"/>
      <protection locked="0"/>
    </xf>
    <xf numFmtId="176" fontId="13" fillId="6" borderId="80" xfId="8" applyNumberFormat="1" applyFont="1" applyFill="1" applyBorder="1" applyAlignment="1" applyProtection="1">
      <alignment horizontal="right" vertical="center"/>
      <protection locked="0"/>
    </xf>
    <xf numFmtId="176" fontId="13" fillId="6" borderId="15" xfId="8" applyNumberFormat="1" applyFont="1" applyFill="1" applyBorder="1" applyAlignment="1" applyProtection="1">
      <alignment horizontal="right" vertical="center"/>
      <protection locked="0"/>
    </xf>
    <xf numFmtId="0" fontId="13" fillId="6" borderId="81" xfId="8" applyFont="1" applyFill="1" applyBorder="1" applyAlignment="1" applyProtection="1">
      <alignment vertical="center"/>
      <protection locked="0"/>
    </xf>
    <xf numFmtId="176" fontId="13" fillId="6" borderId="82" xfId="8" applyNumberFormat="1" applyFont="1" applyFill="1" applyBorder="1" applyAlignment="1" applyProtection="1">
      <alignment horizontal="right" vertical="center"/>
      <protection locked="0"/>
    </xf>
    <xf numFmtId="176" fontId="13" fillId="6" borderId="83" xfId="8" applyNumberFormat="1" applyFont="1" applyFill="1" applyBorder="1" applyAlignment="1" applyProtection="1">
      <alignment horizontal="right" vertical="center"/>
      <protection locked="0"/>
    </xf>
    <xf numFmtId="176" fontId="13" fillId="6" borderId="84" xfId="8" applyNumberFormat="1" applyFont="1" applyFill="1" applyBorder="1" applyAlignment="1" applyProtection="1">
      <alignment horizontal="right" vertical="center"/>
      <protection locked="0"/>
    </xf>
    <xf numFmtId="176" fontId="13" fillId="6" borderId="85" xfId="8" applyNumberFormat="1" applyFont="1" applyFill="1" applyBorder="1" applyAlignment="1" applyProtection="1">
      <alignment horizontal="right" vertical="center"/>
      <protection locked="0"/>
    </xf>
    <xf numFmtId="176" fontId="13" fillId="6" borderId="86" xfId="8" applyNumberFormat="1" applyFont="1" applyFill="1" applyBorder="1" applyAlignment="1" applyProtection="1">
      <alignment horizontal="right" vertical="center"/>
      <protection locked="0"/>
    </xf>
    <xf numFmtId="0" fontId="13" fillId="6" borderId="87" xfId="8" applyFont="1" applyFill="1" applyBorder="1" applyAlignment="1" applyProtection="1">
      <alignment vertical="center"/>
      <protection locked="0"/>
    </xf>
    <xf numFmtId="176" fontId="13" fillId="6" borderId="88" xfId="8" applyNumberFormat="1" applyFont="1" applyFill="1" applyBorder="1" applyAlignment="1" applyProtection="1">
      <alignment horizontal="right" vertical="center"/>
      <protection locked="0"/>
    </xf>
    <xf numFmtId="176" fontId="13" fillId="6" borderId="5" xfId="8" applyNumberFormat="1" applyFont="1" applyFill="1" applyBorder="1" applyAlignment="1" applyProtection="1">
      <alignment horizontal="right" vertical="center"/>
      <protection locked="0"/>
    </xf>
    <xf numFmtId="176" fontId="13" fillId="6" borderId="7" xfId="8" applyNumberFormat="1" applyFont="1" applyFill="1" applyBorder="1" applyAlignment="1" applyProtection="1">
      <alignment horizontal="right" vertical="center"/>
      <protection locked="0"/>
    </xf>
    <xf numFmtId="176" fontId="13" fillId="6" borderId="89" xfId="8" applyNumberFormat="1" applyFont="1" applyFill="1" applyBorder="1" applyAlignment="1" applyProtection="1">
      <alignment horizontal="right" vertical="center"/>
      <protection locked="0"/>
    </xf>
    <xf numFmtId="176" fontId="13" fillId="6" borderId="90" xfId="8" applyNumberFormat="1" applyFont="1" applyFill="1" applyBorder="1" applyAlignment="1" applyProtection="1">
      <alignment horizontal="right" vertical="center"/>
      <protection locked="0"/>
    </xf>
    <xf numFmtId="176" fontId="13" fillId="6" borderId="62" xfId="8" applyNumberFormat="1" applyFont="1" applyFill="1" applyBorder="1" applyAlignment="1" applyProtection="1">
      <alignment horizontal="right" vertical="center"/>
      <protection locked="0"/>
    </xf>
    <xf numFmtId="176" fontId="13" fillId="6" borderId="9" xfId="8" applyNumberFormat="1" applyFont="1" applyFill="1" applyBorder="1" applyAlignment="1" applyProtection="1">
      <alignment horizontal="right" vertical="center"/>
      <protection locked="0"/>
    </xf>
    <xf numFmtId="176" fontId="13" fillId="6" borderId="23" xfId="8" applyNumberFormat="1" applyFont="1" applyFill="1" applyBorder="1" applyAlignment="1" applyProtection="1">
      <alignment horizontal="right" vertical="center"/>
      <protection locked="0"/>
    </xf>
    <xf numFmtId="176" fontId="13" fillId="6" borderId="63" xfId="8" applyNumberFormat="1" applyFont="1" applyFill="1" applyBorder="1" applyAlignment="1" applyProtection="1">
      <alignment horizontal="right" vertical="center"/>
      <protection locked="0"/>
    </xf>
    <xf numFmtId="176" fontId="13" fillId="6" borderId="91" xfId="8" applyNumberFormat="1" applyFont="1" applyFill="1" applyBorder="1" applyAlignment="1" applyProtection="1">
      <alignment horizontal="right" vertical="center"/>
      <protection locked="0"/>
    </xf>
    <xf numFmtId="176" fontId="13" fillId="6" borderId="92" xfId="8" applyNumberFormat="1" applyFont="1" applyFill="1" applyBorder="1" applyAlignment="1" applyProtection="1">
      <alignment horizontal="right" vertical="center"/>
      <protection locked="0"/>
    </xf>
    <xf numFmtId="176" fontId="13" fillId="6" borderId="93" xfId="8" applyNumberFormat="1" applyFont="1" applyFill="1" applyBorder="1" applyAlignment="1" applyProtection="1">
      <alignment horizontal="right" vertical="center"/>
      <protection locked="0"/>
    </xf>
    <xf numFmtId="176" fontId="13" fillId="6" borderId="94" xfId="8" applyNumberFormat="1" applyFont="1" applyFill="1" applyBorder="1" applyAlignment="1" applyProtection="1">
      <alignment horizontal="right" vertical="center"/>
      <protection locked="0"/>
    </xf>
    <xf numFmtId="176" fontId="13" fillId="6" borderId="95" xfId="8" applyNumberFormat="1" applyFont="1" applyFill="1" applyBorder="1" applyAlignment="1" applyProtection="1">
      <alignment horizontal="right" vertical="center"/>
      <protection locked="0"/>
    </xf>
    <xf numFmtId="176" fontId="13" fillId="6" borderId="96" xfId="8" applyNumberFormat="1" applyFont="1" applyFill="1" applyBorder="1" applyAlignment="1" applyProtection="1">
      <alignment horizontal="right" vertical="center"/>
      <protection locked="0"/>
    </xf>
    <xf numFmtId="176" fontId="13" fillId="6" borderId="97" xfId="8" applyNumberFormat="1" applyFont="1" applyFill="1" applyBorder="1" applyAlignment="1" applyProtection="1">
      <alignment horizontal="right" vertical="center"/>
      <protection locked="0"/>
    </xf>
    <xf numFmtId="176" fontId="13" fillId="6" borderId="98" xfId="8" applyNumberFormat="1" applyFont="1" applyFill="1" applyBorder="1" applyAlignment="1" applyProtection="1">
      <alignment horizontal="right" vertical="center"/>
      <protection locked="0"/>
    </xf>
    <xf numFmtId="176" fontId="13" fillId="6" borderId="28" xfId="8" applyNumberFormat="1" applyFont="1" applyFill="1" applyBorder="1" applyAlignment="1" applyProtection="1">
      <alignment horizontal="right" vertical="center"/>
      <protection locked="0"/>
    </xf>
    <xf numFmtId="176" fontId="13" fillId="6" borderId="99" xfId="8" applyNumberFormat="1" applyFont="1" applyFill="1" applyBorder="1" applyAlignment="1" applyProtection="1">
      <alignment horizontal="right" vertical="center"/>
      <protection locked="0"/>
    </xf>
    <xf numFmtId="176" fontId="13" fillId="6" borderId="100" xfId="8" applyNumberFormat="1" applyFont="1" applyFill="1" applyBorder="1" applyAlignment="1" applyProtection="1">
      <alignment horizontal="right" vertical="center"/>
      <protection locked="0"/>
    </xf>
    <xf numFmtId="176" fontId="13" fillId="6" borderId="101" xfId="8" applyNumberFormat="1" applyFont="1" applyFill="1" applyBorder="1" applyAlignment="1" applyProtection="1">
      <alignment horizontal="right" vertical="center"/>
      <protection locked="0"/>
    </xf>
    <xf numFmtId="176" fontId="13" fillId="6" borderId="60" xfId="12" applyNumberFormat="1" applyFont="1" applyFill="1" applyBorder="1" applyAlignment="1" applyProtection="1">
      <alignment vertical="center"/>
      <protection locked="0"/>
    </xf>
    <xf numFmtId="176" fontId="13" fillId="6" borderId="7" xfId="12" applyNumberFormat="1" applyFont="1" applyFill="1" applyBorder="1" applyAlignment="1" applyProtection="1">
      <alignment vertical="center"/>
      <protection locked="0"/>
    </xf>
    <xf numFmtId="38" fontId="13" fillId="6" borderId="11" xfId="2" applyFont="1" applyFill="1" applyBorder="1" applyAlignment="1" applyProtection="1">
      <alignment vertical="center" wrapText="1"/>
      <protection locked="0"/>
    </xf>
    <xf numFmtId="38" fontId="13" fillId="6" borderId="36" xfId="2" applyFont="1" applyFill="1" applyBorder="1" applyAlignment="1" applyProtection="1">
      <alignment vertical="center" wrapText="1"/>
      <protection locked="0"/>
    </xf>
    <xf numFmtId="38" fontId="13" fillId="6" borderId="10" xfId="2" applyFont="1" applyFill="1" applyBorder="1" applyAlignment="1" applyProtection="1">
      <alignment vertical="center" wrapText="1"/>
      <protection locked="0"/>
    </xf>
    <xf numFmtId="38" fontId="13" fillId="6" borderId="41" xfId="2" applyFont="1" applyFill="1" applyBorder="1" applyAlignment="1" applyProtection="1">
      <alignment vertical="center" wrapText="1"/>
      <protection locked="0"/>
    </xf>
    <xf numFmtId="38" fontId="13" fillId="6" borderId="102" xfId="2" applyFont="1" applyFill="1" applyBorder="1" applyAlignment="1" applyProtection="1">
      <alignment vertical="center" wrapText="1"/>
      <protection locked="0"/>
    </xf>
    <xf numFmtId="38" fontId="13" fillId="6" borderId="6" xfId="2" applyFont="1" applyFill="1" applyBorder="1" applyAlignment="1" applyProtection="1">
      <alignment vertical="center" wrapText="1"/>
      <protection locked="0"/>
    </xf>
    <xf numFmtId="38" fontId="13" fillId="6" borderId="103" xfId="2" applyFont="1" applyFill="1" applyBorder="1" applyAlignment="1" applyProtection="1">
      <alignment vertical="center" wrapText="1"/>
      <protection locked="0"/>
    </xf>
    <xf numFmtId="38" fontId="13" fillId="6" borderId="24" xfId="2" applyFont="1" applyFill="1" applyBorder="1" applyAlignment="1" applyProtection="1">
      <alignment vertical="center" wrapText="1"/>
      <protection locked="0"/>
    </xf>
    <xf numFmtId="38" fontId="13" fillId="6" borderId="45" xfId="2" applyFont="1" applyFill="1" applyBorder="1" applyAlignment="1" applyProtection="1">
      <alignment vertical="center" wrapText="1"/>
      <protection locked="0"/>
    </xf>
    <xf numFmtId="38" fontId="13" fillId="6" borderId="44" xfId="2" applyFont="1" applyFill="1" applyBorder="1" applyAlignment="1" applyProtection="1">
      <alignment vertical="center" wrapText="1"/>
      <protection locked="0"/>
    </xf>
    <xf numFmtId="38" fontId="13" fillId="6" borderId="67" xfId="2" applyFont="1" applyFill="1" applyBorder="1" applyAlignment="1" applyProtection="1">
      <alignment vertical="center" wrapText="1"/>
      <protection locked="0"/>
    </xf>
    <xf numFmtId="38" fontId="13" fillId="6" borderId="37" xfId="2" applyFont="1" applyFill="1" applyBorder="1" applyAlignment="1" applyProtection="1">
      <alignment vertical="center" wrapText="1"/>
      <protection locked="0"/>
    </xf>
    <xf numFmtId="0" fontId="13" fillId="6" borderId="102" xfId="7" applyFont="1" applyFill="1" applyBorder="1" applyAlignment="1" applyProtection="1">
      <alignment horizontal="center" vertical="center"/>
      <protection locked="0"/>
    </xf>
    <xf numFmtId="57" fontId="13" fillId="6" borderId="10" xfId="7" applyNumberFormat="1" applyFont="1" applyFill="1" applyBorder="1" applyAlignment="1" applyProtection="1">
      <alignment horizontal="left" vertical="center" shrinkToFit="1"/>
      <protection locked="0"/>
    </xf>
    <xf numFmtId="0" fontId="13" fillId="6" borderId="10" xfId="7" applyFont="1" applyFill="1" applyBorder="1" applyAlignment="1" applyProtection="1">
      <alignment horizontal="left" vertical="center" shrinkToFit="1"/>
      <protection locked="0"/>
    </xf>
    <xf numFmtId="38" fontId="23" fillId="6" borderId="10" xfId="2" applyFont="1" applyFill="1" applyBorder="1" applyAlignment="1" applyProtection="1">
      <alignment vertical="center"/>
      <protection locked="0"/>
    </xf>
    <xf numFmtId="38" fontId="23" fillId="6" borderId="24" xfId="2" applyFont="1" applyFill="1" applyBorder="1" applyAlignment="1" applyProtection="1">
      <alignment vertical="center"/>
      <protection locked="0"/>
    </xf>
    <xf numFmtId="57" fontId="13" fillId="6" borderId="24" xfId="7" applyNumberFormat="1" applyFont="1" applyFill="1" applyBorder="1" applyAlignment="1" applyProtection="1">
      <alignment horizontal="left" vertical="center" shrinkToFit="1"/>
      <protection locked="0"/>
    </xf>
    <xf numFmtId="0" fontId="13" fillId="6" borderId="24" xfId="7" applyFont="1" applyFill="1" applyBorder="1" applyAlignment="1" applyProtection="1">
      <alignment horizontal="left" vertical="center" shrinkToFit="1"/>
      <protection locked="0"/>
    </xf>
    <xf numFmtId="38" fontId="23" fillId="6" borderId="0" xfId="2" applyFont="1" applyFill="1" applyBorder="1" applyAlignment="1" applyProtection="1">
      <alignment vertical="center"/>
      <protection locked="0"/>
    </xf>
    <xf numFmtId="0" fontId="13" fillId="6" borderId="54" xfId="7" applyFont="1" applyFill="1" applyBorder="1" applyAlignment="1" applyProtection="1">
      <alignment horizontal="center" vertical="center"/>
      <protection locked="0"/>
    </xf>
    <xf numFmtId="57" fontId="13" fillId="6" borderId="26" xfId="7" applyNumberFormat="1" applyFont="1" applyFill="1" applyBorder="1" applyAlignment="1" applyProtection="1">
      <alignment horizontal="left" vertical="center" shrinkToFit="1"/>
      <protection locked="0"/>
    </xf>
    <xf numFmtId="0" fontId="13" fillId="6" borderId="26" xfId="7" applyFont="1" applyFill="1" applyBorder="1" applyAlignment="1" applyProtection="1">
      <alignment horizontal="left" vertical="center" shrinkToFit="1"/>
      <protection locked="0"/>
    </xf>
    <xf numFmtId="38" fontId="23" fillId="6" borderId="26" xfId="2" applyFont="1" applyFill="1" applyBorder="1" applyAlignment="1" applyProtection="1">
      <alignment vertical="center"/>
      <protection locked="0"/>
    </xf>
    <xf numFmtId="38" fontId="13" fillId="6" borderId="102" xfId="2" applyFont="1" applyFill="1" applyBorder="1" applyAlignment="1" applyProtection="1">
      <alignment vertical="center"/>
      <protection locked="0"/>
    </xf>
    <xf numFmtId="38" fontId="13" fillId="6" borderId="6" xfId="2" applyFont="1" applyFill="1" applyBorder="1" applyAlignment="1" applyProtection="1">
      <alignment vertical="center"/>
      <protection locked="0"/>
    </xf>
    <xf numFmtId="38" fontId="13" fillId="6" borderId="44" xfId="2" applyFont="1" applyFill="1" applyBorder="1" applyAlignment="1" applyProtection="1">
      <alignment vertical="center"/>
      <protection locked="0"/>
    </xf>
    <xf numFmtId="38" fontId="13" fillId="6" borderId="67" xfId="2" applyFont="1" applyFill="1" applyBorder="1" applyAlignment="1" applyProtection="1">
      <alignment vertical="center"/>
      <protection locked="0"/>
    </xf>
    <xf numFmtId="38" fontId="13" fillId="6" borderId="24" xfId="2" applyFont="1" applyFill="1" applyBorder="1" applyAlignment="1" applyProtection="1">
      <alignment vertical="center"/>
      <protection locked="0"/>
    </xf>
    <xf numFmtId="38" fontId="13" fillId="6" borderId="36" xfId="2" applyFont="1" applyFill="1" applyBorder="1" applyAlignment="1" applyProtection="1">
      <alignment vertical="center"/>
      <protection locked="0"/>
    </xf>
    <xf numFmtId="38" fontId="13" fillId="6" borderId="26" xfId="2" applyFont="1" applyFill="1" applyBorder="1" applyAlignment="1" applyProtection="1">
      <alignment vertical="center"/>
      <protection locked="0"/>
    </xf>
    <xf numFmtId="38" fontId="13" fillId="6" borderId="34" xfId="2" applyFont="1" applyFill="1" applyBorder="1" applyAlignment="1" applyProtection="1">
      <alignment horizontal="right" vertical="center" shrinkToFit="1"/>
      <protection locked="0"/>
    </xf>
    <xf numFmtId="38" fontId="13" fillId="6" borderId="10" xfId="2" applyFont="1" applyFill="1" applyBorder="1" applyAlignment="1" applyProtection="1">
      <alignment horizontal="right" vertical="center" shrinkToFit="1"/>
      <protection locked="0"/>
    </xf>
    <xf numFmtId="38" fontId="13" fillId="6" borderId="33" xfId="2" applyFont="1" applyFill="1" applyBorder="1" applyAlignment="1" applyProtection="1">
      <alignment horizontal="right" vertical="center" shrinkToFit="1"/>
      <protection locked="0"/>
    </xf>
    <xf numFmtId="38" fontId="13" fillId="6" borderId="24" xfId="2" applyFont="1" applyFill="1" applyBorder="1" applyAlignment="1" applyProtection="1">
      <alignment horizontal="right" vertical="center" shrinkToFit="1"/>
      <protection locked="0"/>
    </xf>
    <xf numFmtId="183" fontId="13" fillId="6" borderId="67" xfId="9" applyNumberFormat="1" applyFont="1" applyFill="1" applyBorder="1" applyAlignment="1" applyProtection="1">
      <alignment vertical="center" wrapText="1"/>
      <protection locked="0"/>
    </xf>
    <xf numFmtId="38" fontId="13" fillId="6" borderId="104" xfId="2" applyFont="1" applyFill="1" applyBorder="1" applyAlignment="1" applyProtection="1">
      <alignment horizontal="right" vertical="center" shrinkToFit="1"/>
      <protection locked="0"/>
    </xf>
    <xf numFmtId="180" fontId="13" fillId="6" borderId="6" xfId="9" applyNumberFormat="1" applyFont="1" applyFill="1" applyBorder="1" applyAlignment="1" applyProtection="1">
      <alignment horizontal="left" vertical="center" wrapText="1"/>
      <protection locked="0"/>
    </xf>
    <xf numFmtId="180" fontId="13" fillId="6" borderId="10" xfId="9" applyNumberFormat="1" applyFont="1" applyFill="1" applyBorder="1" applyAlignment="1" applyProtection="1">
      <alignment horizontal="center" vertical="center" wrapText="1"/>
      <protection locked="0"/>
    </xf>
    <xf numFmtId="180" fontId="13" fillId="6" borderId="11" xfId="9" applyNumberFormat="1" applyFont="1" applyFill="1" applyBorder="1" applyAlignment="1" applyProtection="1">
      <alignment horizontal="center" vertical="center" wrapText="1"/>
      <protection locked="0"/>
    </xf>
    <xf numFmtId="180" fontId="13" fillId="6" borderId="5" xfId="9" applyNumberFormat="1" applyFont="1" applyFill="1" applyBorder="1" applyAlignment="1" applyProtection="1">
      <alignment horizontal="center" vertical="center" wrapText="1"/>
      <protection locked="0"/>
    </xf>
    <xf numFmtId="180" fontId="13" fillId="6" borderId="7" xfId="9" applyNumberFormat="1" applyFont="1" applyFill="1" applyBorder="1" applyAlignment="1" applyProtection="1">
      <alignment horizontal="center" vertical="center" wrapText="1"/>
      <protection locked="0"/>
    </xf>
    <xf numFmtId="180" fontId="13" fillId="6" borderId="28" xfId="9" applyNumberFormat="1" applyFont="1" applyFill="1" applyBorder="1" applyAlignment="1" applyProtection="1">
      <alignment horizontal="left" vertical="center" wrapText="1"/>
      <protection locked="0"/>
    </xf>
    <xf numFmtId="183" fontId="13" fillId="6" borderId="19" xfId="9" applyNumberFormat="1" applyFont="1" applyFill="1" applyBorder="1" applyAlignment="1" applyProtection="1">
      <alignment vertical="center" wrapText="1"/>
      <protection locked="0"/>
    </xf>
    <xf numFmtId="0" fontId="2" fillId="6" borderId="61" xfId="10" applyFont="1" applyFill="1" applyBorder="1" applyAlignment="1" applyProtection="1">
      <alignment horizontal="left" vertical="center" wrapText="1"/>
      <protection locked="0"/>
    </xf>
    <xf numFmtId="0" fontId="2" fillId="6" borderId="3" xfId="10" applyFont="1" applyFill="1" applyBorder="1" applyAlignment="1" applyProtection="1">
      <alignment horizontal="left" vertical="center" wrapText="1"/>
      <protection locked="0"/>
    </xf>
    <xf numFmtId="182" fontId="13" fillId="6" borderId="105" xfId="0" applyNumberFormat="1" applyFont="1" applyFill="1" applyBorder="1" applyAlignment="1" applyProtection="1">
      <alignment vertical="center" shrinkToFit="1"/>
      <protection locked="0"/>
    </xf>
    <xf numFmtId="0" fontId="13" fillId="6" borderId="59" xfId="0" applyFont="1" applyFill="1" applyBorder="1" applyAlignment="1" applyProtection="1">
      <alignment horizontal="center" vertical="center" shrinkToFit="1"/>
      <protection locked="0"/>
    </xf>
    <xf numFmtId="38" fontId="2" fillId="6" borderId="3" xfId="2" applyFont="1" applyFill="1" applyBorder="1" applyAlignment="1" applyProtection="1">
      <alignment horizontal="right" vertical="center" shrinkToFit="1"/>
      <protection locked="0"/>
    </xf>
    <xf numFmtId="0" fontId="2" fillId="6" borderId="22" xfId="10" applyFont="1" applyFill="1" applyBorder="1" applyAlignment="1" applyProtection="1">
      <alignment horizontal="left" vertical="center" wrapText="1"/>
      <protection locked="0"/>
    </xf>
    <xf numFmtId="0" fontId="2" fillId="6" borderId="9" xfId="10" applyFont="1" applyFill="1" applyBorder="1" applyAlignment="1" applyProtection="1">
      <alignment horizontal="left" vertical="center" wrapText="1"/>
      <protection locked="0"/>
    </xf>
    <xf numFmtId="182" fontId="13" fillId="6" borderId="9" xfId="0" applyNumberFormat="1" applyFont="1" applyFill="1" applyBorder="1" applyAlignment="1" applyProtection="1">
      <alignment vertical="center" shrinkToFit="1"/>
      <protection locked="0"/>
    </xf>
    <xf numFmtId="182" fontId="13" fillId="6" borderId="69" xfId="0" applyNumberFormat="1" applyFont="1" applyFill="1" applyBorder="1" applyAlignment="1" applyProtection="1">
      <alignment vertical="center" shrinkToFit="1"/>
      <protection locked="0"/>
    </xf>
    <xf numFmtId="38" fontId="2" fillId="6" borderId="9" xfId="2" applyFont="1" applyFill="1" applyBorder="1" applyAlignment="1" applyProtection="1">
      <alignment horizontal="right" vertical="center" shrinkToFit="1"/>
      <protection locked="0"/>
    </xf>
    <xf numFmtId="0" fontId="2" fillId="6" borderId="20" xfId="10" applyFont="1" applyFill="1" applyBorder="1" applyAlignment="1" applyProtection="1">
      <alignment horizontal="left" vertical="center" wrapText="1"/>
      <protection locked="0"/>
    </xf>
    <xf numFmtId="0" fontId="2" fillId="6" borderId="26" xfId="10" applyFont="1" applyFill="1" applyBorder="1" applyAlignment="1" applyProtection="1">
      <alignment horizontal="left" vertical="center" wrapText="1"/>
      <protection locked="0"/>
    </xf>
    <xf numFmtId="182" fontId="13" fillId="6" borderId="47" xfId="0" applyNumberFormat="1" applyFont="1" applyFill="1" applyBorder="1" applyAlignment="1" applyProtection="1">
      <alignment vertical="center" shrinkToFit="1"/>
      <protection locked="0"/>
    </xf>
    <xf numFmtId="38" fontId="2" fillId="6" borderId="26" xfId="2" applyFont="1" applyFill="1" applyBorder="1" applyAlignment="1" applyProtection="1">
      <alignment horizontal="right" vertical="center" shrinkToFit="1"/>
      <protection locked="0"/>
    </xf>
    <xf numFmtId="176" fontId="13" fillId="6" borderId="105" xfId="0" applyNumberFormat="1" applyFont="1" applyFill="1" applyBorder="1" applyAlignment="1" applyProtection="1">
      <alignment horizontal="right" vertical="center" wrapText="1"/>
      <protection locked="0"/>
    </xf>
    <xf numFmtId="0" fontId="2" fillId="6" borderId="40" xfId="10" applyFont="1" applyFill="1" applyBorder="1" applyAlignment="1" applyProtection="1">
      <alignment horizontal="center" vertical="center" shrinkToFit="1"/>
      <protection locked="0"/>
    </xf>
    <xf numFmtId="0" fontId="2" fillId="6" borderId="4" xfId="10" applyFont="1" applyFill="1" applyBorder="1" applyAlignment="1" applyProtection="1">
      <alignment vertical="center" shrinkToFit="1"/>
      <protection locked="0"/>
    </xf>
    <xf numFmtId="0" fontId="2" fillId="6" borderId="19" xfId="10" applyFont="1" applyFill="1" applyBorder="1" applyAlignment="1" applyProtection="1">
      <alignment horizontal="center" vertical="center" shrinkToFit="1"/>
      <protection locked="0"/>
    </xf>
    <xf numFmtId="0" fontId="2" fillId="6" borderId="23" xfId="10" applyFont="1" applyFill="1" applyBorder="1" applyAlignment="1" applyProtection="1">
      <alignment vertical="center" shrinkToFit="1"/>
      <protection locked="0"/>
    </xf>
    <xf numFmtId="0" fontId="2" fillId="6" borderId="25" xfId="10" applyFont="1" applyFill="1" applyBorder="1" applyAlignment="1" applyProtection="1">
      <alignment horizontal="center" vertical="center" shrinkToFit="1"/>
      <protection locked="0"/>
    </xf>
    <xf numFmtId="0" fontId="2" fillId="6" borderId="27" xfId="10" applyFont="1" applyFill="1" applyBorder="1" applyAlignment="1" applyProtection="1">
      <alignment vertical="center" shrinkToFit="1"/>
      <protection locked="0"/>
    </xf>
    <xf numFmtId="38" fontId="2" fillId="6" borderId="10" xfId="2" applyFont="1" applyFill="1" applyBorder="1" applyAlignment="1" applyProtection="1">
      <alignment vertical="center" shrinkToFit="1"/>
      <protection locked="0"/>
    </xf>
    <xf numFmtId="38" fontId="2" fillId="6" borderId="24" xfId="2" applyFont="1" applyFill="1" applyBorder="1" applyAlignment="1" applyProtection="1">
      <alignment vertical="center" shrinkToFit="1"/>
      <protection locked="0"/>
    </xf>
    <xf numFmtId="38" fontId="2" fillId="6" borderId="26" xfId="2" applyFont="1" applyFill="1" applyBorder="1" applyAlignment="1" applyProtection="1">
      <alignment vertical="center" shrinkToFit="1"/>
      <protection locked="0"/>
    </xf>
    <xf numFmtId="176" fontId="13" fillId="6" borderId="29" xfId="0" applyNumberFormat="1" applyFont="1" applyFill="1" applyBorder="1" applyAlignment="1" applyProtection="1">
      <alignment vertical="center" wrapText="1"/>
      <protection locked="0"/>
    </xf>
    <xf numFmtId="176" fontId="13" fillId="6" borderId="5" xfId="0" applyNumberFormat="1" applyFont="1" applyFill="1" applyBorder="1" applyAlignment="1" applyProtection="1">
      <alignment vertical="center" wrapText="1"/>
      <protection locked="0"/>
    </xf>
    <xf numFmtId="183" fontId="13" fillId="6" borderId="7" xfId="0" applyNumberFormat="1" applyFont="1" applyFill="1" applyBorder="1" applyAlignment="1" applyProtection="1">
      <alignment vertical="center" wrapText="1"/>
      <protection locked="0"/>
    </xf>
    <xf numFmtId="176" fontId="13" fillId="6" borderId="20" xfId="0" applyNumberFormat="1" applyFont="1" applyFill="1" applyBorder="1" applyAlignment="1" applyProtection="1">
      <alignment vertical="center" wrapText="1"/>
      <protection locked="0"/>
    </xf>
    <xf numFmtId="176" fontId="13" fillId="6" borderId="26" xfId="0" applyNumberFormat="1" applyFont="1" applyFill="1" applyBorder="1" applyAlignment="1" applyProtection="1">
      <alignment vertical="center" wrapText="1"/>
      <protection locked="0"/>
    </xf>
    <xf numFmtId="183" fontId="13" fillId="6" borderId="27" xfId="0" applyNumberFormat="1" applyFont="1" applyFill="1" applyBorder="1" applyAlignment="1" applyProtection="1">
      <alignment vertical="center" wrapText="1"/>
      <protection locked="0"/>
    </xf>
    <xf numFmtId="186" fontId="29" fillId="0" borderId="0" xfId="4" applyNumberFormat="1" applyFont="1" applyFill="1" applyAlignment="1" applyProtection="1">
      <alignment vertical="center" shrinkToFit="1"/>
    </xf>
    <xf numFmtId="0" fontId="29" fillId="0" borderId="0" xfId="8" applyFont="1" applyFill="1" applyAlignment="1" applyProtection="1">
      <alignment horizontal="left" vertical="center"/>
    </xf>
    <xf numFmtId="0" fontId="29" fillId="0" borderId="0" xfId="8" applyFont="1" applyFill="1" applyAlignment="1" applyProtection="1">
      <alignment horizontal="center" vertical="center"/>
    </xf>
    <xf numFmtId="0" fontId="2" fillId="0" borderId="0" xfId="8" applyFont="1" applyFill="1" applyAlignment="1" applyProtection="1">
      <alignment vertical="center"/>
    </xf>
    <xf numFmtId="0" fontId="2" fillId="0" borderId="0" xfId="8" applyFont="1" applyFill="1" applyAlignment="1" applyProtection="1">
      <alignment horizontal="left" vertical="center"/>
    </xf>
    <xf numFmtId="0" fontId="18" fillId="0" borderId="0" xfId="8" applyFont="1" applyFill="1" applyBorder="1" applyAlignment="1" applyProtection="1">
      <alignment horizontal="left" vertical="center" shrinkToFit="1"/>
    </xf>
    <xf numFmtId="0" fontId="13" fillId="0" borderId="61" xfId="8" applyFont="1" applyFill="1" applyBorder="1" applyAlignment="1" applyProtection="1">
      <alignment horizontal="right" vertical="center"/>
    </xf>
    <xf numFmtId="0" fontId="13" fillId="0" borderId="29" xfId="8" applyFont="1" applyFill="1" applyBorder="1" applyAlignment="1" applyProtection="1">
      <alignment horizontal="right" vertical="center"/>
    </xf>
    <xf numFmtId="0" fontId="13" fillId="0" borderId="106" xfId="8" applyFont="1" applyFill="1" applyBorder="1" applyAlignment="1" applyProtection="1">
      <alignment vertical="center"/>
    </xf>
    <xf numFmtId="0" fontId="13" fillId="0" borderId="107" xfId="8" applyFont="1" applyFill="1" applyBorder="1" applyAlignment="1" applyProtection="1">
      <alignment horizontal="center" vertical="center" wrapText="1"/>
    </xf>
    <xf numFmtId="0" fontId="13" fillId="0" borderId="108" xfId="8" applyFont="1" applyFill="1" applyBorder="1" applyAlignment="1" applyProtection="1">
      <alignment horizontal="center" vertical="center" wrapText="1"/>
    </xf>
    <xf numFmtId="0" fontId="13" fillId="0" borderId="109" xfId="8" applyFont="1" applyFill="1" applyBorder="1" applyAlignment="1" applyProtection="1">
      <alignment horizontal="center" vertical="center" wrapText="1"/>
    </xf>
    <xf numFmtId="0" fontId="13" fillId="0" borderId="29" xfId="8" applyFont="1" applyFill="1" applyBorder="1" applyAlignment="1" applyProtection="1">
      <alignment horizontal="distributed" vertical="center"/>
    </xf>
    <xf numFmtId="176" fontId="18" fillId="0" borderId="83" xfId="8" applyNumberFormat="1" applyFont="1" applyFill="1" applyBorder="1" applyAlignment="1" applyProtection="1">
      <alignment horizontal="right" vertical="center"/>
    </xf>
    <xf numFmtId="176" fontId="18" fillId="0" borderId="76" xfId="8" applyNumberFormat="1" applyFont="1" applyFill="1" applyBorder="1" applyAlignment="1" applyProtection="1">
      <alignment horizontal="right" vertical="center"/>
    </xf>
    <xf numFmtId="176" fontId="18" fillId="0" borderId="100" xfId="8" applyNumberFormat="1" applyFont="1" applyFill="1" applyBorder="1" applyAlignment="1" applyProtection="1">
      <alignment horizontal="right" vertical="center"/>
    </xf>
    <xf numFmtId="0" fontId="13" fillId="0" borderId="34" xfId="8" applyFont="1" applyFill="1" applyBorder="1" applyAlignment="1" applyProtection="1">
      <alignment horizontal="distributed" vertical="center"/>
    </xf>
    <xf numFmtId="0" fontId="13" fillId="0" borderId="0" xfId="8" applyFont="1" applyFill="1" applyBorder="1" applyAlignment="1" applyProtection="1">
      <alignment vertical="center"/>
    </xf>
    <xf numFmtId="0" fontId="13" fillId="0" borderId="110" xfId="8" applyFont="1" applyFill="1" applyBorder="1" applyAlignment="1" applyProtection="1">
      <alignment horizontal="distributed" vertical="center"/>
    </xf>
    <xf numFmtId="176" fontId="18" fillId="0" borderId="86" xfId="8" applyNumberFormat="1" applyFont="1" applyFill="1" applyBorder="1" applyAlignment="1" applyProtection="1">
      <alignment horizontal="right" vertical="center"/>
    </xf>
    <xf numFmtId="176" fontId="18" fillId="0" borderId="15" xfId="8" applyNumberFormat="1" applyFont="1" applyFill="1" applyBorder="1" applyAlignment="1" applyProtection="1">
      <alignment horizontal="right" vertical="center"/>
    </xf>
    <xf numFmtId="176" fontId="18" fillId="0" borderId="101" xfId="8" applyNumberFormat="1" applyFont="1" applyFill="1" applyBorder="1" applyAlignment="1" applyProtection="1">
      <alignment horizontal="right" vertical="center"/>
    </xf>
    <xf numFmtId="176" fontId="18" fillId="0" borderId="111" xfId="8" applyNumberFormat="1" applyFont="1" applyFill="1" applyBorder="1" applyAlignment="1" applyProtection="1">
      <alignment horizontal="right" vertical="center"/>
    </xf>
    <xf numFmtId="0" fontId="13" fillId="0" borderId="6" xfId="8" applyFont="1" applyFill="1" applyBorder="1" applyAlignment="1" applyProtection="1">
      <alignment vertical="center"/>
    </xf>
    <xf numFmtId="0" fontId="13" fillId="0" borderId="112" xfId="8" applyFont="1" applyFill="1" applyBorder="1" applyAlignment="1" applyProtection="1">
      <alignment horizontal="distributed" vertical="center"/>
    </xf>
    <xf numFmtId="176" fontId="18" fillId="0" borderId="103" xfId="8" applyNumberFormat="1" applyFont="1" applyFill="1" applyBorder="1" applyAlignment="1" applyProtection="1">
      <alignment horizontal="right" vertical="center"/>
    </xf>
    <xf numFmtId="176" fontId="18" fillId="0" borderId="113" xfId="8" applyNumberFormat="1" applyFont="1" applyFill="1" applyBorder="1" applyAlignment="1" applyProtection="1">
      <alignment horizontal="right" vertical="center"/>
    </xf>
    <xf numFmtId="176" fontId="18" fillId="0" borderId="14" xfId="8" applyNumberFormat="1" applyFont="1" applyFill="1" applyBorder="1" applyAlignment="1" applyProtection="1">
      <alignment horizontal="right" vertical="center"/>
    </xf>
    <xf numFmtId="176" fontId="18" fillId="0" borderId="114" xfId="8" applyNumberFormat="1" applyFont="1" applyFill="1" applyBorder="1" applyAlignment="1" applyProtection="1">
      <alignment horizontal="right" vertical="center"/>
    </xf>
    <xf numFmtId="176" fontId="18" fillId="0" borderId="115" xfId="8" applyNumberFormat="1" applyFont="1" applyFill="1" applyBorder="1" applyAlignment="1" applyProtection="1">
      <alignment horizontal="right" vertical="center"/>
    </xf>
    <xf numFmtId="176" fontId="18" fillId="0" borderId="116" xfId="8" applyNumberFormat="1" applyFont="1" applyFill="1" applyBorder="1" applyAlignment="1" applyProtection="1">
      <alignment horizontal="right" vertical="center"/>
    </xf>
    <xf numFmtId="0" fontId="13" fillId="0" borderId="55" xfId="8" applyFont="1" applyFill="1" applyBorder="1" applyAlignment="1" applyProtection="1">
      <alignment vertical="center"/>
    </xf>
    <xf numFmtId="0" fontId="13" fillId="0" borderId="117" xfId="8" applyFont="1" applyFill="1" applyBorder="1" applyAlignment="1" applyProtection="1">
      <alignment horizontal="distributed" vertical="center"/>
    </xf>
    <xf numFmtId="176" fontId="18" fillId="0" borderId="118" xfId="8" applyNumberFormat="1" applyFont="1" applyFill="1" applyBorder="1" applyAlignment="1" applyProtection="1">
      <alignment horizontal="right" vertical="center"/>
    </xf>
    <xf numFmtId="176" fontId="18" fillId="0" borderId="16" xfId="8" applyNumberFormat="1" applyFont="1" applyFill="1" applyBorder="1" applyAlignment="1" applyProtection="1">
      <alignment horizontal="right" vertical="center"/>
    </xf>
    <xf numFmtId="176" fontId="18" fillId="0" borderId="119" xfId="8" applyNumberFormat="1" applyFont="1" applyFill="1" applyBorder="1" applyAlignment="1" applyProtection="1">
      <alignment horizontal="right" vertical="center"/>
    </xf>
    <xf numFmtId="176" fontId="18" fillId="0" borderId="120" xfId="8" applyNumberFormat="1" applyFont="1" applyFill="1" applyBorder="1" applyAlignment="1" applyProtection="1">
      <alignment horizontal="right" vertical="center"/>
    </xf>
    <xf numFmtId="176" fontId="18" fillId="0" borderId="121" xfId="8" applyNumberFormat="1" applyFont="1" applyFill="1" applyBorder="1" applyAlignment="1" applyProtection="1">
      <alignment horizontal="right" vertical="center"/>
    </xf>
    <xf numFmtId="176" fontId="18" fillId="0" borderId="18" xfId="8" applyNumberFormat="1" applyFont="1" applyFill="1" applyBorder="1" applyAlignment="1" applyProtection="1">
      <alignment horizontal="right" vertical="center"/>
    </xf>
    <xf numFmtId="0" fontId="22" fillId="0" borderId="0" xfId="8" applyFont="1" applyFill="1" applyAlignment="1" applyProtection="1">
      <alignment vertical="center"/>
    </xf>
    <xf numFmtId="0" fontId="2" fillId="0" borderId="43" xfId="8" applyFont="1" applyFill="1" applyBorder="1" applyAlignment="1" applyProtection="1">
      <alignment vertical="center"/>
    </xf>
    <xf numFmtId="176" fontId="18" fillId="0" borderId="122" xfId="8" applyNumberFormat="1" applyFont="1" applyFill="1" applyBorder="1" applyAlignment="1" applyProtection="1">
      <alignment horizontal="right" vertical="center"/>
    </xf>
    <xf numFmtId="0" fontId="2" fillId="0" borderId="0" xfId="8" applyFont="1" applyFill="1" applyBorder="1" applyAlignment="1" applyProtection="1">
      <alignment horizontal="center" vertical="center"/>
    </xf>
    <xf numFmtId="176" fontId="18" fillId="0" borderId="45" xfId="8" applyNumberFormat="1" applyFont="1" applyFill="1" applyBorder="1" applyAlignment="1" applyProtection="1">
      <alignment horizontal="right" vertical="center"/>
    </xf>
    <xf numFmtId="0" fontId="31" fillId="0" borderId="0" xfId="8" applyFont="1" applyFill="1" applyAlignment="1" applyProtection="1">
      <alignment vertical="center"/>
    </xf>
    <xf numFmtId="176" fontId="18" fillId="0" borderId="42" xfId="8" applyNumberFormat="1" applyFont="1" applyFill="1" applyBorder="1" applyAlignment="1" applyProtection="1">
      <alignment horizontal="right" vertical="center"/>
    </xf>
    <xf numFmtId="176" fontId="18" fillId="0" borderId="2" xfId="8" applyNumberFormat="1" applyFont="1" applyFill="1" applyBorder="1" applyAlignment="1" applyProtection="1">
      <alignment horizontal="right" vertical="center"/>
    </xf>
    <xf numFmtId="183" fontId="13" fillId="6" borderId="11" xfId="9" applyNumberFormat="1" applyFont="1" applyFill="1" applyBorder="1" applyAlignment="1" applyProtection="1">
      <alignment horizontal="center" vertical="center" wrapText="1"/>
      <protection locked="0"/>
    </xf>
    <xf numFmtId="38" fontId="13" fillId="6" borderId="24" xfId="2" applyFont="1" applyFill="1" applyBorder="1" applyAlignment="1" applyProtection="1">
      <alignment vertical="center" shrinkToFit="1"/>
      <protection locked="0"/>
    </xf>
    <xf numFmtId="183" fontId="13" fillId="6" borderId="10" xfId="9" applyNumberFormat="1" applyFont="1" applyFill="1" applyBorder="1" applyAlignment="1" applyProtection="1">
      <alignment horizontal="center" vertical="center" wrapText="1"/>
      <protection locked="0"/>
    </xf>
    <xf numFmtId="176" fontId="13" fillId="6" borderId="5" xfId="12" applyNumberFormat="1" applyFont="1" applyFill="1" applyBorder="1" applyAlignment="1" applyProtection="1">
      <alignment vertical="center"/>
      <protection locked="0"/>
    </xf>
    <xf numFmtId="198" fontId="13" fillId="6" borderId="85" xfId="12" applyNumberFormat="1" applyFont="1" applyFill="1" applyBorder="1" applyAlignment="1" applyProtection="1">
      <alignment vertical="center"/>
      <protection locked="0"/>
    </xf>
    <xf numFmtId="198" fontId="13" fillId="6" borderId="15" xfId="12" applyNumberFormat="1" applyFont="1" applyFill="1" applyBorder="1" applyAlignment="1" applyProtection="1">
      <alignment vertical="center"/>
      <protection locked="0"/>
    </xf>
    <xf numFmtId="198" fontId="13" fillId="6" borderId="123" xfId="12" applyNumberFormat="1" applyFont="1" applyFill="1" applyBorder="1" applyAlignment="1" applyProtection="1">
      <alignment vertical="center"/>
      <protection locked="0"/>
    </xf>
    <xf numFmtId="198" fontId="13" fillId="6" borderId="16" xfId="12" applyNumberFormat="1" applyFont="1" applyFill="1" applyBorder="1" applyAlignment="1" applyProtection="1">
      <alignment vertical="center"/>
      <protection locked="0"/>
    </xf>
    <xf numFmtId="198" fontId="13" fillId="6" borderId="63" xfId="12" applyNumberFormat="1" applyFont="1" applyFill="1" applyBorder="1" applyAlignment="1" applyProtection="1">
      <alignment vertical="center"/>
      <protection locked="0"/>
    </xf>
    <xf numFmtId="198" fontId="13" fillId="6" borderId="120" xfId="12" applyNumberFormat="1" applyFont="1" applyFill="1" applyBorder="1" applyAlignment="1" applyProtection="1">
      <alignment vertical="center"/>
      <protection locked="0"/>
    </xf>
    <xf numFmtId="0" fontId="2" fillId="0" borderId="124" xfId="4" applyFont="1" applyFill="1" applyBorder="1" applyAlignment="1" applyProtection="1">
      <alignment horizontal="center" vertical="center"/>
      <protection locked="0"/>
    </xf>
    <xf numFmtId="176" fontId="13" fillId="6" borderId="124" xfId="0" applyNumberFormat="1" applyFont="1" applyFill="1" applyBorder="1" applyAlignment="1" applyProtection="1">
      <alignment vertical="center" wrapText="1"/>
      <protection locked="0"/>
    </xf>
    <xf numFmtId="176" fontId="13" fillId="6" borderId="49" xfId="0" applyNumberFormat="1" applyFont="1" applyFill="1" applyBorder="1" applyAlignment="1" applyProtection="1">
      <alignment vertical="center" wrapText="1"/>
      <protection locked="0"/>
    </xf>
    <xf numFmtId="176" fontId="13" fillId="6" borderId="50" xfId="0" applyNumberFormat="1" applyFont="1" applyFill="1" applyBorder="1" applyAlignment="1" applyProtection="1">
      <alignment vertical="center" wrapText="1"/>
      <protection locked="0"/>
    </xf>
    <xf numFmtId="176" fontId="13" fillId="6" borderId="51" xfId="0" applyNumberFormat="1" applyFont="1" applyFill="1" applyBorder="1" applyAlignment="1" applyProtection="1">
      <alignment vertical="center" wrapText="1"/>
      <protection locked="0"/>
    </xf>
    <xf numFmtId="176" fontId="13" fillId="6" borderId="2" xfId="0" applyNumberFormat="1" applyFont="1" applyFill="1" applyBorder="1" applyAlignment="1" applyProtection="1">
      <alignment vertical="center" wrapText="1"/>
      <protection locked="0"/>
    </xf>
    <xf numFmtId="0" fontId="13" fillId="0" borderId="0" xfId="0" quotePrefix="1" applyFont="1" applyFill="1" applyBorder="1" applyAlignment="1" applyProtection="1">
      <alignment horizontal="center" vertical="center"/>
    </xf>
    <xf numFmtId="0" fontId="13" fillId="0" borderId="8" xfId="0" quotePrefix="1" applyFont="1" applyFill="1" applyBorder="1" applyAlignment="1" applyProtection="1">
      <alignment horizontal="center" vertical="center"/>
    </xf>
    <xf numFmtId="0" fontId="13" fillId="0" borderId="70" xfId="0" applyFont="1" applyFill="1" applyBorder="1" applyAlignment="1" applyProtection="1">
      <alignment horizontal="centerContinuous" vertical="center"/>
    </xf>
    <xf numFmtId="0" fontId="13" fillId="0" borderId="26" xfId="0" applyFont="1" applyFill="1" applyBorder="1" applyAlignment="1" applyProtection="1">
      <alignment horizontal="center" vertical="center" wrapText="1"/>
    </xf>
    <xf numFmtId="0" fontId="22" fillId="0" borderId="0" xfId="0" applyFont="1" applyFill="1" applyAlignment="1" applyProtection="1">
      <alignment horizontal="center" vertical="top"/>
    </xf>
    <xf numFmtId="38" fontId="2" fillId="6" borderId="5" xfId="2" applyFont="1" applyFill="1" applyBorder="1" applyAlignment="1" applyProtection="1">
      <alignment horizontal="right" vertical="center" wrapText="1"/>
      <protection locked="0"/>
    </xf>
    <xf numFmtId="38" fontId="2" fillId="6" borderId="9" xfId="2" applyFont="1" applyFill="1" applyBorder="1" applyAlignment="1" applyProtection="1">
      <alignment horizontal="right" vertical="center" wrapText="1"/>
      <protection locked="0"/>
    </xf>
    <xf numFmtId="38" fontId="2" fillId="6" borderId="7" xfId="2" applyFont="1" applyFill="1" applyBorder="1" applyAlignment="1" applyProtection="1">
      <alignment horizontal="right" vertical="center" wrapText="1"/>
      <protection locked="0"/>
    </xf>
    <xf numFmtId="38" fontId="2" fillId="6" borderId="23" xfId="2" applyFont="1" applyFill="1" applyBorder="1" applyAlignment="1" applyProtection="1">
      <alignment horizontal="right" vertical="center" wrapText="1"/>
      <protection locked="0"/>
    </xf>
    <xf numFmtId="0" fontId="13" fillId="0" borderId="27" xfId="0" applyFont="1" applyFill="1" applyBorder="1" applyAlignment="1" applyProtection="1">
      <alignment horizontal="center" vertical="center" wrapText="1"/>
    </xf>
    <xf numFmtId="0" fontId="13" fillId="6" borderId="24" xfId="7" applyFont="1" applyFill="1" applyBorder="1" applyAlignment="1" applyProtection="1">
      <alignment horizontal="center" vertical="center"/>
      <protection locked="0"/>
    </xf>
    <xf numFmtId="0" fontId="13" fillId="0" borderId="104" xfId="0" quotePrefix="1" applyFont="1" applyFill="1" applyBorder="1" applyAlignment="1" applyProtection="1">
      <alignment horizontal="center" vertical="center"/>
    </xf>
    <xf numFmtId="0" fontId="2" fillId="0" borderId="0" xfId="0" applyFont="1" applyAlignment="1" applyProtection="1">
      <alignment horizontal="left" vertical="center"/>
    </xf>
    <xf numFmtId="0" fontId="35" fillId="0" borderId="0" xfId="0" applyFont="1" applyAlignment="1" applyProtection="1">
      <alignment horizontal="center" vertical="center"/>
    </xf>
    <xf numFmtId="0" fontId="35" fillId="0" borderId="0" xfId="0" quotePrefix="1" applyNumberFormat="1" applyFont="1" applyAlignment="1" applyProtection="1">
      <alignment horizontal="center" vertical="center" wrapText="1"/>
    </xf>
    <xf numFmtId="0" fontId="35" fillId="0" borderId="0" xfId="0" applyNumberFormat="1" applyFont="1" applyAlignment="1" applyProtection="1">
      <alignment horizontal="center" vertical="center" wrapText="1"/>
    </xf>
    <xf numFmtId="0" fontId="35" fillId="0" borderId="0" xfId="0" applyFont="1" applyAlignment="1" applyProtection="1">
      <alignment horizontal="center" vertical="center" wrapText="1"/>
    </xf>
    <xf numFmtId="0" fontId="2" fillId="7" borderId="0" xfId="0" applyFont="1" applyFill="1" applyAlignment="1" applyProtection="1">
      <alignment vertical="center"/>
    </xf>
    <xf numFmtId="0" fontId="2" fillId="7" borderId="0" xfId="0" quotePrefix="1" applyNumberFormat="1" applyFont="1" applyFill="1" applyAlignment="1" applyProtection="1">
      <alignment vertical="center"/>
    </xf>
    <xf numFmtId="57" fontId="13" fillId="6" borderId="9" xfId="7" applyNumberFormat="1" applyFont="1" applyFill="1" applyBorder="1" applyAlignment="1" applyProtection="1">
      <alignment horizontal="left" vertical="center" shrinkToFit="1"/>
      <protection locked="0"/>
    </xf>
    <xf numFmtId="0" fontId="13" fillId="6" borderId="9" xfId="7" applyFont="1" applyFill="1" applyBorder="1" applyAlignment="1" applyProtection="1">
      <alignment horizontal="left" vertical="center" shrinkToFit="1"/>
      <protection locked="0"/>
    </xf>
    <xf numFmtId="38" fontId="23" fillId="6" borderId="9" xfId="2" applyFont="1" applyFill="1" applyBorder="1" applyAlignment="1" applyProtection="1">
      <alignment vertical="center"/>
      <protection locked="0"/>
    </xf>
    <xf numFmtId="0" fontId="39" fillId="0" borderId="0" xfId="0" applyFont="1" applyAlignment="1">
      <alignment vertical="center"/>
    </xf>
    <xf numFmtId="197" fontId="50" fillId="0" borderId="0" xfId="0" applyNumberFormat="1" applyFont="1" applyFill="1" applyAlignment="1" applyProtection="1">
      <alignment horizontal="center" vertical="center"/>
    </xf>
    <xf numFmtId="0" fontId="51" fillId="0" borderId="0" xfId="12" applyFont="1" applyFill="1" applyAlignment="1" applyProtection="1">
      <alignment horizontal="center" vertical="center"/>
    </xf>
    <xf numFmtId="0" fontId="52" fillId="0" borderId="0" xfId="12" applyFont="1" applyFill="1" applyBorder="1" applyAlignment="1" applyProtection="1">
      <alignment horizontal="center" vertical="center" shrinkToFit="1"/>
    </xf>
    <xf numFmtId="0" fontId="53" fillId="0" borderId="0" xfId="6" applyFont="1" applyFill="1" applyAlignment="1" applyProtection="1">
      <alignment horizontal="center" vertical="center"/>
    </xf>
    <xf numFmtId="0" fontId="50" fillId="0" borderId="0" xfId="12" applyFont="1" applyFill="1" applyBorder="1" applyAlignment="1" applyProtection="1">
      <alignment horizontal="center" vertical="center"/>
    </xf>
    <xf numFmtId="176" fontId="50" fillId="0" borderId="0" xfId="12" applyNumberFormat="1" applyFont="1" applyFill="1" applyBorder="1" applyAlignment="1" applyProtection="1">
      <alignment horizontal="center" vertical="center"/>
    </xf>
    <xf numFmtId="198" fontId="50" fillId="0" borderId="0" xfId="12" applyNumberFormat="1" applyFont="1" applyFill="1" applyBorder="1" applyAlignment="1" applyProtection="1">
      <alignment horizontal="center" vertical="center"/>
    </xf>
    <xf numFmtId="0" fontId="51" fillId="0" borderId="0" xfId="11" applyFont="1" applyFill="1" applyAlignment="1" applyProtection="1">
      <alignment vertical="center"/>
    </xf>
    <xf numFmtId="0" fontId="51" fillId="0" borderId="0" xfId="11" applyFont="1" applyFill="1" applyAlignment="1" applyProtection="1">
      <alignment horizontal="center" vertical="center"/>
    </xf>
    <xf numFmtId="197" fontId="51" fillId="0" borderId="0" xfId="0" applyNumberFormat="1" applyFont="1" applyFill="1" applyAlignment="1" applyProtection="1">
      <alignment horizontal="center" vertical="center"/>
    </xf>
    <xf numFmtId="177" fontId="13" fillId="6" borderId="6" xfId="0" applyNumberFormat="1" applyFont="1" applyFill="1" applyBorder="1" applyAlignment="1" applyProtection="1">
      <alignment horizontal="center" vertical="center" wrapText="1"/>
      <protection locked="0"/>
    </xf>
    <xf numFmtId="177" fontId="13" fillId="6" borderId="25" xfId="0" applyNumberFormat="1" applyFont="1" applyFill="1" applyBorder="1" applyAlignment="1" applyProtection="1">
      <alignment horizontal="center" vertical="center" wrapText="1"/>
      <protection locked="0"/>
    </xf>
    <xf numFmtId="0" fontId="13" fillId="6" borderId="5" xfId="0" applyFont="1" applyFill="1" applyBorder="1" applyAlignment="1" applyProtection="1">
      <alignment horizontal="center" vertical="center" shrinkToFit="1"/>
      <protection locked="0"/>
    </xf>
    <xf numFmtId="0" fontId="13" fillId="6" borderId="10" xfId="0" applyFont="1" applyFill="1" applyBorder="1" applyAlignment="1" applyProtection="1">
      <alignment horizontal="left" vertical="center" shrinkToFit="1"/>
      <protection locked="0"/>
    </xf>
    <xf numFmtId="0" fontId="13" fillId="6" borderId="60" xfId="0" applyFont="1" applyFill="1" applyBorder="1" applyAlignment="1" applyProtection="1">
      <alignment horizontal="center" vertical="center" shrinkToFit="1"/>
      <protection locked="0"/>
    </xf>
    <xf numFmtId="0" fontId="13" fillId="6" borderId="55" xfId="0" applyNumberFormat="1" applyFont="1" applyFill="1" applyBorder="1" applyAlignment="1" applyProtection="1">
      <alignment horizontal="left" vertical="center" shrinkToFit="1"/>
      <protection locked="0"/>
    </xf>
    <xf numFmtId="177" fontId="13" fillId="6" borderId="10" xfId="0" applyNumberFormat="1" applyFont="1" applyFill="1" applyBorder="1" applyAlignment="1" applyProtection="1">
      <alignment horizontal="center" vertical="center" shrinkToFit="1"/>
      <protection locked="0"/>
    </xf>
    <xf numFmtId="177" fontId="13" fillId="6" borderId="26" xfId="0" applyNumberFormat="1" applyFont="1" applyFill="1" applyBorder="1" applyAlignment="1" applyProtection="1">
      <alignment horizontal="center" vertical="center" shrinkToFit="1"/>
      <protection locked="0"/>
    </xf>
    <xf numFmtId="38" fontId="4" fillId="6" borderId="24" xfId="2" applyFont="1" applyFill="1" applyBorder="1" applyAlignment="1" applyProtection="1">
      <alignment vertical="center"/>
      <protection locked="0"/>
    </xf>
    <xf numFmtId="0" fontId="13" fillId="0" borderId="25" xfId="9" applyFont="1" applyFill="1" applyBorder="1" applyAlignment="1" applyProtection="1">
      <alignment horizontal="center" vertical="center" shrinkToFit="1"/>
    </xf>
    <xf numFmtId="0" fontId="51" fillId="0" borderId="0" xfId="0" applyFont="1" applyFill="1" applyAlignment="1" applyProtection="1">
      <alignment vertical="center"/>
    </xf>
    <xf numFmtId="0" fontId="2" fillId="6" borderId="11" xfId="0" applyFont="1" applyFill="1" applyBorder="1" applyAlignment="1" applyProtection="1">
      <alignment vertical="center"/>
      <protection locked="0"/>
    </xf>
    <xf numFmtId="0" fontId="2" fillId="6" borderId="36" xfId="0" applyFont="1" applyFill="1" applyBorder="1" applyAlignment="1" applyProtection="1">
      <alignment vertical="center"/>
      <protection locked="0"/>
    </xf>
    <xf numFmtId="0" fontId="2" fillId="6" borderId="27" xfId="0" applyFont="1" applyFill="1" applyBorder="1" applyAlignment="1" applyProtection="1">
      <alignment vertical="center"/>
      <protection locked="0"/>
    </xf>
    <xf numFmtId="0" fontId="2" fillId="0" borderId="42" xfId="4" applyFont="1" applyFill="1" applyBorder="1" applyAlignment="1" applyProtection="1">
      <alignment horizontal="distributed" vertical="center"/>
    </xf>
    <xf numFmtId="0" fontId="2" fillId="0" borderId="39" xfId="4" applyFont="1" applyFill="1" applyBorder="1" applyAlignment="1" applyProtection="1">
      <alignment horizontal="distributed" vertical="center"/>
    </xf>
    <xf numFmtId="0" fontId="4" fillId="0" borderId="56" xfId="4" applyFont="1" applyFill="1" applyBorder="1" applyAlignment="1" applyProtection="1">
      <alignment vertical="center"/>
    </xf>
    <xf numFmtId="0" fontId="2" fillId="0" borderId="41" xfId="4" applyFont="1" applyFill="1" applyBorder="1" applyAlignment="1" applyProtection="1">
      <alignment horizontal="distributed" vertical="center"/>
    </xf>
    <xf numFmtId="0" fontId="4" fillId="0" borderId="125" xfId="4" applyFont="1" applyFill="1" applyBorder="1" applyAlignment="1" applyProtection="1">
      <alignment vertical="center"/>
    </xf>
    <xf numFmtId="0" fontId="4" fillId="0" borderId="37" xfId="4" applyFont="1" applyFill="1" applyBorder="1" applyAlignment="1" applyProtection="1">
      <alignment vertical="center"/>
    </xf>
    <xf numFmtId="0" fontId="2" fillId="0" borderId="45" xfId="4" applyFont="1" applyFill="1" applyBorder="1" applyAlignment="1" applyProtection="1">
      <alignment horizontal="distributed" vertical="center"/>
    </xf>
    <xf numFmtId="0" fontId="22" fillId="0" borderId="0" xfId="0" applyFont="1" applyFill="1" applyAlignment="1" applyProtection="1">
      <alignment vertical="center" wrapText="1"/>
    </xf>
    <xf numFmtId="0" fontId="22" fillId="0" borderId="43" xfId="0" applyFont="1" applyFill="1" applyBorder="1" applyAlignment="1" applyProtection="1">
      <alignment vertical="center" wrapText="1"/>
    </xf>
    <xf numFmtId="0" fontId="22" fillId="0" borderId="0" xfId="0" applyFont="1" applyFill="1" applyBorder="1" applyAlignment="1" applyProtection="1">
      <alignment vertical="center" wrapText="1"/>
    </xf>
    <xf numFmtId="179" fontId="17" fillId="0" borderId="53" xfId="4" applyNumberFormat="1" applyFont="1" applyFill="1" applyBorder="1" applyAlignment="1" applyProtection="1">
      <alignment horizontal="right" vertical="center" wrapText="1"/>
    </xf>
    <xf numFmtId="0" fontId="13" fillId="0" borderId="126" xfId="4" applyFont="1" applyFill="1" applyBorder="1" applyAlignment="1" applyProtection="1">
      <alignment horizontal="center" vertical="center"/>
    </xf>
    <xf numFmtId="179" fontId="17" fillId="0" borderId="13" xfId="4" applyNumberFormat="1" applyFont="1" applyFill="1" applyBorder="1" applyAlignment="1" applyProtection="1">
      <alignment horizontal="right" vertical="center" wrapText="1"/>
    </xf>
    <xf numFmtId="179" fontId="2" fillId="6" borderId="127" xfId="4" applyNumberFormat="1" applyFont="1" applyFill="1" applyBorder="1" applyAlignment="1" applyProtection="1">
      <alignment horizontal="right" vertical="center" wrapText="1"/>
      <protection locked="0"/>
    </xf>
    <xf numFmtId="179" fontId="2" fillId="6" borderId="67" xfId="4" applyNumberFormat="1" applyFont="1" applyFill="1" applyBorder="1" applyAlignment="1" applyProtection="1">
      <alignment horizontal="right" vertical="center" wrapText="1"/>
      <protection locked="0"/>
    </xf>
    <xf numFmtId="38" fontId="2" fillId="6" borderId="3" xfId="2" applyFont="1" applyFill="1" applyBorder="1" applyAlignment="1" applyProtection="1">
      <alignment horizontal="right" vertical="center" wrapText="1"/>
      <protection locked="0"/>
    </xf>
    <xf numFmtId="38" fontId="2" fillId="6" borderId="4" xfId="2" applyFont="1" applyFill="1" applyBorder="1" applyAlignment="1" applyProtection="1">
      <alignment horizontal="right" vertical="center" wrapText="1"/>
      <protection locked="0"/>
    </xf>
    <xf numFmtId="0" fontId="22" fillId="0" borderId="128" xfId="0" applyFont="1" applyFill="1" applyBorder="1" applyAlignment="1" applyProtection="1">
      <alignment vertical="center" wrapText="1"/>
    </xf>
    <xf numFmtId="38" fontId="2" fillId="0" borderId="0" xfId="0" applyNumberFormat="1" applyFont="1" applyFill="1" applyBorder="1" applyAlignment="1" applyProtection="1">
      <alignment vertical="center"/>
    </xf>
    <xf numFmtId="0" fontId="13" fillId="0" borderId="0" xfId="0" applyFont="1" applyFill="1" applyBorder="1" applyAlignment="1" applyProtection="1">
      <alignment vertical="center" wrapText="1"/>
    </xf>
    <xf numFmtId="0" fontId="13" fillId="0" borderId="52" xfId="12" applyFont="1" applyFill="1" applyBorder="1" applyAlignment="1" applyProtection="1">
      <alignment vertical="center" textRotation="255"/>
    </xf>
    <xf numFmtId="0" fontId="2" fillId="0" borderId="54" xfId="12"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9"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applyFont="1"/>
    <xf numFmtId="0" fontId="2" fillId="0" borderId="0" xfId="0" applyFont="1" applyAlignment="1">
      <alignment horizontal="right"/>
    </xf>
    <xf numFmtId="0" fontId="4" fillId="0" borderId="0" xfId="6" applyFont="1" applyFill="1" applyAlignment="1" applyProtection="1">
      <alignment vertical="center"/>
    </xf>
    <xf numFmtId="9" fontId="22" fillId="0" borderId="2" xfId="1" applyFont="1" applyFill="1" applyBorder="1" applyAlignment="1" applyProtection="1">
      <alignment vertical="center" wrapText="1"/>
    </xf>
    <xf numFmtId="38" fontId="54" fillId="0" borderId="0" xfId="2" applyFont="1" applyFill="1" applyBorder="1" applyAlignment="1" applyProtection="1">
      <alignment horizontal="center" vertical="center" wrapText="1"/>
      <protection locked="0"/>
    </xf>
    <xf numFmtId="0" fontId="55" fillId="0" borderId="0" xfId="0" applyFont="1" applyAlignment="1">
      <alignment horizontal="center" vertical="top"/>
    </xf>
    <xf numFmtId="199" fontId="2" fillId="6" borderId="102" xfId="10" applyNumberFormat="1" applyFont="1" applyFill="1" applyBorder="1" applyAlignment="1" applyProtection="1">
      <alignment horizontal="right" vertical="center"/>
      <protection locked="0"/>
    </xf>
    <xf numFmtId="176" fontId="56" fillId="0" borderId="54" xfId="12" applyNumberFormat="1" applyFont="1" applyFill="1" applyBorder="1" applyAlignment="1" applyProtection="1">
      <alignment vertical="center"/>
      <protection locked="0"/>
    </xf>
    <xf numFmtId="199" fontId="2" fillId="6" borderId="103" xfId="10" applyNumberFormat="1" applyFont="1" applyFill="1" applyBorder="1" applyAlignment="1" applyProtection="1">
      <alignment horizontal="right" vertical="center"/>
      <protection locked="0"/>
    </xf>
    <xf numFmtId="199" fontId="2" fillId="6" borderId="129" xfId="10" applyNumberFormat="1" applyFont="1" applyFill="1" applyBorder="1" applyAlignment="1" applyProtection="1">
      <alignment horizontal="right" vertical="center"/>
      <protection locked="0"/>
    </xf>
    <xf numFmtId="199" fontId="2" fillId="6" borderId="130" xfId="10" applyNumberFormat="1" applyFont="1" applyFill="1" applyBorder="1" applyAlignment="1" applyProtection="1">
      <alignment horizontal="right" vertical="center"/>
      <protection locked="0"/>
    </xf>
    <xf numFmtId="0" fontId="18" fillId="0" borderId="0" xfId="11" applyFont="1" applyFill="1" applyBorder="1" applyAlignment="1" applyProtection="1">
      <alignment horizontal="left" vertical="center" shrinkToFit="1"/>
    </xf>
    <xf numFmtId="199" fontId="22" fillId="0" borderId="131" xfId="10" applyNumberFormat="1" applyFont="1" applyFill="1" applyBorder="1" applyAlignment="1" applyProtection="1">
      <alignment horizontal="center" vertical="center"/>
      <protection locked="0"/>
    </xf>
    <xf numFmtId="199" fontId="22" fillId="0" borderId="102" xfId="10" applyNumberFormat="1" applyFont="1" applyFill="1" applyBorder="1" applyAlignment="1" applyProtection="1">
      <alignment horizontal="center" vertical="center"/>
      <protection locked="0"/>
    </xf>
    <xf numFmtId="0" fontId="13" fillId="0" borderId="0" xfId="12" applyFont="1" applyFill="1" applyBorder="1" applyAlignment="1" applyProtection="1">
      <alignment horizontal="center" vertical="center" textRotation="255"/>
    </xf>
    <xf numFmtId="0" fontId="22" fillId="0" borderId="0" xfId="0" applyFont="1" applyBorder="1" applyAlignment="1">
      <alignment horizontal="center" vertical="center"/>
    </xf>
    <xf numFmtId="0" fontId="2"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vertical="center"/>
    </xf>
    <xf numFmtId="199" fontId="2" fillId="6" borderId="37" xfId="10" applyNumberFormat="1" applyFont="1" applyFill="1" applyBorder="1" applyAlignment="1" applyProtection="1">
      <alignment horizontal="center" vertical="center"/>
      <protection locked="0"/>
    </xf>
    <xf numFmtId="199" fontId="2" fillId="6" borderId="38" xfId="1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distributed" vertical="center"/>
    </xf>
    <xf numFmtId="0" fontId="13" fillId="6" borderId="0" xfId="0" applyNumberFormat="1" applyFont="1" applyFill="1" applyBorder="1" applyAlignment="1" applyProtection="1">
      <alignment horizontal="center" vertical="center" shrinkToFit="1"/>
      <protection locked="0"/>
    </xf>
    <xf numFmtId="0" fontId="4" fillId="0" borderId="0" xfId="6" applyFont="1" applyFill="1" applyBorder="1" applyAlignment="1" applyProtection="1">
      <alignment vertical="center"/>
    </xf>
    <xf numFmtId="0" fontId="42" fillId="0" borderId="0" xfId="0" applyFont="1"/>
    <xf numFmtId="0" fontId="13" fillId="6" borderId="34" xfId="0" applyFont="1" applyFill="1" applyBorder="1" applyAlignment="1" applyProtection="1">
      <alignment horizontal="center" vertical="center"/>
      <protection locked="0"/>
    </xf>
    <xf numFmtId="0" fontId="2" fillId="0" borderId="0" xfId="4" applyFont="1" applyFill="1" applyAlignment="1" applyProtection="1">
      <alignment horizontal="center" vertical="center"/>
    </xf>
    <xf numFmtId="179" fontId="2" fillId="0" borderId="0" xfId="4" applyNumberFormat="1" applyFont="1" applyFill="1" applyAlignment="1" applyProtection="1">
      <alignment vertical="center"/>
    </xf>
    <xf numFmtId="179" fontId="17" fillId="0" borderId="52" xfId="4" applyNumberFormat="1" applyFont="1" applyFill="1" applyBorder="1" applyAlignment="1" applyProtection="1">
      <alignment vertical="center"/>
    </xf>
    <xf numFmtId="200" fontId="18" fillId="0" borderId="0" xfId="0" applyNumberFormat="1" applyFont="1" applyAlignment="1" applyProtection="1">
      <alignment vertical="center"/>
    </xf>
    <xf numFmtId="201" fontId="34" fillId="0" borderId="0" xfId="0" quotePrefix="1" applyNumberFormat="1" applyFont="1" applyAlignment="1" applyProtection="1">
      <alignment horizontal="centerContinuous" vertical="center"/>
    </xf>
    <xf numFmtId="201" fontId="2" fillId="0" borderId="0" xfId="0" applyNumberFormat="1" applyFont="1" applyAlignment="1" applyProtection="1">
      <alignment horizontal="centerContinuous" vertical="center"/>
    </xf>
    <xf numFmtId="202" fontId="33" fillId="0" borderId="0" xfId="0" quotePrefix="1" applyNumberFormat="1" applyFont="1" applyAlignment="1" applyProtection="1">
      <alignment horizontal="centerContinuous" vertical="center"/>
    </xf>
    <xf numFmtId="205" fontId="13" fillId="0" borderId="60" xfId="12" applyNumberFormat="1" applyFont="1" applyFill="1" applyBorder="1" applyAlignment="1" applyProtection="1">
      <alignment horizontal="center" vertical="center" shrinkToFit="1"/>
    </xf>
    <xf numFmtId="206" fontId="13" fillId="0" borderId="5" xfId="12" quotePrefix="1" applyNumberFormat="1" applyFont="1" applyFill="1" applyBorder="1" applyAlignment="1" applyProtection="1">
      <alignment horizontal="distributed" vertical="center"/>
    </xf>
    <xf numFmtId="207" fontId="13" fillId="0" borderId="4" xfId="6" applyNumberFormat="1" applyFont="1" applyFill="1" applyBorder="1" applyAlignment="1" applyProtection="1">
      <alignment horizontal="center" vertical="center" shrinkToFit="1"/>
    </xf>
    <xf numFmtId="0" fontId="13" fillId="0" borderId="55" xfId="11" applyFont="1" applyFill="1" applyBorder="1" applyAlignment="1" applyProtection="1">
      <alignment horizontal="center" vertical="center"/>
    </xf>
    <xf numFmtId="191" fontId="29" fillId="0" borderId="0" xfId="11" applyNumberFormat="1" applyFont="1" applyFill="1" applyAlignment="1" applyProtection="1">
      <alignment horizontal="left" vertical="center"/>
    </xf>
    <xf numFmtId="0" fontId="13" fillId="0" borderId="48" xfId="11" applyFont="1" applyFill="1" applyBorder="1" applyAlignment="1" applyProtection="1">
      <alignment horizontal="center" vertical="center"/>
    </xf>
    <xf numFmtId="0" fontId="13" fillId="0" borderId="8" xfId="11" applyFont="1" applyFill="1" applyBorder="1" applyAlignment="1" applyProtection="1">
      <alignment horizontal="center" vertical="center" wrapText="1"/>
    </xf>
    <xf numFmtId="38" fontId="13" fillId="6" borderId="68" xfId="2" applyFont="1" applyFill="1" applyBorder="1" applyAlignment="1" applyProtection="1">
      <alignment vertical="center" wrapText="1"/>
      <protection locked="0"/>
    </xf>
    <xf numFmtId="38" fontId="13" fillId="6" borderId="132" xfId="2" applyFont="1" applyFill="1" applyBorder="1" applyAlignment="1" applyProtection="1">
      <alignment vertical="center" wrapText="1"/>
      <protection locked="0"/>
    </xf>
    <xf numFmtId="0" fontId="13" fillId="0" borderId="19" xfId="11" applyFont="1" applyFill="1" applyBorder="1" applyAlignment="1" applyProtection="1">
      <alignment horizontal="center" vertical="center" wrapText="1"/>
    </xf>
    <xf numFmtId="0" fontId="13" fillId="0" borderId="53" xfId="11" applyFont="1" applyFill="1" applyBorder="1" applyAlignment="1" applyProtection="1">
      <alignment horizontal="center" vertical="center" wrapText="1"/>
    </xf>
    <xf numFmtId="0" fontId="13" fillId="0" borderId="133" xfId="11" applyFont="1" applyFill="1" applyBorder="1" applyAlignment="1" applyProtection="1">
      <alignment vertical="center" wrapText="1"/>
    </xf>
    <xf numFmtId="0" fontId="13" fillId="0" borderId="125" xfId="11" applyFont="1" applyFill="1" applyBorder="1" applyAlignment="1" applyProtection="1">
      <alignment horizontal="center" vertical="center" wrapText="1"/>
    </xf>
    <xf numFmtId="0" fontId="13" fillId="0" borderId="69" xfId="11" applyFont="1" applyFill="1" applyBorder="1" applyAlignment="1" applyProtection="1">
      <alignment horizontal="center" vertical="center" wrapText="1"/>
    </xf>
    <xf numFmtId="38" fontId="18" fillId="0" borderId="33" xfId="2" applyFont="1" applyFill="1" applyBorder="1" applyAlignment="1" applyProtection="1">
      <alignment vertical="center" wrapText="1"/>
    </xf>
    <xf numFmtId="38" fontId="13" fillId="6" borderId="105" xfId="2" applyFont="1" applyFill="1" applyBorder="1" applyAlignment="1" applyProtection="1">
      <alignment vertical="center" wrapText="1"/>
      <protection locked="0"/>
    </xf>
    <xf numFmtId="0" fontId="13" fillId="0" borderId="11" xfId="11" applyFont="1" applyFill="1" applyBorder="1" applyAlignment="1" applyProtection="1">
      <alignment horizontal="center" vertical="center"/>
    </xf>
    <xf numFmtId="0" fontId="13" fillId="0" borderId="34" xfId="11" applyFont="1" applyFill="1" applyBorder="1" applyAlignment="1" applyProtection="1">
      <alignment horizontal="center" vertical="center"/>
    </xf>
    <xf numFmtId="38" fontId="18" fillId="6" borderId="36" xfId="2" applyFont="1" applyFill="1" applyBorder="1" applyAlignment="1" applyProtection="1">
      <alignment vertical="center" wrapText="1"/>
      <protection locked="0"/>
    </xf>
    <xf numFmtId="0" fontId="22" fillId="0" borderId="0" xfId="0" applyFont="1" applyAlignment="1">
      <alignment vertical="center"/>
    </xf>
    <xf numFmtId="0" fontId="37" fillId="0" borderId="0" xfId="0" applyFont="1" applyFill="1" applyAlignment="1" applyProtection="1">
      <alignment vertical="top" wrapText="1"/>
    </xf>
    <xf numFmtId="177" fontId="13" fillId="6" borderId="55" xfId="0" applyNumberFormat="1" applyFont="1" applyFill="1" applyBorder="1" applyAlignment="1" applyProtection="1">
      <alignment horizontal="center" vertical="center" wrapText="1"/>
      <protection locked="0"/>
    </xf>
    <xf numFmtId="38" fontId="2" fillId="6" borderId="0" xfId="2" applyFont="1" applyFill="1" applyBorder="1" applyAlignment="1" applyProtection="1">
      <alignment horizontal="right" vertical="center" wrapText="1"/>
      <protection locked="0"/>
    </xf>
    <xf numFmtId="38" fontId="2" fillId="6" borderId="8" xfId="2" applyFont="1" applyFill="1" applyBorder="1" applyAlignment="1" applyProtection="1">
      <alignment horizontal="right" vertical="center" wrapText="1"/>
      <protection locked="0"/>
    </xf>
    <xf numFmtId="9" fontId="22" fillId="0" borderId="0" xfId="1" applyFont="1" applyFill="1" applyBorder="1" applyAlignment="1" applyProtection="1">
      <alignment vertical="center" wrapText="1"/>
    </xf>
    <xf numFmtId="38" fontId="2" fillId="6" borderId="61" xfId="2" applyFont="1" applyFill="1" applyBorder="1" applyAlignment="1" applyProtection="1">
      <alignment horizontal="right" vertical="center" wrapText="1"/>
      <protection locked="0"/>
    </xf>
    <xf numFmtId="38" fontId="2" fillId="6" borderId="22" xfId="2" applyFont="1" applyFill="1" applyBorder="1" applyAlignment="1" applyProtection="1">
      <alignment horizontal="right" vertical="center" wrapText="1"/>
      <protection locked="0"/>
    </xf>
    <xf numFmtId="38" fontId="2" fillId="6" borderId="33" xfId="2" applyFont="1" applyFill="1" applyBorder="1" applyAlignment="1" applyProtection="1">
      <alignment horizontal="right" vertical="center" wrapText="1"/>
      <protection locked="0"/>
    </xf>
    <xf numFmtId="38" fontId="2" fillId="6" borderId="21" xfId="2" applyFont="1" applyFill="1" applyBorder="1" applyAlignment="1" applyProtection="1">
      <alignment horizontal="right" vertical="center" wrapText="1"/>
      <protection locked="0"/>
    </xf>
    <xf numFmtId="38" fontId="2" fillId="6" borderId="134" xfId="2" applyFont="1" applyFill="1" applyBorder="1" applyAlignment="1" applyProtection="1">
      <alignment horizontal="right" vertical="center" wrapText="1"/>
      <protection locked="0"/>
    </xf>
    <xf numFmtId="38" fontId="17" fillId="0" borderId="58" xfId="2" applyFont="1" applyFill="1" applyBorder="1" applyAlignment="1" applyProtection="1">
      <alignment horizontal="right" vertical="center"/>
    </xf>
    <xf numFmtId="38" fontId="17" fillId="0" borderId="26" xfId="2" applyFont="1" applyFill="1" applyBorder="1" applyAlignment="1" applyProtection="1">
      <alignment horizontal="right" vertical="center"/>
    </xf>
    <xf numFmtId="38" fontId="2" fillId="6" borderId="44" xfId="2" applyFont="1" applyFill="1" applyBorder="1" applyAlignment="1" applyProtection="1">
      <alignment horizontal="right" vertical="center" wrapText="1"/>
      <protection locked="0"/>
    </xf>
    <xf numFmtId="0" fontId="0" fillId="0" borderId="0" xfId="0" applyBorder="1"/>
    <xf numFmtId="0" fontId="0" fillId="0" borderId="43" xfId="0" applyBorder="1"/>
    <xf numFmtId="208" fontId="2" fillId="0" borderId="7" xfId="12" applyNumberFormat="1" applyFont="1" applyFill="1" applyBorder="1" applyAlignment="1" applyProtection="1">
      <alignment horizontal="center" vertical="center" shrinkToFit="1"/>
    </xf>
    <xf numFmtId="0" fontId="2" fillId="0" borderId="0" xfId="0" applyFont="1" applyBorder="1"/>
    <xf numFmtId="0" fontId="2" fillId="0" borderId="0" xfId="0" applyFont="1" applyAlignment="1">
      <alignment horizontal="center" vertical="center" wrapText="1"/>
    </xf>
    <xf numFmtId="0" fontId="13" fillId="7" borderId="25" xfId="0" applyFont="1" applyFill="1" applyBorder="1" applyAlignment="1" applyProtection="1">
      <alignment horizontal="center" vertical="center"/>
    </xf>
    <xf numFmtId="0" fontId="13" fillId="7" borderId="26" xfId="0" applyFont="1" applyFill="1" applyBorder="1" applyAlignment="1" applyProtection="1">
      <alignment horizontal="center" vertical="center"/>
    </xf>
    <xf numFmtId="0" fontId="58" fillId="0" borderId="0" xfId="0" applyFont="1" applyAlignment="1">
      <alignment vertical="center"/>
    </xf>
    <xf numFmtId="0" fontId="59" fillId="0" borderId="0" xfId="0" applyFont="1" applyAlignment="1" applyProtection="1">
      <alignment vertical="center"/>
    </xf>
    <xf numFmtId="0" fontId="49" fillId="0" borderId="0" xfId="0" applyFont="1" applyAlignment="1">
      <alignment vertical="center"/>
    </xf>
    <xf numFmtId="0" fontId="0" fillId="0" borderId="0" xfId="0" applyFont="1" applyAlignment="1">
      <alignment vertical="center"/>
    </xf>
    <xf numFmtId="0" fontId="60" fillId="0" borderId="0" xfId="0" applyFont="1" applyAlignment="1">
      <alignment vertical="center"/>
    </xf>
    <xf numFmtId="0" fontId="60" fillId="0" borderId="0" xfId="0" applyFont="1"/>
    <xf numFmtId="0" fontId="64" fillId="0" borderId="0" xfId="0" applyFont="1"/>
    <xf numFmtId="0" fontId="4" fillId="0" borderId="0" xfId="4" applyFont="1" applyFill="1" applyAlignment="1" applyProtection="1">
      <alignment horizontal="left" vertical="center"/>
    </xf>
    <xf numFmtId="0" fontId="39" fillId="0" borderId="0" xfId="0" applyFont="1"/>
    <xf numFmtId="176" fontId="56" fillId="0" borderId="126" xfId="12" applyNumberFormat="1" applyFont="1" applyFill="1" applyBorder="1" applyAlignment="1" applyProtection="1">
      <alignment vertical="center"/>
    </xf>
    <xf numFmtId="176" fontId="56" fillId="0" borderId="54" xfId="12" applyNumberFormat="1" applyFont="1" applyFill="1" applyBorder="1" applyAlignment="1" applyProtection="1">
      <alignment vertical="center"/>
    </xf>
    <xf numFmtId="176" fontId="56" fillId="0" borderId="48" xfId="12" applyNumberFormat="1" applyFont="1" applyFill="1" applyBorder="1" applyAlignment="1" applyProtection="1">
      <alignment vertical="center"/>
    </xf>
    <xf numFmtId="176" fontId="56" fillId="0" borderId="56" xfId="12" applyNumberFormat="1" applyFont="1" applyFill="1" applyBorder="1" applyAlignment="1" applyProtection="1">
      <alignment vertical="center"/>
    </xf>
    <xf numFmtId="212" fontId="2" fillId="0" borderId="10" xfId="12" applyNumberFormat="1" applyFont="1" applyFill="1" applyBorder="1" applyAlignment="1" applyProtection="1">
      <alignment horizontal="center" vertical="center" shrinkToFit="1"/>
    </xf>
    <xf numFmtId="0" fontId="0" fillId="0" borderId="0" xfId="0" applyNumberFormat="1" applyFont="1" applyAlignment="1" applyProtection="1">
      <alignment vertical="center"/>
    </xf>
    <xf numFmtId="0" fontId="0" fillId="7" borderId="0" xfId="0" quotePrefix="1" applyNumberFormat="1" applyFont="1" applyFill="1" applyAlignment="1" applyProtection="1">
      <alignment vertical="center"/>
    </xf>
    <xf numFmtId="0" fontId="0" fillId="7" borderId="0" xfId="0" applyNumberFormat="1" applyFont="1" applyFill="1" applyAlignment="1" applyProtection="1">
      <alignment vertical="center"/>
    </xf>
    <xf numFmtId="0" fontId="0" fillId="0" borderId="0" xfId="0" quotePrefix="1" applyNumberFormat="1" applyFont="1" applyAlignment="1" applyProtection="1">
      <alignment vertical="center"/>
    </xf>
    <xf numFmtId="0" fontId="0" fillId="0" borderId="0" xfId="0" applyFont="1" applyAlignment="1" applyProtection="1">
      <alignment vertical="center"/>
    </xf>
    <xf numFmtId="0" fontId="37" fillId="0" borderId="0" xfId="0" applyFont="1" applyFill="1" applyAlignment="1" applyProtection="1">
      <alignment horizontal="left" vertical="top" wrapText="1"/>
    </xf>
    <xf numFmtId="0" fontId="40" fillId="0" borderId="136" xfId="0" applyFont="1" applyFill="1" applyBorder="1" applyAlignment="1" applyProtection="1">
      <alignment horizontal="center" vertical="center" wrapText="1"/>
    </xf>
    <xf numFmtId="0" fontId="40" fillId="0" borderId="27" xfId="0" applyFont="1" applyFill="1" applyBorder="1" applyAlignment="1" applyProtection="1">
      <alignment horizontal="center" vertical="center" wrapText="1"/>
    </xf>
    <xf numFmtId="0" fontId="23" fillId="7" borderId="3" xfId="0" applyFont="1" applyFill="1" applyBorder="1" applyAlignment="1" applyProtection="1">
      <alignment horizontal="center" vertical="center"/>
    </xf>
    <xf numFmtId="0" fontId="23" fillId="7" borderId="13" xfId="0" applyFont="1" applyFill="1" applyBorder="1" applyAlignment="1" applyProtection="1">
      <alignment horizontal="center" vertical="center"/>
    </xf>
    <xf numFmtId="200" fontId="18" fillId="0" borderId="0" xfId="0" applyNumberFormat="1" applyFont="1" applyAlignment="1" applyProtection="1">
      <alignment horizontal="right" vertical="center"/>
    </xf>
    <xf numFmtId="0" fontId="2" fillId="0" borderId="40"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shrinkToFit="1"/>
    </xf>
    <xf numFmtId="0" fontId="13" fillId="0" borderId="124" xfId="0" applyFont="1" applyFill="1" applyBorder="1" applyAlignment="1" applyProtection="1">
      <alignment horizontal="center" vertical="center" shrinkToFit="1"/>
    </xf>
    <xf numFmtId="0" fontId="13" fillId="0" borderId="135" xfId="0" applyFont="1" applyFill="1" applyBorder="1" applyAlignment="1" applyProtection="1">
      <alignment horizontal="center" vertical="center" shrinkToFit="1"/>
    </xf>
    <xf numFmtId="0" fontId="13" fillId="0" borderId="17" xfId="0" applyFont="1" applyFill="1" applyBorder="1" applyAlignment="1" applyProtection="1">
      <alignment horizontal="center" vertical="center" shrinkToFit="1"/>
    </xf>
    <xf numFmtId="0" fontId="13" fillId="0" borderId="105"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3" xfId="0" applyFont="1" applyFill="1" applyBorder="1" applyAlignment="1" applyProtection="1">
      <alignment horizontal="distributed" vertical="center" wrapText="1"/>
    </xf>
    <xf numFmtId="0" fontId="13" fillId="0" borderId="13" xfId="0" applyFont="1" applyFill="1" applyBorder="1" applyAlignment="1" applyProtection="1">
      <alignment horizontal="distributed" vertical="center" wrapText="1"/>
    </xf>
    <xf numFmtId="0" fontId="37" fillId="0" borderId="0" xfId="0" applyFont="1" applyFill="1" applyAlignment="1" applyProtection="1">
      <alignment horizontal="center" vertical="top" wrapText="1"/>
    </xf>
    <xf numFmtId="0" fontId="13" fillId="0" borderId="124" xfId="0" applyFont="1" applyFill="1" applyBorder="1" applyAlignment="1" applyProtection="1">
      <alignment horizontal="distributed" vertical="center" indent="3"/>
    </xf>
    <xf numFmtId="0" fontId="13" fillId="0" borderId="135" xfId="0" applyFont="1" applyFill="1" applyBorder="1" applyAlignment="1" applyProtection="1">
      <alignment horizontal="distributed" vertical="center" indent="3"/>
    </xf>
    <xf numFmtId="0" fontId="2" fillId="0" borderId="17" xfId="0" applyFont="1" applyFill="1" applyBorder="1" applyAlignment="1" applyProtection="1">
      <alignment horizontal="distributed" vertical="center" indent="3"/>
    </xf>
    <xf numFmtId="0" fontId="13" fillId="0" borderId="61" xfId="0" applyFont="1" applyFill="1" applyBorder="1" applyAlignment="1" applyProtection="1">
      <alignment horizontal="distributed" vertical="center" wrapText="1"/>
    </xf>
    <xf numFmtId="0" fontId="13" fillId="0" borderId="126" xfId="0" applyFont="1" applyFill="1" applyBorder="1" applyAlignment="1" applyProtection="1">
      <alignment horizontal="distributed" vertical="center" wrapText="1"/>
    </xf>
    <xf numFmtId="0" fontId="18" fillId="0" borderId="124" xfId="0" applyFont="1" applyFill="1" applyBorder="1" applyAlignment="1" applyProtection="1">
      <alignment horizontal="center" vertical="center" shrinkToFit="1"/>
    </xf>
    <xf numFmtId="0" fontId="18" fillId="0" borderId="135"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23" fillId="7" borderId="3" xfId="0" applyFont="1" applyFill="1" applyBorder="1" applyAlignment="1" applyProtection="1">
      <alignment horizontal="center" vertical="center" wrapText="1"/>
    </xf>
    <xf numFmtId="0" fontId="23" fillId="7" borderId="13"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13" fillId="0" borderId="3" xfId="0" applyFont="1" applyFill="1" applyBorder="1" applyAlignment="1" applyProtection="1">
      <alignment horizontal="distributed" vertical="center"/>
    </xf>
    <xf numFmtId="0" fontId="13" fillId="0" borderId="13" xfId="0" applyFont="1" applyFill="1" applyBorder="1" applyAlignment="1" applyProtection="1">
      <alignment horizontal="distributed" vertical="center"/>
    </xf>
    <xf numFmtId="0" fontId="13" fillId="0" borderId="3" xfId="0" applyFont="1" applyFill="1" applyBorder="1" applyAlignment="1" applyProtection="1">
      <alignment horizontal="distributed" vertical="center" textRotation="255"/>
    </xf>
    <xf numFmtId="0" fontId="0" fillId="0" borderId="13" xfId="0" applyFill="1" applyBorder="1" applyAlignment="1" applyProtection="1">
      <alignment horizontal="distributed" vertical="center" textRotation="255"/>
    </xf>
    <xf numFmtId="0" fontId="22" fillId="0" borderId="0" xfId="0" applyFont="1" applyFill="1" applyAlignment="1" applyProtection="1">
      <alignment horizontal="left" vertical="center" wrapText="1"/>
    </xf>
    <xf numFmtId="0" fontId="13" fillId="0" borderId="104" xfId="0" applyFont="1" applyFill="1" applyBorder="1" applyAlignment="1" applyProtection="1">
      <alignment horizontal="center" vertical="center" wrapText="1"/>
    </xf>
    <xf numFmtId="0" fontId="13" fillId="0" borderId="132" xfId="0" applyFont="1" applyFill="1" applyBorder="1" applyAlignment="1" applyProtection="1">
      <alignment horizontal="center" vertical="center" wrapText="1"/>
    </xf>
    <xf numFmtId="0" fontId="13" fillId="0" borderId="37" xfId="0" applyFont="1" applyFill="1" applyBorder="1" applyAlignment="1" applyProtection="1">
      <alignment horizontal="center" vertical="center" wrapText="1"/>
    </xf>
    <xf numFmtId="0" fontId="13" fillId="0" borderId="58" xfId="0" applyFont="1" applyFill="1" applyBorder="1" applyAlignment="1" applyProtection="1">
      <alignment horizontal="center" vertical="center" wrapText="1"/>
    </xf>
    <xf numFmtId="0" fontId="13" fillId="0" borderId="70"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22" fillId="0" borderId="4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3" fillId="0" borderId="40" xfId="0" applyFont="1" applyFill="1" applyBorder="1" applyAlignment="1" applyProtection="1">
      <alignment horizontal="center" vertical="center" wrapText="1"/>
    </xf>
    <xf numFmtId="0" fontId="13" fillId="0" borderId="43" xfId="0" applyFont="1" applyFill="1" applyBorder="1" applyAlignment="1" applyProtection="1">
      <alignment horizontal="center" vertical="center" wrapText="1"/>
    </xf>
    <xf numFmtId="0" fontId="13" fillId="0" borderId="137" xfId="0" applyFont="1" applyFill="1" applyBorder="1" applyAlignment="1" applyProtection="1">
      <alignment horizontal="center" vertical="center" wrapText="1"/>
    </xf>
    <xf numFmtId="203" fontId="18" fillId="0" borderId="0" xfId="0" applyNumberFormat="1" applyFont="1" applyFill="1" applyAlignment="1" applyProtection="1">
      <alignment horizontal="right" vertical="center"/>
    </xf>
    <xf numFmtId="0" fontId="13" fillId="0" borderId="4"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3" fillId="7" borderId="61" xfId="0" applyFont="1" applyFill="1" applyBorder="1" applyAlignment="1" applyProtection="1">
      <alignment horizontal="center" vertical="center" wrapText="1"/>
    </xf>
    <xf numFmtId="0" fontId="13" fillId="7" borderId="52" xfId="0" applyFont="1" applyFill="1" applyBorder="1" applyAlignment="1" applyProtection="1">
      <alignment horizontal="center" vertical="center" wrapText="1"/>
    </xf>
    <xf numFmtId="0" fontId="13" fillId="0" borderId="40" xfId="0" applyFont="1" applyFill="1" applyBorder="1" applyAlignment="1" applyProtection="1">
      <alignment horizontal="distributed" vertical="center" indent="1"/>
    </xf>
    <xf numFmtId="0" fontId="13" fillId="0" borderId="43" xfId="0" applyFont="1" applyFill="1" applyBorder="1" applyAlignment="1" applyProtection="1">
      <alignment horizontal="distributed" vertical="center" indent="1"/>
    </xf>
    <xf numFmtId="0" fontId="13" fillId="0" borderId="59" xfId="0" applyFont="1" applyFill="1" applyBorder="1" applyAlignment="1" applyProtection="1">
      <alignment horizontal="distributed" vertical="center" indent="1"/>
    </xf>
    <xf numFmtId="0" fontId="13" fillId="0" borderId="2" xfId="0" applyFont="1" applyFill="1" applyBorder="1" applyAlignment="1" applyProtection="1">
      <alignment horizontal="center" vertical="center" shrinkToFit="1"/>
    </xf>
    <xf numFmtId="0" fontId="13" fillId="0" borderId="2" xfId="0" quotePrefix="1" applyFont="1" applyFill="1" applyBorder="1" applyAlignment="1" applyProtection="1">
      <alignment horizontal="center" vertical="center" shrinkToFit="1"/>
    </xf>
    <xf numFmtId="0" fontId="13" fillId="0" borderId="138" xfId="0" applyFont="1" applyFill="1" applyBorder="1" applyAlignment="1" applyProtection="1">
      <alignment horizontal="center" vertical="center" wrapText="1"/>
    </xf>
    <xf numFmtId="0" fontId="13" fillId="0" borderId="133" xfId="0" applyFont="1" applyFill="1" applyBorder="1" applyAlignment="1" applyProtection="1">
      <alignment horizontal="center" vertical="center" wrapText="1"/>
    </xf>
    <xf numFmtId="0" fontId="13" fillId="0" borderId="125" xfId="0" applyFont="1" applyFill="1" applyBorder="1" applyAlignment="1" applyProtection="1">
      <alignment horizontal="center" vertical="center" wrapText="1"/>
    </xf>
    <xf numFmtId="0" fontId="18" fillId="0" borderId="124" xfId="0" quotePrefix="1" applyFont="1" applyFill="1" applyBorder="1" applyAlignment="1" applyProtection="1">
      <alignment horizontal="center" vertical="center" shrinkToFit="1"/>
    </xf>
    <xf numFmtId="0" fontId="18" fillId="0" borderId="17" xfId="0" quotePrefix="1" applyFont="1" applyFill="1" applyBorder="1" applyAlignment="1" applyProtection="1">
      <alignment horizontal="center" vertical="center" shrinkToFit="1"/>
    </xf>
    <xf numFmtId="0" fontId="13" fillId="7" borderId="40" xfId="0" applyFont="1" applyFill="1" applyBorder="1" applyAlignment="1" applyProtection="1">
      <alignment horizontal="distributed" vertical="center" indent="1"/>
    </xf>
    <xf numFmtId="0" fontId="13" fillId="7" borderId="43" xfId="0" applyFont="1" applyFill="1" applyBorder="1" applyAlignment="1" applyProtection="1">
      <alignment horizontal="distributed" vertical="center" indent="1"/>
    </xf>
    <xf numFmtId="0" fontId="13" fillId="7" borderId="59" xfId="0" applyFont="1" applyFill="1" applyBorder="1" applyAlignment="1" applyProtection="1">
      <alignment horizontal="distributed" vertical="center" indent="1"/>
    </xf>
    <xf numFmtId="0" fontId="13" fillId="0" borderId="61" xfId="0" applyFont="1" applyFill="1" applyBorder="1" applyAlignment="1" applyProtection="1">
      <alignment horizontal="center" vertical="center" wrapText="1"/>
    </xf>
    <xf numFmtId="0" fontId="13" fillId="0" borderId="126" xfId="0" applyFont="1" applyFill="1" applyBorder="1" applyAlignment="1" applyProtection="1">
      <alignment horizontal="center" vertical="center" wrapText="1"/>
    </xf>
    <xf numFmtId="0" fontId="13" fillId="7" borderId="4" xfId="0" applyFont="1" applyFill="1" applyBorder="1" applyAlignment="1" applyProtection="1">
      <alignment horizontal="center" vertical="center"/>
    </xf>
    <xf numFmtId="0" fontId="13" fillId="7" borderId="53" xfId="0" applyFont="1" applyFill="1" applyBorder="1" applyAlignment="1" applyProtection="1">
      <alignment horizontal="center" vertical="center"/>
    </xf>
    <xf numFmtId="0" fontId="13" fillId="7" borderId="3" xfId="0" applyFont="1" applyFill="1" applyBorder="1" applyAlignment="1" applyProtection="1">
      <alignment horizontal="center" vertical="center" wrapText="1"/>
    </xf>
    <xf numFmtId="0" fontId="13" fillId="7" borderId="13" xfId="0" applyFont="1" applyFill="1" applyBorder="1" applyAlignment="1" applyProtection="1">
      <alignment horizontal="center" vertical="center" wrapText="1"/>
    </xf>
    <xf numFmtId="0" fontId="13" fillId="7" borderId="126" xfId="0" applyFont="1" applyFill="1" applyBorder="1" applyAlignment="1" applyProtection="1">
      <alignment horizontal="center" vertical="center" wrapText="1"/>
    </xf>
    <xf numFmtId="0" fontId="13" fillId="7" borderId="122" xfId="0" applyFont="1" applyFill="1" applyBorder="1" applyAlignment="1" applyProtection="1">
      <alignment horizontal="center" vertical="center" wrapText="1"/>
    </xf>
    <xf numFmtId="0" fontId="13" fillId="7" borderId="42" xfId="0" applyFont="1" applyFill="1" applyBorder="1" applyAlignment="1" applyProtection="1">
      <alignment horizontal="center" vertical="center" wrapText="1"/>
    </xf>
    <xf numFmtId="0" fontId="13" fillId="0" borderId="124" xfId="0" applyFont="1" applyFill="1" applyBorder="1" applyAlignment="1" applyProtection="1">
      <alignment horizontal="distributed" vertical="center" indent="4"/>
    </xf>
    <xf numFmtId="0" fontId="13" fillId="0" borderId="135" xfId="0" applyFont="1" applyFill="1" applyBorder="1" applyAlignment="1" applyProtection="1">
      <alignment horizontal="distributed" vertical="center" indent="4"/>
    </xf>
    <xf numFmtId="0" fontId="13" fillId="0" borderId="17" xfId="0" applyFont="1" applyFill="1" applyBorder="1" applyAlignment="1" applyProtection="1">
      <alignment horizontal="distributed" vertical="center" indent="4"/>
    </xf>
    <xf numFmtId="0" fontId="18" fillId="0" borderId="124" xfId="0" applyFont="1" applyFill="1" applyBorder="1" applyAlignment="1" applyProtection="1">
      <alignment horizontal="left" vertical="center" shrinkToFit="1"/>
    </xf>
    <xf numFmtId="0" fontId="18" fillId="0" borderId="135" xfId="0" applyFont="1" applyFill="1" applyBorder="1" applyAlignment="1" applyProtection="1">
      <alignment horizontal="left" vertical="center" shrinkToFit="1"/>
    </xf>
    <xf numFmtId="0" fontId="18" fillId="0" borderId="17" xfId="0" applyFont="1" applyFill="1" applyBorder="1" applyAlignment="1" applyProtection="1">
      <alignment horizontal="left" vertical="center" shrinkToFit="1"/>
    </xf>
    <xf numFmtId="200" fontId="18" fillId="0" borderId="0" xfId="0" applyNumberFormat="1" applyFont="1" applyFill="1" applyAlignment="1" applyProtection="1">
      <alignment horizontal="right" vertical="center"/>
    </xf>
    <xf numFmtId="0" fontId="13" fillId="0" borderId="139" xfId="0" applyFont="1" applyFill="1" applyBorder="1" applyAlignment="1" applyProtection="1">
      <alignment horizontal="center" vertical="center"/>
    </xf>
    <xf numFmtId="0" fontId="13" fillId="0" borderId="105" xfId="0" applyFont="1" applyFill="1" applyBorder="1" applyAlignment="1" applyProtection="1">
      <alignment horizontal="center" vertical="center"/>
    </xf>
    <xf numFmtId="0" fontId="13" fillId="0" borderId="122" xfId="0" applyFont="1" applyFill="1" applyBorder="1" applyAlignment="1" applyProtection="1">
      <alignment horizontal="center" vertical="center" wrapText="1"/>
    </xf>
    <xf numFmtId="0" fontId="13" fillId="0" borderId="42" xfId="0" quotePrefix="1" applyFont="1" applyFill="1" applyBorder="1" applyAlignment="1" applyProtection="1">
      <alignment horizontal="center" vertical="center"/>
    </xf>
    <xf numFmtId="0" fontId="13" fillId="0" borderId="126"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85" fontId="2" fillId="0" borderId="0" xfId="0" applyNumberFormat="1" applyFont="1" applyFill="1" applyBorder="1" applyAlignment="1" applyProtection="1">
      <alignment horizontal="center" vertical="center" shrinkToFit="1"/>
    </xf>
    <xf numFmtId="0" fontId="13" fillId="0" borderId="53" xfId="0" applyFont="1" applyFill="1" applyBorder="1" applyAlignment="1" applyProtection="1">
      <alignment horizontal="center" vertical="center"/>
    </xf>
    <xf numFmtId="0" fontId="13" fillId="7" borderId="40" xfId="0" applyFont="1" applyFill="1" applyBorder="1" applyAlignment="1" applyProtection="1">
      <alignment horizontal="center" vertical="center"/>
    </xf>
    <xf numFmtId="0" fontId="13" fillId="7" borderId="55" xfId="0" applyFont="1" applyFill="1" applyBorder="1" applyAlignment="1" applyProtection="1">
      <alignment horizontal="center" vertical="center"/>
    </xf>
    <xf numFmtId="0" fontId="13" fillId="0" borderId="139" xfId="0" applyFont="1" applyFill="1" applyBorder="1" applyAlignment="1" applyProtection="1">
      <alignment horizontal="distributed" vertical="center" indent="3"/>
    </xf>
    <xf numFmtId="0" fontId="13" fillId="0" borderId="105" xfId="0" applyFont="1" applyFill="1" applyBorder="1" applyAlignment="1" applyProtection="1">
      <alignment horizontal="distributed" vertical="center" indent="3"/>
    </xf>
    <xf numFmtId="0" fontId="13" fillId="0" borderId="136" xfId="0" applyFont="1" applyFill="1" applyBorder="1" applyAlignment="1" applyProtection="1">
      <alignment horizontal="distributed" vertical="center" indent="3"/>
    </xf>
    <xf numFmtId="0" fontId="4" fillId="0" borderId="0" xfId="4" applyFont="1" applyFill="1" applyAlignment="1" applyProtection="1">
      <alignment horizontal="left" vertical="center"/>
    </xf>
    <xf numFmtId="0" fontId="13" fillId="0" borderId="127" xfId="4" applyFont="1" applyFill="1" applyBorder="1" applyAlignment="1" applyProtection="1">
      <alignment horizontal="center" vertical="center"/>
    </xf>
    <xf numFmtId="0" fontId="13" fillId="0" borderId="133" xfId="4" applyFont="1" applyFill="1" applyBorder="1" applyAlignment="1" applyProtection="1">
      <alignment vertical="center"/>
    </xf>
    <xf numFmtId="0" fontId="13" fillId="0" borderId="125" xfId="4" applyFont="1" applyFill="1" applyBorder="1" applyAlignment="1" applyProtection="1">
      <alignment vertical="center"/>
    </xf>
    <xf numFmtId="0" fontId="24" fillId="0" borderId="0" xfId="4" applyFont="1" applyFill="1" applyAlignment="1" applyProtection="1">
      <alignment horizontal="center" vertical="center"/>
    </xf>
    <xf numFmtId="0" fontId="18" fillId="0" borderId="124" xfId="4" applyFont="1" applyFill="1" applyBorder="1" applyAlignment="1" applyProtection="1">
      <alignment horizontal="left" vertical="center" shrinkToFit="1"/>
    </xf>
    <xf numFmtId="0" fontId="18" fillId="0" borderId="135" xfId="4" applyFont="1" applyFill="1" applyBorder="1" applyAlignment="1" applyProtection="1">
      <alignment horizontal="left" vertical="center" shrinkToFit="1"/>
    </xf>
    <xf numFmtId="0" fontId="18" fillId="0" borderId="17" xfId="4" applyFont="1" applyFill="1" applyBorder="1" applyAlignment="1" applyProtection="1">
      <alignment horizontal="left" vertical="center" shrinkToFit="1"/>
    </xf>
    <xf numFmtId="0" fontId="13" fillId="0" borderId="127" xfId="4" applyFont="1" applyFill="1" applyBorder="1" applyAlignment="1" applyProtection="1">
      <alignment horizontal="distributed" vertical="center" indent="2"/>
    </xf>
    <xf numFmtId="0" fontId="13" fillId="0" borderId="133" xfId="4" applyFont="1" applyFill="1" applyBorder="1" applyAlignment="1" applyProtection="1">
      <alignment horizontal="distributed" vertical="center" indent="2"/>
    </xf>
    <xf numFmtId="0" fontId="13" fillId="0" borderId="140" xfId="4" applyFont="1" applyFill="1" applyBorder="1" applyAlignment="1" applyProtection="1">
      <alignment horizontal="distributed" vertical="center" indent="2"/>
    </xf>
    <xf numFmtId="0" fontId="13" fillId="0" borderId="24" xfId="8" applyFont="1" applyFill="1" applyBorder="1" applyAlignment="1" applyProtection="1">
      <alignment horizontal="center" vertical="center" wrapText="1"/>
    </xf>
    <xf numFmtId="0" fontId="13" fillId="0" borderId="24" xfId="8" applyFont="1" applyFill="1" applyBorder="1" applyAlignment="1" applyProtection="1">
      <alignment horizontal="center" vertical="center"/>
    </xf>
    <xf numFmtId="0" fontId="13" fillId="0" borderId="107" xfId="8" applyFont="1" applyFill="1" applyBorder="1" applyAlignment="1" applyProtection="1">
      <alignment horizontal="center" vertical="center"/>
    </xf>
    <xf numFmtId="0" fontId="13" fillId="0" borderId="36" xfId="8" applyFont="1" applyFill="1" applyBorder="1" applyAlignment="1" applyProtection="1">
      <alignment horizontal="center" vertical="center" wrapText="1"/>
    </xf>
    <xf numFmtId="0" fontId="13" fillId="0" borderId="2" xfId="8" applyFont="1" applyFill="1" applyBorder="1" applyAlignment="1" applyProtection="1">
      <alignment horizontal="center" vertical="center" shrinkToFit="1"/>
    </xf>
    <xf numFmtId="0" fontId="13" fillId="0" borderId="28" xfId="8" applyFont="1" applyFill="1" applyBorder="1" applyAlignment="1" applyProtection="1">
      <alignment horizontal="distributed" vertical="center"/>
    </xf>
    <xf numFmtId="0" fontId="13" fillId="0" borderId="147" xfId="8" applyFont="1" applyFill="1" applyBorder="1" applyAlignment="1" applyProtection="1">
      <alignment horizontal="distributed" vertical="center"/>
    </xf>
    <xf numFmtId="187" fontId="29" fillId="0" borderId="0" xfId="8" applyNumberFormat="1" applyFont="1" applyFill="1" applyAlignment="1" applyProtection="1">
      <alignment horizontal="left" vertical="center" shrinkToFit="1"/>
    </xf>
    <xf numFmtId="0" fontId="13" fillId="0" borderId="124" xfId="8" applyFont="1" applyFill="1" applyBorder="1" applyAlignment="1" applyProtection="1">
      <alignment horizontal="center" vertical="center"/>
    </xf>
    <xf numFmtId="0" fontId="13" fillId="0" borderId="135" xfId="8" applyFont="1" applyFill="1" applyBorder="1" applyAlignment="1" applyProtection="1">
      <alignment horizontal="center" vertical="center"/>
    </xf>
    <xf numFmtId="0" fontId="13" fillId="0" borderId="17" xfId="8" applyFont="1" applyFill="1" applyBorder="1" applyAlignment="1" applyProtection="1">
      <alignment horizontal="center" vertical="center"/>
    </xf>
    <xf numFmtId="0" fontId="18" fillId="0" borderId="124" xfId="8" applyFont="1" applyFill="1" applyBorder="1" applyAlignment="1" applyProtection="1">
      <alignment horizontal="left" vertical="center" shrinkToFit="1"/>
    </xf>
    <xf numFmtId="0" fontId="18" fillId="0" borderId="135" xfId="8" applyFont="1" applyFill="1" applyBorder="1" applyAlignment="1" applyProtection="1">
      <alignment horizontal="left" vertical="center" shrinkToFit="1"/>
    </xf>
    <xf numFmtId="0" fontId="18" fillId="0" borderId="17" xfId="8" applyFont="1" applyFill="1" applyBorder="1" applyAlignment="1" applyProtection="1">
      <alignment horizontal="left" vertical="center" shrinkToFit="1"/>
    </xf>
    <xf numFmtId="0" fontId="13" fillId="0" borderId="153" xfId="8" applyFont="1" applyFill="1" applyBorder="1" applyAlignment="1" applyProtection="1">
      <alignment horizontal="center" vertical="center"/>
    </xf>
    <xf numFmtId="0" fontId="13" fillId="0" borderId="132" xfId="8" applyFont="1" applyFill="1" applyBorder="1" applyAlignment="1" applyProtection="1">
      <alignment horizontal="center" vertical="center"/>
    </xf>
    <xf numFmtId="0" fontId="13" fillId="0" borderId="44" xfId="8" applyFont="1" applyFill="1" applyBorder="1" applyAlignment="1" applyProtection="1">
      <alignment horizontal="center" vertical="center"/>
    </xf>
    <xf numFmtId="0" fontId="13" fillId="0" borderId="67" xfId="8" applyFont="1" applyFill="1" applyBorder="1" applyAlignment="1" applyProtection="1">
      <alignment horizontal="center" vertical="center" wrapText="1"/>
    </xf>
    <xf numFmtId="0" fontId="13" fillId="0" borderId="9" xfId="8" applyFont="1" applyFill="1" applyBorder="1" applyAlignment="1" applyProtection="1">
      <alignment horizontal="center" vertical="center" wrapText="1"/>
    </xf>
    <xf numFmtId="0" fontId="13" fillId="0" borderId="143" xfId="8" applyFont="1" applyFill="1" applyBorder="1" applyAlignment="1" applyProtection="1">
      <alignment horizontal="center" vertical="center" wrapText="1"/>
    </xf>
    <xf numFmtId="0" fontId="13" fillId="0" borderId="104" xfId="8" applyFont="1" applyFill="1" applyBorder="1" applyAlignment="1" applyProtection="1">
      <alignment horizontal="center" vertical="center"/>
    </xf>
    <xf numFmtId="0" fontId="13" fillId="0" borderId="22" xfId="8" applyFont="1" applyFill="1" applyBorder="1" applyAlignment="1" applyProtection="1">
      <alignment horizontal="center" vertical="center"/>
    </xf>
    <xf numFmtId="0" fontId="13" fillId="0" borderId="126" xfId="8" applyFont="1" applyFill="1" applyBorder="1" applyAlignment="1" applyProtection="1">
      <alignment horizontal="center" vertical="center"/>
    </xf>
    <xf numFmtId="0" fontId="13" fillId="0" borderId="137" xfId="8" applyFont="1" applyFill="1" applyBorder="1" applyAlignment="1" applyProtection="1">
      <alignment horizontal="center" vertical="center"/>
    </xf>
    <xf numFmtId="0" fontId="13" fillId="0" borderId="128" xfId="8" applyFont="1" applyFill="1" applyBorder="1" applyAlignment="1" applyProtection="1">
      <alignment vertical="center"/>
    </xf>
    <xf numFmtId="0" fontId="13" fillId="0" borderId="144" xfId="8" applyFont="1" applyFill="1" applyBorder="1" applyAlignment="1" applyProtection="1">
      <alignment vertical="center"/>
    </xf>
    <xf numFmtId="0" fontId="13" fillId="0" borderId="145" xfId="8" applyFont="1" applyFill="1" applyBorder="1" applyAlignment="1" applyProtection="1">
      <alignment horizontal="distributed" vertical="center" indent="2"/>
    </xf>
    <xf numFmtId="0" fontId="13" fillId="0" borderId="133" xfId="8" applyFont="1" applyFill="1" applyBorder="1" applyAlignment="1" applyProtection="1">
      <alignment horizontal="distributed" vertical="center" indent="2"/>
    </xf>
    <xf numFmtId="0" fontId="13" fillId="0" borderId="139" xfId="8" applyFont="1" applyFill="1" applyBorder="1" applyAlignment="1" applyProtection="1">
      <alignment horizontal="distributed" vertical="center" indent="2"/>
    </xf>
    <xf numFmtId="0" fontId="13" fillId="0" borderId="105" xfId="8" applyFont="1" applyFill="1" applyBorder="1" applyAlignment="1" applyProtection="1">
      <alignment horizontal="distributed" vertical="center" indent="2"/>
    </xf>
    <xf numFmtId="0" fontId="13" fillId="0" borderId="136" xfId="8" applyFont="1" applyFill="1" applyBorder="1" applyAlignment="1" applyProtection="1">
      <alignment horizontal="distributed" vertical="center" indent="2"/>
    </xf>
    <xf numFmtId="0" fontId="13" fillId="0" borderId="125" xfId="8" applyFont="1" applyFill="1" applyBorder="1" applyAlignment="1" applyProtection="1">
      <alignment horizontal="distributed" vertical="center" indent="2"/>
    </xf>
    <xf numFmtId="0" fontId="13" fillId="0" borderId="40" xfId="8" applyFont="1" applyFill="1" applyBorder="1" applyAlignment="1" applyProtection="1">
      <alignment horizontal="center" vertical="center"/>
    </xf>
    <xf numFmtId="0" fontId="13" fillId="0" borderId="146" xfId="8" applyFont="1" applyFill="1" applyBorder="1" applyAlignment="1" applyProtection="1">
      <alignment horizontal="center" vertical="center"/>
    </xf>
    <xf numFmtId="0" fontId="13" fillId="0" borderId="28" xfId="8" applyFont="1" applyFill="1" applyBorder="1" applyAlignment="1" applyProtection="1">
      <alignment horizontal="center" vertical="center"/>
    </xf>
    <xf numFmtId="0" fontId="13" fillId="0" borderId="147" xfId="8" applyFont="1" applyFill="1" applyBorder="1" applyAlignment="1" applyProtection="1">
      <alignment horizontal="center" vertical="center"/>
    </xf>
    <xf numFmtId="0" fontId="13" fillId="0" borderId="148" xfId="8" applyFont="1" applyFill="1" applyBorder="1" applyAlignment="1" applyProtection="1">
      <alignment horizontal="center" vertical="center"/>
    </xf>
    <xf numFmtId="0" fontId="13" fillId="0" borderId="149" xfId="8" applyFont="1" applyFill="1" applyBorder="1" applyAlignment="1" applyProtection="1">
      <alignment horizontal="center" vertical="center"/>
    </xf>
    <xf numFmtId="0" fontId="13" fillId="0" borderId="22" xfId="8" applyFont="1" applyFill="1" applyBorder="1" applyAlignment="1" applyProtection="1">
      <alignment horizontal="center" vertical="center" wrapText="1"/>
    </xf>
    <xf numFmtId="0" fontId="13" fillId="0" borderId="106" xfId="8" applyFont="1" applyFill="1" applyBorder="1" applyAlignment="1" applyProtection="1">
      <alignment horizontal="center" vertical="center" wrapText="1"/>
    </xf>
    <xf numFmtId="0" fontId="13" fillId="0" borderId="150" xfId="8" applyFont="1" applyFill="1" applyBorder="1" applyAlignment="1" applyProtection="1">
      <alignment horizontal="center" vertical="center" wrapText="1"/>
    </xf>
    <xf numFmtId="0" fontId="13" fillId="0" borderId="151" xfId="8" applyFont="1" applyFill="1" applyBorder="1" applyAlignment="1" applyProtection="1">
      <alignment horizontal="center" vertical="center" wrapText="1"/>
    </xf>
    <xf numFmtId="0" fontId="13" fillId="0" borderId="19" xfId="8" applyFont="1" applyFill="1" applyBorder="1" applyAlignment="1" applyProtection="1">
      <alignment horizontal="distributed" vertical="center"/>
    </xf>
    <xf numFmtId="0" fontId="13" fillId="0" borderId="8" xfId="8" applyFont="1" applyFill="1" applyBorder="1" applyAlignment="1" applyProtection="1">
      <alignment horizontal="distributed" vertical="center"/>
    </xf>
    <xf numFmtId="0" fontId="13" fillId="0" borderId="152" xfId="8" applyFont="1" applyFill="1" applyBorder="1" applyAlignment="1" applyProtection="1">
      <alignment horizontal="distributed" vertical="center"/>
    </xf>
    <xf numFmtId="0" fontId="13" fillId="0" borderId="69" xfId="8" applyFont="1" applyFill="1" applyBorder="1" applyAlignment="1" applyProtection="1">
      <alignment horizontal="center" vertical="center" wrapText="1"/>
    </xf>
    <xf numFmtId="0" fontId="13" fillId="0" borderId="142" xfId="8" applyFont="1" applyFill="1" applyBorder="1" applyAlignment="1" applyProtection="1">
      <alignment horizontal="center" vertical="center" wrapText="1"/>
    </xf>
    <xf numFmtId="0" fontId="18" fillId="0" borderId="2" xfId="8" applyFont="1" applyFill="1" applyBorder="1" applyAlignment="1" applyProtection="1">
      <alignment horizontal="center" vertical="center" shrinkToFit="1"/>
    </xf>
    <xf numFmtId="0" fontId="2" fillId="0" borderId="141" xfId="8" applyFont="1" applyFill="1" applyBorder="1" applyAlignment="1" applyProtection="1">
      <alignment horizontal="center" vertical="center"/>
    </xf>
    <xf numFmtId="0" fontId="2" fillId="0" borderId="137" xfId="8" applyFont="1" applyFill="1" applyBorder="1" applyAlignment="1" applyProtection="1">
      <alignment horizontal="center" vertical="center"/>
    </xf>
    <xf numFmtId="0" fontId="2" fillId="0" borderId="104" xfId="8" applyFont="1" applyFill="1" applyBorder="1" applyAlignment="1" applyProtection="1">
      <alignment horizontal="center" vertical="center"/>
    </xf>
    <xf numFmtId="0" fontId="2" fillId="0" borderId="37" xfId="8" applyFont="1" applyFill="1" applyBorder="1" applyAlignment="1" applyProtection="1">
      <alignment horizontal="center" vertical="center"/>
    </xf>
    <xf numFmtId="0" fontId="2" fillId="0" borderId="52" xfId="8" applyFont="1" applyFill="1" applyBorder="1" applyAlignment="1" applyProtection="1">
      <alignment horizontal="center" vertical="center"/>
    </xf>
    <xf numFmtId="0" fontId="2" fillId="0" borderId="56" xfId="8" applyFont="1" applyFill="1" applyBorder="1" applyAlignment="1" applyProtection="1">
      <alignment horizontal="center" vertical="center"/>
    </xf>
    <xf numFmtId="0" fontId="2" fillId="0" borderId="124" xfId="8" applyFont="1" applyFill="1" applyBorder="1" applyAlignment="1" applyProtection="1">
      <alignment horizontal="center" vertical="center"/>
    </xf>
    <xf numFmtId="0" fontId="2" fillId="0" borderId="17" xfId="8" applyFont="1" applyFill="1" applyBorder="1" applyAlignment="1" applyProtection="1">
      <alignment horizontal="center" vertical="center"/>
    </xf>
    <xf numFmtId="0" fontId="22" fillId="0" borderId="0" xfId="8" applyFont="1" applyFill="1" applyBorder="1" applyAlignment="1" applyProtection="1">
      <alignment horizontal="right" vertical="center"/>
    </xf>
    <xf numFmtId="0" fontId="13" fillId="0" borderId="23" xfId="12" applyFont="1" applyFill="1" applyBorder="1" applyAlignment="1" applyProtection="1">
      <alignment horizontal="distributed" vertical="center"/>
    </xf>
    <xf numFmtId="0" fontId="13" fillId="0" borderId="53"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xf>
    <xf numFmtId="0" fontId="13" fillId="0" borderId="5" xfId="12" applyFont="1" applyFill="1" applyBorder="1" applyAlignment="1" applyProtection="1">
      <alignment horizontal="distributed" vertical="center"/>
    </xf>
    <xf numFmtId="0" fontId="13" fillId="0" borderId="3" xfId="12" applyFont="1" applyFill="1" applyBorder="1" applyAlignment="1" applyProtection="1">
      <alignment horizontal="distributed" vertical="center" wrapText="1"/>
    </xf>
    <xf numFmtId="0" fontId="13" fillId="0" borderId="5" xfId="12" applyFont="1" applyFill="1" applyBorder="1" applyAlignment="1" applyProtection="1">
      <alignment horizontal="distributed" vertical="center" wrapText="1"/>
    </xf>
    <xf numFmtId="204" fontId="18" fillId="0" borderId="0" xfId="0" applyNumberFormat="1" applyFont="1" applyFill="1" applyAlignment="1" applyProtection="1">
      <alignment horizontal="right" vertical="center"/>
    </xf>
    <xf numFmtId="0" fontId="13" fillId="0" borderId="29" xfId="12" applyFont="1" applyFill="1" applyBorder="1" applyAlignment="1" applyProtection="1">
      <alignment vertical="center" textRotation="255"/>
    </xf>
    <xf numFmtId="0" fontId="13" fillId="0" borderId="126" xfId="12" applyFont="1" applyFill="1" applyBorder="1" applyAlignment="1" applyProtection="1">
      <alignment vertical="center" textRotation="255"/>
    </xf>
    <xf numFmtId="0" fontId="13" fillId="0" borderId="7" xfId="12"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23" xfId="12" applyFont="1" applyFill="1" applyBorder="1" applyAlignment="1" applyProtection="1">
      <alignment horizontal="center" vertical="center"/>
    </xf>
    <xf numFmtId="189" fontId="30" fillId="0" borderId="0" xfId="12" applyNumberFormat="1" applyFont="1" applyFill="1" applyAlignment="1" applyProtection="1">
      <alignment horizontal="left" vertical="center" shrinkToFit="1"/>
    </xf>
    <xf numFmtId="0" fontId="23" fillId="0" borderId="2" xfId="12" applyFont="1" applyFill="1" applyBorder="1" applyAlignment="1" applyProtection="1">
      <alignment horizontal="center" vertical="center"/>
    </xf>
    <xf numFmtId="0" fontId="25" fillId="0" borderId="124" xfId="12" applyFont="1" applyFill="1" applyBorder="1" applyAlignment="1" applyProtection="1">
      <alignment horizontal="left" vertical="center" shrinkToFit="1"/>
    </xf>
    <xf numFmtId="0" fontId="25" fillId="0" borderId="135" xfId="12" applyFont="1" applyFill="1" applyBorder="1" applyAlignment="1" applyProtection="1">
      <alignment horizontal="left" vertical="center" shrinkToFit="1"/>
    </xf>
    <xf numFmtId="0" fontId="25" fillId="0" borderId="17" xfId="12" applyFont="1" applyFill="1" applyBorder="1" applyAlignment="1" applyProtection="1">
      <alignment horizontal="left" vertical="center" shrinkToFit="1"/>
    </xf>
    <xf numFmtId="0" fontId="13" fillId="0" borderId="61" xfId="12" applyFont="1" applyFill="1" applyBorder="1" applyAlignment="1" applyProtection="1">
      <alignment horizontal="center" vertical="center" textRotation="255"/>
    </xf>
    <xf numFmtId="0" fontId="13" fillId="0" borderId="4" xfId="12" applyFont="1" applyFill="1" applyBorder="1" applyAlignment="1" applyProtection="1">
      <alignment horizontal="distributed" vertical="center"/>
    </xf>
    <xf numFmtId="0" fontId="13" fillId="0" borderId="7" xfId="12" applyFont="1" applyFill="1" applyBorder="1" applyAlignment="1" applyProtection="1">
      <alignment horizontal="distributed" vertical="center"/>
    </xf>
    <xf numFmtId="0" fontId="13" fillId="0" borderId="9" xfId="12" applyFont="1" applyFill="1" applyBorder="1" applyAlignment="1" applyProtection="1">
      <alignment horizontal="distributed" vertical="center"/>
    </xf>
    <xf numFmtId="0" fontId="13" fillId="0" borderId="13" xfId="12" applyFont="1" applyFill="1" applyBorder="1" applyAlignment="1" applyProtection="1">
      <alignment horizontal="distributed" vertical="center"/>
    </xf>
    <xf numFmtId="0" fontId="13" fillId="0" borderId="40" xfId="12" applyFont="1" applyFill="1" applyBorder="1" applyAlignment="1" applyProtection="1">
      <alignment horizontal="center" vertical="center"/>
    </xf>
    <xf numFmtId="0" fontId="13" fillId="0" borderId="43" xfId="12" applyFont="1" applyFill="1" applyBorder="1" applyAlignment="1" applyProtection="1">
      <alignment vertical="center"/>
    </xf>
    <xf numFmtId="0" fontId="13" fillId="0" borderId="137" xfId="12" applyFont="1" applyFill="1" applyBorder="1" applyAlignment="1" applyProtection="1">
      <alignment vertical="center"/>
    </xf>
    <xf numFmtId="0" fontId="13" fillId="0" borderId="6" xfId="12" applyFont="1" applyFill="1" applyBorder="1" applyAlignment="1" applyProtection="1">
      <alignment vertical="center"/>
    </xf>
    <xf numFmtId="0" fontId="13" fillId="0" borderId="68" xfId="12" applyFont="1" applyFill="1" applyBorder="1" applyAlignment="1" applyProtection="1">
      <alignment vertical="center"/>
    </xf>
    <xf numFmtId="0" fontId="13" fillId="0" borderId="103" xfId="12" applyFont="1" applyFill="1" applyBorder="1" applyAlignment="1" applyProtection="1">
      <alignment vertical="center"/>
    </xf>
    <xf numFmtId="176" fontId="13" fillId="6" borderId="5" xfId="12" applyNumberFormat="1" applyFont="1" applyFill="1" applyBorder="1" applyAlignment="1" applyProtection="1">
      <alignment vertical="center"/>
      <protection locked="0"/>
    </xf>
    <xf numFmtId="176" fontId="13" fillId="6" borderId="10" xfId="12" applyNumberFormat="1" applyFont="1" applyFill="1" applyBorder="1" applyAlignment="1" applyProtection="1">
      <alignment vertical="center"/>
      <protection locked="0"/>
    </xf>
    <xf numFmtId="176" fontId="13" fillId="6" borderId="9" xfId="12" applyNumberFormat="1" applyFont="1" applyFill="1" applyBorder="1" applyAlignment="1" applyProtection="1">
      <alignment vertical="center"/>
      <protection locked="0"/>
    </xf>
    <xf numFmtId="0" fontId="13" fillId="0" borderId="53" xfId="12" applyFont="1" applyFill="1" applyBorder="1" applyAlignment="1" applyProtection="1">
      <alignment horizontal="center" vertical="center"/>
    </xf>
    <xf numFmtId="0" fontId="13" fillId="0" borderId="22" xfId="12" applyFont="1" applyFill="1" applyBorder="1" applyAlignment="1" applyProtection="1">
      <alignment vertical="center" textRotation="255"/>
    </xf>
    <xf numFmtId="176" fontId="18" fillId="0" borderId="5" xfId="12" applyNumberFormat="1" applyFont="1" applyFill="1" applyBorder="1" applyAlignment="1" applyProtection="1">
      <alignment horizontal="right" vertical="center"/>
    </xf>
    <xf numFmtId="176" fontId="18" fillId="0" borderId="10" xfId="12" applyNumberFormat="1" applyFont="1" applyFill="1" applyBorder="1" applyAlignment="1" applyProtection="1">
      <alignment horizontal="right" vertical="center"/>
    </xf>
    <xf numFmtId="176" fontId="13" fillId="6" borderId="13" xfId="12" applyNumberFormat="1" applyFont="1" applyFill="1" applyBorder="1" applyAlignment="1" applyProtection="1">
      <alignment vertical="center"/>
      <protection locked="0"/>
    </xf>
    <xf numFmtId="176" fontId="18" fillId="0" borderId="9" xfId="12" applyNumberFormat="1" applyFont="1" applyFill="1" applyBorder="1" applyAlignment="1" applyProtection="1">
      <alignment horizontal="right" vertical="center"/>
    </xf>
    <xf numFmtId="176" fontId="18" fillId="0" borderId="13" xfId="12" applyNumberFormat="1" applyFont="1" applyFill="1" applyBorder="1" applyAlignment="1" applyProtection="1">
      <alignment horizontal="right" vertical="center"/>
    </xf>
    <xf numFmtId="0" fontId="13" fillId="0" borderId="122" xfId="11" applyFont="1" applyFill="1" applyBorder="1" applyAlignment="1" applyProtection="1">
      <alignment horizontal="center" vertical="center" wrapText="1"/>
    </xf>
    <xf numFmtId="0" fontId="13" fillId="0" borderId="73" xfId="11" applyFont="1" applyFill="1" applyBorder="1" applyAlignment="1" applyProtection="1">
      <alignment horizontal="center" vertical="center" wrapText="1"/>
    </xf>
    <xf numFmtId="0" fontId="13" fillId="0" borderId="124" xfId="11" applyFont="1" applyFill="1" applyBorder="1" applyAlignment="1" applyProtection="1">
      <alignment horizontal="center" vertical="center" shrinkToFit="1"/>
    </xf>
    <xf numFmtId="0" fontId="13" fillId="0" borderId="17" xfId="11" applyFont="1" applyFill="1" applyBorder="1" applyAlignment="1" applyProtection="1">
      <alignment horizontal="center" vertical="center" shrinkToFit="1"/>
    </xf>
    <xf numFmtId="0" fontId="13" fillId="7" borderId="40" xfId="11" applyFont="1" applyFill="1" applyBorder="1" applyAlignment="1" applyProtection="1">
      <alignment horizontal="center" vertical="center"/>
    </xf>
    <xf numFmtId="0" fontId="13" fillId="7" borderId="28" xfId="11" applyFont="1" applyFill="1" applyBorder="1" applyAlignment="1" applyProtection="1">
      <alignment horizontal="center" vertical="center"/>
    </xf>
    <xf numFmtId="0" fontId="13" fillId="7" borderId="55" xfId="11" applyFont="1" applyFill="1" applyBorder="1" applyAlignment="1" applyProtection="1">
      <alignment horizontal="center" vertical="center"/>
    </xf>
    <xf numFmtId="0" fontId="13" fillId="0" borderId="138" xfId="11" applyFont="1" applyFill="1" applyBorder="1" applyAlignment="1" applyProtection="1">
      <alignment horizontal="center" vertical="center" wrapText="1"/>
    </xf>
    <xf numFmtId="0" fontId="13" fillId="0" borderId="134" xfId="11" applyFont="1" applyFill="1" applyBorder="1" applyAlignment="1" applyProtection="1">
      <alignment horizontal="center" vertical="center" wrapText="1"/>
    </xf>
    <xf numFmtId="0" fontId="13" fillId="0" borderId="141" xfId="11" applyFont="1" applyFill="1" applyBorder="1" applyAlignment="1" applyProtection="1">
      <alignment horizontal="center" vertical="center" wrapText="1"/>
    </xf>
    <xf numFmtId="0" fontId="13" fillId="0" borderId="21" xfId="11" applyFont="1" applyFill="1" applyBorder="1" applyAlignment="1" applyProtection="1">
      <alignment horizontal="center" vertical="center" wrapText="1"/>
    </xf>
    <xf numFmtId="192" fontId="29" fillId="0" borderId="0" xfId="11" applyNumberFormat="1" applyFont="1" applyFill="1" applyAlignment="1" applyProtection="1">
      <alignment horizontal="center" vertical="center" shrinkToFit="1"/>
    </xf>
    <xf numFmtId="191" fontId="29" fillId="0" borderId="0" xfId="11" applyNumberFormat="1" applyFont="1" applyFill="1" applyAlignment="1" applyProtection="1">
      <alignment horizontal="left" vertical="center"/>
    </xf>
    <xf numFmtId="0" fontId="27" fillId="0" borderId="2" xfId="11" applyFont="1" applyFill="1" applyBorder="1" applyAlignment="1" applyProtection="1">
      <alignment horizontal="center" vertical="center" shrinkToFit="1"/>
    </xf>
    <xf numFmtId="0" fontId="2" fillId="0" borderId="61" xfId="11" applyFont="1" applyFill="1" applyBorder="1" applyAlignment="1" applyProtection="1">
      <alignment horizontal="center" vertical="center" wrapText="1"/>
    </xf>
    <xf numFmtId="0" fontId="2" fillId="0" borderId="29" xfId="11" applyFont="1" applyFill="1" applyBorder="1" applyAlignment="1" applyProtection="1">
      <alignment horizontal="center" vertical="center" wrapText="1"/>
    </xf>
    <xf numFmtId="0" fontId="2" fillId="0" borderId="126" xfId="11" applyFont="1" applyFill="1" applyBorder="1" applyAlignment="1" applyProtection="1">
      <alignment horizontal="center" vertical="center" wrapText="1"/>
    </xf>
    <xf numFmtId="0" fontId="13" fillId="0" borderId="39" xfId="11" applyFont="1" applyFill="1" applyBorder="1" applyAlignment="1" applyProtection="1">
      <alignment horizontal="distributed" vertical="center" wrapText="1"/>
    </xf>
    <xf numFmtId="0" fontId="13" fillId="0" borderId="74" xfId="11" applyFont="1" applyFill="1" applyBorder="1" applyAlignment="1" applyProtection="1">
      <alignment horizontal="distributed" vertical="center" wrapText="1"/>
    </xf>
    <xf numFmtId="0" fontId="13" fillId="0" borderId="124" xfId="11" applyFont="1" applyFill="1" applyBorder="1" applyAlignment="1" applyProtection="1">
      <alignment horizontal="center" vertical="center"/>
    </xf>
    <xf numFmtId="0" fontId="13" fillId="0" borderId="17" xfId="11" applyFont="1" applyFill="1" applyBorder="1" applyAlignment="1" applyProtection="1">
      <alignment horizontal="center" vertical="center"/>
    </xf>
    <xf numFmtId="0" fontId="13" fillId="0" borderId="58" xfId="11" applyFont="1" applyFill="1" applyBorder="1" applyAlignment="1" applyProtection="1">
      <alignment horizontal="center" vertical="center" wrapText="1"/>
    </xf>
    <xf numFmtId="0" fontId="13" fillId="0" borderId="70" xfId="11" applyFont="1" applyFill="1" applyBorder="1" applyAlignment="1" applyProtection="1">
      <alignment horizontal="center" vertical="center" wrapText="1"/>
    </xf>
    <xf numFmtId="0" fontId="18" fillId="0" borderId="124" xfId="11" applyFont="1" applyFill="1" applyBorder="1" applyAlignment="1" applyProtection="1">
      <alignment horizontal="left" vertical="center" shrinkToFit="1"/>
    </xf>
    <xf numFmtId="0" fontId="18" fillId="0" borderId="135" xfId="11" applyFont="1" applyFill="1" applyBorder="1" applyAlignment="1" applyProtection="1">
      <alignment horizontal="left" vertical="center" shrinkToFit="1"/>
    </xf>
    <xf numFmtId="0" fontId="18" fillId="0" borderId="17" xfId="11" applyFont="1" applyFill="1" applyBorder="1" applyAlignment="1" applyProtection="1">
      <alignment horizontal="left" vertical="center" shrinkToFit="1"/>
    </xf>
    <xf numFmtId="0" fontId="13" fillId="0" borderId="133" xfId="11" applyFont="1" applyFill="1" applyBorder="1" applyAlignment="1" applyProtection="1">
      <alignment horizontal="distributed" vertical="center" wrapText="1" indent="3"/>
    </xf>
    <xf numFmtId="0" fontId="13" fillId="0" borderId="125" xfId="11" applyFont="1" applyFill="1" applyBorder="1" applyAlignment="1" applyProtection="1">
      <alignment horizontal="distributed" vertical="center" wrapText="1" indent="3"/>
    </xf>
    <xf numFmtId="0" fontId="2" fillId="0" borderId="0" xfId="11" applyFont="1" applyFill="1" applyAlignment="1" applyProtection="1">
      <alignment horizontal="left" vertical="top" wrapText="1"/>
    </xf>
    <xf numFmtId="0" fontId="2" fillId="0" borderId="0" xfId="0" applyFont="1" applyFill="1" applyAlignment="1" applyProtection="1">
      <alignment horizontal="left" vertical="top" wrapText="1"/>
    </xf>
    <xf numFmtId="0" fontId="13" fillId="0" borderId="133" xfId="11" applyFont="1" applyFill="1" applyBorder="1" applyAlignment="1" applyProtection="1">
      <alignment horizontal="center" vertical="center" wrapText="1"/>
    </xf>
    <xf numFmtId="0" fontId="13" fillId="0" borderId="125" xfId="11" applyFont="1" applyFill="1" applyBorder="1" applyAlignment="1" applyProtection="1">
      <alignment horizontal="center" vertical="center" wrapText="1"/>
    </xf>
    <xf numFmtId="0" fontId="23" fillId="0" borderId="124" xfId="7" applyFont="1" applyFill="1" applyBorder="1" applyAlignment="1" applyProtection="1">
      <alignment horizontal="center" vertical="center" shrinkToFit="1"/>
    </xf>
    <xf numFmtId="0" fontId="23" fillId="0" borderId="17" xfId="7" applyFont="1" applyFill="1" applyBorder="1" applyAlignment="1" applyProtection="1">
      <alignment horizontal="center" vertical="center" shrinkToFit="1"/>
    </xf>
    <xf numFmtId="0" fontId="18" fillId="0" borderId="124" xfId="7" applyFont="1" applyFill="1" applyBorder="1" applyAlignment="1" applyProtection="1">
      <alignment horizontal="left" vertical="center" shrinkToFit="1"/>
    </xf>
    <xf numFmtId="0" fontId="18" fillId="0" borderId="17" xfId="7" applyFont="1" applyFill="1" applyBorder="1" applyAlignment="1" applyProtection="1">
      <alignment horizontal="left" vertical="center" shrinkToFit="1"/>
    </xf>
    <xf numFmtId="194" fontId="29" fillId="0" borderId="0" xfId="7" applyNumberFormat="1" applyFont="1" applyFill="1" applyAlignment="1" applyProtection="1">
      <alignment horizontal="left" vertical="center"/>
    </xf>
    <xf numFmtId="0" fontId="13" fillId="0" borderId="124" xfId="7" applyFont="1" applyFill="1" applyBorder="1" applyAlignment="1" applyProtection="1">
      <alignment horizontal="center" vertical="center"/>
    </xf>
    <xf numFmtId="0" fontId="13" fillId="0" borderId="17" xfId="7" applyFont="1" applyFill="1" applyBorder="1" applyAlignment="1" applyProtection="1">
      <alignment horizontal="center" vertical="center"/>
    </xf>
    <xf numFmtId="207" fontId="13" fillId="0" borderId="43" xfId="6" applyNumberFormat="1" applyFont="1" applyFill="1" applyBorder="1" applyAlignment="1" applyProtection="1">
      <alignment horizontal="center" vertical="center" shrinkToFit="1"/>
    </xf>
    <xf numFmtId="207" fontId="13" fillId="0" borderId="59" xfId="6" applyNumberFormat="1" applyFont="1" applyFill="1" applyBorder="1" applyAlignment="1" applyProtection="1">
      <alignment horizontal="center" vertical="center" shrinkToFit="1"/>
    </xf>
    <xf numFmtId="0" fontId="18" fillId="0" borderId="124" xfId="6" applyFont="1" applyFill="1" applyBorder="1" applyAlignment="1" applyProtection="1">
      <alignment horizontal="left" vertical="center" shrinkToFit="1"/>
    </xf>
    <xf numFmtId="0" fontId="18" fillId="0" borderId="135" xfId="6" applyFont="1" applyFill="1" applyBorder="1" applyAlignment="1" applyProtection="1">
      <alignment horizontal="left" vertical="center" shrinkToFit="1"/>
    </xf>
    <xf numFmtId="0" fontId="18" fillId="0" borderId="17" xfId="6" applyFont="1" applyFill="1" applyBorder="1" applyAlignment="1" applyProtection="1">
      <alignment horizontal="left" vertical="center" shrinkToFit="1"/>
    </xf>
    <xf numFmtId="0" fontId="13" fillId="0" borderId="127" xfId="6" applyFont="1" applyFill="1" applyBorder="1" applyAlignment="1" applyProtection="1">
      <alignment horizontal="distributed" vertical="center" indent="2"/>
    </xf>
    <xf numFmtId="0" fontId="13" fillId="0" borderId="133" xfId="6" applyFont="1" applyFill="1" applyBorder="1" applyAlignment="1" applyProtection="1">
      <alignment horizontal="distributed" vertical="center" indent="2"/>
    </xf>
    <xf numFmtId="0" fontId="13" fillId="0" borderId="140" xfId="6" applyFont="1" applyFill="1" applyBorder="1" applyAlignment="1" applyProtection="1">
      <alignment horizontal="distributed" vertical="center" indent="2"/>
    </xf>
    <xf numFmtId="0" fontId="13" fillId="0" borderId="127" xfId="6" applyFont="1" applyFill="1" applyBorder="1" applyAlignment="1" applyProtection="1">
      <alignment horizontal="center" vertical="center"/>
    </xf>
    <xf numFmtId="0" fontId="13" fillId="0" borderId="133" xfId="6" applyFont="1" applyFill="1" applyBorder="1" applyAlignment="1" applyProtection="1">
      <alignment horizontal="center" vertical="center"/>
    </xf>
    <xf numFmtId="0" fontId="13" fillId="0" borderId="125" xfId="6" applyFont="1" applyFill="1" applyBorder="1" applyAlignment="1" applyProtection="1">
      <alignment horizontal="center" vertical="center"/>
    </xf>
    <xf numFmtId="0" fontId="13" fillId="0" borderId="122" xfId="6" applyFont="1" applyFill="1" applyBorder="1" applyAlignment="1" applyProtection="1">
      <alignment horizontal="center" vertical="center"/>
    </xf>
    <xf numFmtId="0" fontId="13" fillId="0" borderId="41" xfId="6" applyFont="1" applyFill="1" applyBorder="1" applyAlignment="1" applyProtection="1">
      <alignment horizontal="center" vertical="center"/>
    </xf>
    <xf numFmtId="0" fontId="13" fillId="0" borderId="61" xfId="6" applyFont="1" applyFill="1" applyBorder="1" applyAlignment="1" applyProtection="1">
      <alignment horizontal="center" vertical="center"/>
    </xf>
    <xf numFmtId="0" fontId="13" fillId="0" borderId="34" xfId="6" applyFont="1" applyFill="1" applyBorder="1" applyAlignment="1" applyProtection="1">
      <alignment horizontal="center" vertical="center"/>
    </xf>
    <xf numFmtId="0" fontId="13" fillId="0" borderId="42" xfId="6" applyFont="1" applyFill="1" applyBorder="1" applyAlignment="1" applyProtection="1">
      <alignment horizontal="center" vertical="center"/>
    </xf>
    <xf numFmtId="0" fontId="13" fillId="0" borderId="59" xfId="6" applyFont="1" applyFill="1" applyBorder="1" applyAlignment="1" applyProtection="1">
      <alignment horizontal="center" vertical="center"/>
    </xf>
    <xf numFmtId="0" fontId="13" fillId="0" borderId="54" xfId="6" applyFont="1" applyFill="1" applyBorder="1" applyAlignment="1" applyProtection="1">
      <alignment horizontal="center" vertical="center"/>
    </xf>
    <xf numFmtId="0" fontId="13" fillId="0" borderId="40" xfId="6" applyFont="1" applyFill="1" applyBorder="1" applyAlignment="1" applyProtection="1">
      <alignment horizontal="center" vertical="center"/>
    </xf>
    <xf numFmtId="0" fontId="13" fillId="0" borderId="55" xfId="6" applyFont="1" applyFill="1" applyBorder="1" applyAlignment="1" applyProtection="1">
      <alignment horizontal="center" vertical="center"/>
    </xf>
    <xf numFmtId="0" fontId="12" fillId="3" borderId="9" xfId="5" applyFont="1" applyFill="1" applyBorder="1" applyAlignment="1" applyProtection="1">
      <alignment vertical="center"/>
      <protection locked="0"/>
    </xf>
    <xf numFmtId="0" fontId="12" fillId="3" borderId="10" xfId="5" applyFont="1" applyFill="1" applyBorder="1" applyAlignment="1" applyProtection="1">
      <alignment vertical="center"/>
      <protection locked="0"/>
    </xf>
    <xf numFmtId="182" fontId="12" fillId="3" borderId="9" xfId="5" applyNumberFormat="1" applyFont="1" applyFill="1" applyBorder="1" applyAlignment="1" applyProtection="1">
      <alignment vertical="center"/>
      <protection locked="0"/>
    </xf>
    <xf numFmtId="182" fontId="12" fillId="3" borderId="10" xfId="5" applyNumberFormat="1" applyFont="1" applyFill="1" applyBorder="1" applyAlignment="1" applyProtection="1">
      <alignment vertical="center"/>
      <protection locked="0"/>
    </xf>
    <xf numFmtId="0" fontId="12" fillId="3" borderId="23" xfId="5" applyFont="1" applyFill="1" applyBorder="1" applyAlignment="1" applyProtection="1">
      <alignment horizontal="left" vertical="center"/>
      <protection locked="0"/>
    </xf>
    <xf numFmtId="0" fontId="12" fillId="3" borderId="11" xfId="5" applyFont="1" applyFill="1" applyBorder="1" applyAlignment="1" applyProtection="1">
      <alignment horizontal="left" vertical="center"/>
      <protection locked="0"/>
    </xf>
    <xf numFmtId="57" fontId="12" fillId="3" borderId="9" xfId="5" applyNumberFormat="1" applyFont="1" applyFill="1" applyBorder="1" applyAlignment="1" applyProtection="1">
      <alignment vertical="center"/>
      <protection locked="0"/>
    </xf>
    <xf numFmtId="57" fontId="12" fillId="3" borderId="10" xfId="5" applyNumberFormat="1" applyFont="1" applyFill="1" applyBorder="1" applyAlignment="1" applyProtection="1">
      <alignment vertical="center"/>
      <protection locked="0"/>
    </xf>
    <xf numFmtId="0" fontId="12" fillId="3" borderId="13" xfId="5" applyFont="1" applyFill="1" applyBorder="1" applyAlignment="1" applyProtection="1">
      <alignment vertical="center"/>
      <protection locked="0"/>
    </xf>
    <xf numFmtId="0" fontId="12" fillId="3" borderId="53" xfId="5" applyFont="1" applyFill="1" applyBorder="1" applyAlignment="1" applyProtection="1">
      <alignment horizontal="left" vertical="center"/>
      <protection locked="0"/>
    </xf>
    <xf numFmtId="0" fontId="12" fillId="3" borderId="9" xfId="5" applyFont="1" applyFill="1" applyBorder="1" applyAlignment="1" applyProtection="1">
      <alignment horizontal="left" vertical="center"/>
      <protection locked="0"/>
    </xf>
    <xf numFmtId="0" fontId="12" fillId="3" borderId="13" xfId="5" applyFont="1" applyFill="1" applyBorder="1" applyAlignment="1" applyProtection="1">
      <alignment horizontal="left" vertical="center"/>
      <protection locked="0"/>
    </xf>
    <xf numFmtId="182" fontId="12" fillId="3" borderId="13" xfId="5" applyNumberFormat="1" applyFont="1" applyFill="1" applyBorder="1" applyAlignment="1" applyProtection="1">
      <alignment vertical="center"/>
      <protection locked="0"/>
    </xf>
    <xf numFmtId="57" fontId="12" fillId="3" borderId="13" xfId="5" applyNumberFormat="1" applyFont="1" applyFill="1" applyBorder="1" applyAlignment="1" applyProtection="1">
      <alignment vertical="center"/>
      <protection locked="0"/>
    </xf>
    <xf numFmtId="57" fontId="12" fillId="3" borderId="9" xfId="5" applyNumberFormat="1" applyFont="1" applyFill="1" applyBorder="1" applyAlignment="1" applyProtection="1">
      <alignment horizontal="left" vertical="center"/>
      <protection locked="0"/>
    </xf>
    <xf numFmtId="57" fontId="12" fillId="3" borderId="10" xfId="5" applyNumberFormat="1" applyFont="1" applyFill="1" applyBorder="1" applyAlignment="1" applyProtection="1">
      <alignment horizontal="left" vertical="center"/>
      <protection locked="0"/>
    </xf>
    <xf numFmtId="0" fontId="12" fillId="3" borderId="22" xfId="5" applyFont="1" applyFill="1" applyBorder="1" applyAlignment="1" applyProtection="1">
      <alignment horizontal="left" vertical="center"/>
      <protection locked="0"/>
    </xf>
    <xf numFmtId="0" fontId="12" fillId="3" borderId="126" xfId="5" applyFont="1" applyFill="1" applyBorder="1" applyAlignment="1" applyProtection="1">
      <alignment horizontal="left" vertical="center"/>
      <protection locked="0"/>
    </xf>
    <xf numFmtId="0" fontId="12" fillId="3" borderId="9" xfId="5" applyFont="1" applyFill="1" applyBorder="1" applyAlignment="1" applyProtection="1">
      <alignment horizontal="center" vertical="center"/>
      <protection locked="0"/>
    </xf>
    <xf numFmtId="0" fontId="12" fillId="3" borderId="13" xfId="5" applyFont="1" applyFill="1" applyBorder="1" applyAlignment="1" applyProtection="1">
      <alignment horizontal="center" vertical="center"/>
      <protection locked="0"/>
    </xf>
    <xf numFmtId="0" fontId="6" fillId="3" borderId="9" xfId="5" applyFill="1" applyBorder="1" applyAlignment="1" applyProtection="1">
      <alignment horizontal="left" vertical="top" wrapText="1"/>
      <protection locked="0"/>
    </xf>
    <xf numFmtId="0" fontId="6" fillId="3" borderId="13" xfId="5" applyFill="1" applyBorder="1" applyAlignment="1" applyProtection="1">
      <alignment horizontal="left" vertical="top" wrapText="1"/>
      <protection locked="0"/>
    </xf>
    <xf numFmtId="0" fontId="12" fillId="3" borderId="34" xfId="5" applyFont="1" applyFill="1" applyBorder="1" applyAlignment="1" applyProtection="1">
      <alignment horizontal="left" vertical="center"/>
      <protection locked="0"/>
    </xf>
    <xf numFmtId="0" fontId="12" fillId="3" borderId="10" xfId="5" applyFont="1" applyFill="1" applyBorder="1" applyAlignment="1" applyProtection="1">
      <alignment horizontal="center" vertical="center"/>
      <protection locked="0"/>
    </xf>
    <xf numFmtId="0" fontId="6" fillId="3" borderId="10" xfId="5" applyFill="1" applyBorder="1" applyAlignment="1" applyProtection="1">
      <alignment horizontal="left" vertical="top" wrapText="1"/>
      <protection locked="0"/>
    </xf>
    <xf numFmtId="57" fontId="12" fillId="3" borderId="5" xfId="5" applyNumberFormat="1" applyFont="1" applyFill="1" applyBorder="1" applyAlignment="1" applyProtection="1">
      <alignment horizontal="left" vertical="center"/>
      <protection locked="0"/>
    </xf>
    <xf numFmtId="57" fontId="12" fillId="3" borderId="13" xfId="5" applyNumberFormat="1" applyFont="1" applyFill="1" applyBorder="1" applyAlignment="1" applyProtection="1">
      <alignment horizontal="left" vertical="center"/>
      <protection locked="0"/>
    </xf>
    <xf numFmtId="0" fontId="12" fillId="3" borderId="5" xfId="5" applyFont="1" applyFill="1" applyBorder="1" applyAlignment="1" applyProtection="1">
      <alignment horizontal="center" vertical="center"/>
      <protection locked="0"/>
    </xf>
    <xf numFmtId="0" fontId="11" fillId="2" borderId="3" xfId="5" applyFont="1" applyFill="1" applyBorder="1" applyAlignment="1">
      <alignment horizontal="center" vertical="center" textRotation="255" wrapText="1"/>
    </xf>
    <xf numFmtId="0" fontId="11" fillId="2" borderId="5" xfId="5" applyFont="1" applyFill="1" applyBorder="1" applyAlignment="1">
      <alignment horizontal="center" vertical="center" textRotation="255" wrapText="1"/>
    </xf>
    <xf numFmtId="0" fontId="11" fillId="2" borderId="10" xfId="5" applyFont="1" applyFill="1" applyBorder="1" applyAlignment="1">
      <alignment horizontal="center" vertical="center" textRotation="255" wrapText="1"/>
    </xf>
    <xf numFmtId="0" fontId="12" fillId="2" borderId="61" xfId="5" applyFont="1" applyFill="1" applyBorder="1" applyAlignment="1">
      <alignment horizontal="center" vertical="center"/>
    </xf>
    <xf numFmtId="0" fontId="6" fillId="2" borderId="29" xfId="5" applyFill="1" applyBorder="1" applyAlignment="1">
      <alignment vertical="center"/>
    </xf>
    <xf numFmtId="0" fontId="6" fillId="2" borderId="34" xfId="5" applyFill="1" applyBorder="1" applyAlignment="1">
      <alignment vertical="center"/>
    </xf>
    <xf numFmtId="0" fontId="12" fillId="2" borderId="3" xfId="5" applyFont="1" applyFill="1" applyBorder="1" applyAlignment="1">
      <alignment horizontal="center" vertical="center"/>
    </xf>
    <xf numFmtId="0" fontId="6" fillId="2" borderId="5" xfId="5" applyFill="1" applyBorder="1" applyAlignment="1">
      <alignment vertical="center"/>
    </xf>
    <xf numFmtId="0" fontId="6" fillId="2" borderId="10" xfId="5" applyFill="1" applyBorder="1" applyAlignment="1">
      <alignment vertical="center"/>
    </xf>
    <xf numFmtId="0" fontId="12" fillId="2" borderId="9" xfId="5" applyFont="1" applyFill="1" applyBorder="1" applyAlignment="1">
      <alignment horizontal="center" vertical="center"/>
    </xf>
    <xf numFmtId="0" fontId="6" fillId="2" borderId="10" xfId="5" applyFill="1" applyBorder="1" applyAlignment="1">
      <alignment horizontal="center" vertical="center"/>
    </xf>
    <xf numFmtId="0" fontId="12" fillId="2" borderId="40" xfId="5" applyFont="1" applyFill="1" applyBorder="1" applyAlignment="1">
      <alignment horizontal="center" vertical="center"/>
    </xf>
    <xf numFmtId="0" fontId="6" fillId="2" borderId="43" xfId="5" applyFill="1" applyBorder="1" applyAlignment="1">
      <alignment vertical="center"/>
    </xf>
    <xf numFmtId="0" fontId="6" fillId="2" borderId="59" xfId="5" applyFill="1" applyBorder="1" applyAlignment="1">
      <alignment vertical="center"/>
    </xf>
    <xf numFmtId="0" fontId="6" fillId="2" borderId="6" xfId="5" applyFill="1" applyBorder="1" applyAlignment="1">
      <alignment vertical="center"/>
    </xf>
    <xf numFmtId="0" fontId="6" fillId="2" borderId="68" xfId="5" applyFill="1" applyBorder="1" applyAlignment="1">
      <alignment vertical="center"/>
    </xf>
    <xf numFmtId="0" fontId="6" fillId="2" borderId="102" xfId="5" applyFill="1" applyBorder="1" applyAlignment="1">
      <alignment vertical="center"/>
    </xf>
    <xf numFmtId="0" fontId="9" fillId="5" borderId="124" xfId="5" applyFont="1" applyFill="1" applyBorder="1" applyAlignment="1">
      <alignment horizontal="left" vertical="center" shrinkToFit="1"/>
    </xf>
    <xf numFmtId="0" fontId="9" fillId="5" borderId="135" xfId="5" applyFont="1" applyFill="1" applyBorder="1" applyAlignment="1">
      <alignment horizontal="left" vertical="center" shrinkToFit="1"/>
    </xf>
    <xf numFmtId="0" fontId="9" fillId="5" borderId="17" xfId="5" applyFont="1" applyFill="1" applyBorder="1" applyAlignment="1">
      <alignment horizontal="left" vertical="center" shrinkToFit="1"/>
    </xf>
    <xf numFmtId="0" fontId="7" fillId="0" borderId="0" xfId="5" applyFont="1" applyAlignment="1"/>
    <xf numFmtId="0" fontId="6" fillId="0" borderId="0" xfId="5" applyAlignment="1"/>
    <xf numFmtId="0" fontId="12" fillId="2" borderId="40" xfId="5" applyFont="1" applyFill="1" applyBorder="1" applyAlignment="1">
      <alignment horizontal="center"/>
    </xf>
    <xf numFmtId="0" fontId="6" fillId="2" borderId="59" xfId="5" applyFill="1" applyBorder="1" applyAlignment="1"/>
    <xf numFmtId="0" fontId="12" fillId="2" borderId="6" xfId="5" applyFont="1" applyFill="1" applyBorder="1" applyAlignment="1">
      <alignment horizontal="center"/>
    </xf>
    <xf numFmtId="0" fontId="6" fillId="2" borderId="102" xfId="5" applyFill="1" applyBorder="1" applyAlignment="1"/>
    <xf numFmtId="38" fontId="13" fillId="6" borderId="34" xfId="2" applyFont="1" applyFill="1" applyBorder="1" applyAlignment="1" applyProtection="1">
      <alignment vertical="center" shrinkToFit="1"/>
      <protection locked="0"/>
    </xf>
    <xf numFmtId="38" fontId="13" fillId="6" borderId="10" xfId="2" applyFont="1" applyFill="1" applyBorder="1" applyAlignment="1" applyProtection="1">
      <alignment vertical="center" shrinkToFit="1"/>
      <protection locked="0"/>
    </xf>
    <xf numFmtId="0" fontId="13" fillId="0" borderId="33" xfId="9" applyFont="1" applyFill="1" applyBorder="1" applyAlignment="1" applyProtection="1">
      <alignment horizontal="center" vertical="center" wrapText="1"/>
    </xf>
    <xf numFmtId="0" fontId="13" fillId="0" borderId="24" xfId="9" applyFont="1" applyFill="1" applyBorder="1" applyAlignment="1" applyProtection="1">
      <alignment horizontal="center" vertical="center"/>
    </xf>
    <xf numFmtId="0" fontId="13" fillId="0" borderId="20" xfId="9" applyFont="1" applyFill="1" applyBorder="1" applyAlignment="1" applyProtection="1">
      <alignment horizontal="center" vertical="center"/>
    </xf>
    <xf numFmtId="0" fontId="13" fillId="0" borderId="26" xfId="9" applyFont="1" applyFill="1" applyBorder="1" applyAlignment="1" applyProtection="1">
      <alignment horizontal="center" vertical="center"/>
    </xf>
    <xf numFmtId="0" fontId="13" fillId="0" borderId="67" xfId="9" applyFont="1" applyFill="1" applyBorder="1" applyAlignment="1" applyProtection="1">
      <alignment horizontal="center" vertical="center"/>
    </xf>
    <xf numFmtId="0" fontId="13" fillId="0" borderId="28" xfId="9" applyFont="1" applyFill="1" applyBorder="1" applyAlignment="1" applyProtection="1">
      <alignment horizontal="center" vertical="center"/>
    </xf>
    <xf numFmtId="0" fontId="13" fillId="0" borderId="55" xfId="9" applyFont="1" applyFill="1" applyBorder="1" applyAlignment="1" applyProtection="1">
      <alignment horizontal="center" vertical="center"/>
    </xf>
    <xf numFmtId="0" fontId="13" fillId="0" borderId="4" xfId="9" applyFont="1" applyFill="1" applyBorder="1" applyAlignment="1" applyProtection="1">
      <alignment horizontal="center" vertical="center" wrapText="1"/>
    </xf>
    <xf numFmtId="0" fontId="13" fillId="0" borderId="53" xfId="9" applyFont="1" applyFill="1" applyBorder="1" applyAlignment="1" applyProtection="1">
      <alignment horizontal="center" vertical="center" wrapText="1"/>
    </xf>
    <xf numFmtId="0" fontId="13" fillId="0" borderId="124" xfId="9" applyFont="1" applyFill="1" applyBorder="1" applyAlignment="1" applyProtection="1">
      <alignment horizontal="distributed" vertical="center" indent="6"/>
    </xf>
    <xf numFmtId="0" fontId="13" fillId="0" borderId="135" xfId="9" applyFont="1" applyFill="1" applyBorder="1" applyAlignment="1" applyProtection="1">
      <alignment horizontal="distributed" vertical="center" indent="6"/>
    </xf>
    <xf numFmtId="0" fontId="13" fillId="0" borderId="17" xfId="9" applyFont="1" applyFill="1" applyBorder="1" applyAlignment="1" applyProtection="1">
      <alignment horizontal="distributed" vertical="center" indent="6"/>
    </xf>
    <xf numFmtId="0" fontId="13" fillId="0" borderId="34" xfId="9" applyFont="1" applyFill="1" applyBorder="1" applyAlignment="1" applyProtection="1">
      <alignment horizontal="center" vertical="center"/>
    </xf>
    <xf numFmtId="0" fontId="13" fillId="0" borderId="10" xfId="9" applyFont="1" applyFill="1" applyBorder="1" applyAlignment="1" applyProtection="1">
      <alignment horizontal="center" vertical="center" wrapText="1"/>
    </xf>
    <xf numFmtId="0" fontId="25" fillId="0" borderId="124" xfId="9" applyFont="1" applyFill="1" applyBorder="1" applyAlignment="1" applyProtection="1">
      <alignment horizontal="center" vertical="center" shrinkToFit="1"/>
    </xf>
    <xf numFmtId="0" fontId="25" fillId="0" borderId="17" xfId="9" applyFont="1" applyFill="1" applyBorder="1" applyAlignment="1" applyProtection="1">
      <alignment horizontal="center" vertical="center" shrinkToFit="1"/>
    </xf>
    <xf numFmtId="0" fontId="13" fillId="0" borderId="26" xfId="9" applyFont="1" applyFill="1" applyBorder="1" applyAlignment="1" applyProtection="1">
      <alignment horizontal="center" vertical="center" wrapText="1"/>
    </xf>
    <xf numFmtId="183" fontId="13" fillId="6" borderId="28" xfId="9" applyNumberFormat="1" applyFont="1" applyFill="1" applyBorder="1" applyAlignment="1" applyProtection="1">
      <alignment horizontal="left" vertical="center" wrapText="1"/>
      <protection locked="0"/>
    </xf>
    <xf numFmtId="183" fontId="13" fillId="6" borderId="6" xfId="9" applyNumberFormat="1" applyFont="1" applyFill="1" applyBorder="1" applyAlignment="1" applyProtection="1">
      <alignment horizontal="left" vertical="center" wrapText="1"/>
      <protection locked="0"/>
    </xf>
    <xf numFmtId="0" fontId="13" fillId="0" borderId="10" xfId="9" applyFont="1" applyFill="1" applyBorder="1" applyAlignment="1" applyProtection="1">
      <alignment horizontal="center" vertical="center"/>
    </xf>
    <xf numFmtId="0" fontId="13" fillId="0" borderId="6" xfId="9" applyFont="1" applyFill="1" applyBorder="1" applyAlignment="1" applyProtection="1">
      <alignment horizontal="center" vertical="center"/>
    </xf>
    <xf numFmtId="38" fontId="13" fillId="6" borderId="5" xfId="2" applyFont="1" applyFill="1" applyBorder="1" applyAlignment="1" applyProtection="1">
      <alignment vertical="center" shrinkToFit="1"/>
      <protection locked="0"/>
    </xf>
    <xf numFmtId="0" fontId="13" fillId="0" borderId="34" xfId="9" applyFont="1" applyFill="1" applyBorder="1" applyAlignment="1" applyProtection="1">
      <alignment horizontal="center" vertical="center" textRotation="255"/>
    </xf>
    <xf numFmtId="0" fontId="13" fillId="0" borderId="33" xfId="9" applyFont="1" applyFill="1" applyBorder="1" applyAlignment="1" applyProtection="1">
      <alignment horizontal="center" vertical="center" textRotation="255"/>
    </xf>
    <xf numFmtId="0" fontId="13" fillId="0" borderId="33" xfId="9" applyFont="1" applyFill="1" applyBorder="1" applyAlignment="1" applyProtection="1">
      <alignment horizontal="distributed" vertical="center" wrapText="1"/>
    </xf>
    <xf numFmtId="0" fontId="13" fillId="0" borderId="36" xfId="9" applyFont="1" applyFill="1" applyBorder="1" applyAlignment="1" applyProtection="1">
      <alignment horizontal="distributed" vertical="center"/>
    </xf>
    <xf numFmtId="183" fontId="13" fillId="6" borderId="4" xfId="9" applyNumberFormat="1" applyFont="1" applyFill="1" applyBorder="1" applyAlignment="1" applyProtection="1">
      <alignment horizontal="center" vertical="center" wrapText="1"/>
      <protection locked="0"/>
    </xf>
    <xf numFmtId="183" fontId="13" fillId="6" borderId="7" xfId="9" applyNumberFormat="1" applyFont="1" applyFill="1" applyBorder="1" applyAlignment="1" applyProtection="1">
      <alignment horizontal="center" vertical="center" wrapText="1"/>
      <protection locked="0"/>
    </xf>
    <xf numFmtId="183" fontId="13" fillId="6" borderId="11" xfId="9" applyNumberFormat="1" applyFont="1" applyFill="1" applyBorder="1" applyAlignment="1" applyProtection="1">
      <alignment horizontal="center" vertical="center" wrapText="1"/>
      <protection locked="0"/>
    </xf>
    <xf numFmtId="0" fontId="13" fillId="0" borderId="124" xfId="9" applyFont="1" applyFill="1" applyBorder="1" applyAlignment="1" applyProtection="1">
      <alignment horizontal="center" vertical="center"/>
    </xf>
    <xf numFmtId="0" fontId="13" fillId="0" borderId="17" xfId="9" applyFont="1" applyFill="1" applyBorder="1" applyAlignment="1" applyProtection="1">
      <alignment horizontal="center" vertical="center"/>
    </xf>
    <xf numFmtId="0" fontId="18" fillId="0" borderId="124" xfId="9" applyFont="1" applyFill="1" applyBorder="1" applyAlignment="1" applyProtection="1">
      <alignment horizontal="left" vertical="center" shrinkToFit="1"/>
    </xf>
    <xf numFmtId="0" fontId="18" fillId="0" borderId="135" xfId="9" applyFont="1" applyFill="1" applyBorder="1" applyAlignment="1" applyProtection="1">
      <alignment horizontal="left" vertical="center" shrinkToFit="1"/>
    </xf>
    <xf numFmtId="0" fontId="18" fillId="0" borderId="17" xfId="9" applyFont="1" applyFill="1" applyBorder="1" applyAlignment="1" applyProtection="1">
      <alignment horizontal="left" vertical="center" shrinkToFit="1"/>
    </xf>
    <xf numFmtId="0" fontId="13" fillId="0" borderId="139" xfId="9" applyFont="1" applyFill="1" applyBorder="1" applyAlignment="1" applyProtection="1">
      <alignment horizontal="center" vertical="center"/>
    </xf>
    <xf numFmtId="0" fontId="13" fillId="0" borderId="136" xfId="9" applyFont="1" applyFill="1" applyBorder="1" applyAlignment="1" applyProtection="1">
      <alignment horizontal="center" vertical="center"/>
    </xf>
    <xf numFmtId="0" fontId="13" fillId="0" borderId="33" xfId="9" applyFont="1" applyFill="1" applyBorder="1" applyAlignment="1" applyProtection="1">
      <alignment horizontal="center" vertical="center"/>
    </xf>
    <xf numFmtId="0" fontId="13" fillId="0" borderId="36" xfId="9" applyFont="1" applyFill="1" applyBorder="1" applyAlignment="1" applyProtection="1">
      <alignment horizontal="center" vertical="center"/>
    </xf>
    <xf numFmtId="0" fontId="13" fillId="0" borderId="27" xfId="9" applyFont="1" applyFill="1" applyBorder="1" applyAlignment="1" applyProtection="1">
      <alignment horizontal="center" vertical="center"/>
    </xf>
    <xf numFmtId="0" fontId="13" fillId="0" borderId="124" xfId="9" applyFont="1" applyFill="1" applyBorder="1" applyAlignment="1" applyProtection="1">
      <alignment horizontal="distributed" vertical="center" indent="4"/>
    </xf>
    <xf numFmtId="0" fontId="13" fillId="0" borderId="135" xfId="9" applyFont="1" applyFill="1" applyBorder="1" applyAlignment="1" applyProtection="1">
      <alignment horizontal="distributed" vertical="center" indent="4"/>
    </xf>
    <xf numFmtId="0" fontId="2" fillId="0" borderId="4" xfId="9" applyFont="1" applyFill="1" applyBorder="1" applyAlignment="1" applyProtection="1">
      <alignment horizontal="center" vertical="center" wrapText="1"/>
    </xf>
    <xf numFmtId="0" fontId="2" fillId="0" borderId="53" xfId="9" applyFont="1" applyFill="1" applyBorder="1" applyAlignment="1" applyProtection="1">
      <alignment horizontal="center" vertical="center" wrapText="1"/>
    </xf>
    <xf numFmtId="0" fontId="13" fillId="0" borderId="33" xfId="9" applyFont="1" applyFill="1" applyBorder="1" applyAlignment="1" applyProtection="1">
      <alignment horizontal="distributed" vertical="center"/>
    </xf>
    <xf numFmtId="0" fontId="13" fillId="0" borderId="20" xfId="9" applyFont="1" applyFill="1" applyBorder="1" applyAlignment="1" applyProtection="1">
      <alignment horizontal="distributed" vertical="center"/>
    </xf>
    <xf numFmtId="0" fontId="13" fillId="0" borderId="27" xfId="9" applyFont="1" applyFill="1" applyBorder="1" applyAlignment="1" applyProtection="1">
      <alignment horizontal="distributed" vertical="center"/>
    </xf>
    <xf numFmtId="0" fontId="13" fillId="0" borderId="34" xfId="9" applyFont="1" applyFill="1" applyBorder="1" applyAlignment="1" applyProtection="1">
      <alignment horizontal="distributed" vertical="center"/>
    </xf>
    <xf numFmtId="0" fontId="13" fillId="0" borderId="11" xfId="9" applyFont="1" applyFill="1" applyBorder="1" applyAlignment="1" applyProtection="1">
      <alignment horizontal="distributed" vertical="center"/>
    </xf>
    <xf numFmtId="38" fontId="13" fillId="6" borderId="29" xfId="2" applyFont="1" applyFill="1" applyBorder="1" applyAlignment="1" applyProtection="1">
      <alignment vertical="center" shrinkToFit="1"/>
      <protection locked="0"/>
    </xf>
    <xf numFmtId="38" fontId="18" fillId="0" borderId="58" xfId="2" applyFont="1" applyFill="1" applyBorder="1" applyAlignment="1" applyProtection="1">
      <alignment vertical="center" shrinkToFit="1"/>
    </xf>
    <xf numFmtId="38" fontId="18" fillId="0" borderId="70" xfId="2" applyFont="1" applyFill="1" applyBorder="1" applyAlignment="1" applyProtection="1">
      <alignment vertical="center" shrinkToFit="1"/>
    </xf>
    <xf numFmtId="38" fontId="18" fillId="0" borderId="47" xfId="2" applyFont="1" applyFill="1" applyBorder="1" applyAlignment="1" applyProtection="1">
      <alignment vertical="center" shrinkToFit="1"/>
    </xf>
    <xf numFmtId="38" fontId="18" fillId="0" borderId="25" xfId="2" applyFont="1" applyFill="1" applyBorder="1" applyAlignment="1" applyProtection="1">
      <alignment vertical="center" shrinkToFit="1"/>
    </xf>
    <xf numFmtId="0" fontId="13" fillId="0" borderId="22" xfId="9" applyFont="1" applyFill="1" applyBorder="1" applyAlignment="1" applyProtection="1">
      <alignment horizontal="distributed" vertical="center" wrapText="1"/>
    </xf>
    <xf numFmtId="0" fontId="13" fillId="0" borderId="23" xfId="9" applyFont="1" applyFill="1" applyBorder="1" applyAlignment="1" applyProtection="1">
      <alignment horizontal="distributed" vertical="center"/>
    </xf>
    <xf numFmtId="38" fontId="13" fillId="6" borderId="22" xfId="2" applyFont="1" applyFill="1" applyBorder="1" applyAlignment="1" applyProtection="1">
      <alignment vertical="center" shrinkToFit="1"/>
      <protection locked="0"/>
    </xf>
    <xf numFmtId="38" fontId="13" fillId="6" borderId="9" xfId="2" applyFont="1" applyFill="1" applyBorder="1" applyAlignment="1" applyProtection="1">
      <alignment vertical="center" shrinkToFit="1"/>
      <protection locked="0"/>
    </xf>
    <xf numFmtId="38" fontId="13" fillId="6" borderId="24" xfId="2" applyFont="1" applyFill="1" applyBorder="1" applyAlignment="1" applyProtection="1">
      <alignment vertical="center" shrinkToFit="1"/>
      <protection locked="0"/>
    </xf>
    <xf numFmtId="0" fontId="13" fillId="0" borderId="3" xfId="9" applyFont="1" applyFill="1" applyBorder="1" applyAlignment="1" applyProtection="1">
      <alignment horizontal="center" vertical="center" wrapText="1"/>
    </xf>
    <xf numFmtId="0" fontId="13" fillId="0" borderId="13" xfId="9" applyFont="1" applyFill="1" applyBorder="1" applyAlignment="1" applyProtection="1">
      <alignment horizontal="center" vertical="center" wrapText="1"/>
    </xf>
    <xf numFmtId="183" fontId="13" fillId="6" borderId="3" xfId="9" applyNumberFormat="1" applyFont="1" applyFill="1" applyBorder="1" applyAlignment="1" applyProtection="1">
      <alignment horizontal="center" vertical="center" wrapText="1"/>
      <protection locked="0"/>
    </xf>
    <xf numFmtId="183" fontId="13" fillId="6" borderId="5" xfId="9" applyNumberFormat="1" applyFont="1" applyFill="1" applyBorder="1" applyAlignment="1" applyProtection="1">
      <alignment horizontal="center" vertical="center" wrapText="1"/>
      <protection locked="0"/>
    </xf>
    <xf numFmtId="183" fontId="13" fillId="6" borderId="10" xfId="9" applyNumberFormat="1" applyFont="1" applyFill="1" applyBorder="1" applyAlignment="1" applyProtection="1">
      <alignment horizontal="center" vertical="center" wrapText="1"/>
      <protection locked="0"/>
    </xf>
    <xf numFmtId="38" fontId="13" fillId="6" borderId="33" xfId="2" applyFont="1" applyFill="1" applyBorder="1" applyAlignment="1" applyProtection="1">
      <alignment vertical="center" shrinkToFit="1"/>
      <protection locked="0"/>
    </xf>
    <xf numFmtId="0" fontId="18" fillId="0" borderId="124" xfId="10" applyFont="1" applyFill="1" applyBorder="1" applyAlignment="1" applyProtection="1">
      <alignment horizontal="left" vertical="center" shrinkToFit="1"/>
    </xf>
    <xf numFmtId="0" fontId="18" fillId="0" borderId="135" xfId="10" applyFont="1" applyFill="1" applyBorder="1" applyAlignment="1" applyProtection="1">
      <alignment horizontal="left" vertical="center" shrinkToFit="1"/>
    </xf>
    <xf numFmtId="0" fontId="18" fillId="0" borderId="17" xfId="10" applyFont="1" applyFill="1" applyBorder="1" applyAlignment="1" applyProtection="1">
      <alignment horizontal="left" vertical="center" shrinkToFit="1"/>
    </xf>
    <xf numFmtId="0" fontId="13" fillId="0" borderId="39" xfId="0" applyFont="1" applyFill="1" applyBorder="1" applyAlignment="1" applyProtection="1">
      <alignment horizontal="center" vertical="center" wrapText="1"/>
    </xf>
    <xf numFmtId="0" fontId="13" fillId="0" borderId="45" xfId="0" applyFont="1" applyFill="1" applyBorder="1" applyAlignment="1" applyProtection="1">
      <alignment horizontal="center" vertical="center" wrapText="1"/>
    </xf>
    <xf numFmtId="0" fontId="13" fillId="0" borderId="46" xfId="0" applyFont="1" applyFill="1" applyBorder="1" applyAlignment="1" applyProtection="1">
      <alignment horizontal="center" vertical="center" wrapText="1"/>
    </xf>
    <xf numFmtId="0" fontId="13" fillId="0" borderId="124"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24" xfId="0" applyFont="1" applyFill="1" applyBorder="1" applyAlignment="1" applyProtection="1">
      <alignment horizontal="center" vertical="center" wrapText="1"/>
    </xf>
    <xf numFmtId="0" fontId="13" fillId="0" borderId="26" xfId="0" applyFont="1" applyFill="1" applyBorder="1" applyAlignment="1" applyProtection="1">
      <alignment horizontal="center" vertical="center" wrapText="1"/>
    </xf>
    <xf numFmtId="0" fontId="13" fillId="0" borderId="24" xfId="10" applyFont="1" applyFill="1" applyBorder="1" applyAlignment="1" applyProtection="1">
      <alignment horizontal="center" vertical="center" textRotation="255"/>
    </xf>
    <xf numFmtId="0" fontId="13" fillId="0" borderId="26" xfId="10" applyFont="1" applyFill="1" applyBorder="1" applyAlignment="1" applyProtection="1">
      <alignment horizontal="center" vertical="center" textRotation="255"/>
    </xf>
    <xf numFmtId="0" fontId="13" fillId="0" borderId="124" xfId="10" applyFont="1" applyFill="1" applyBorder="1" applyAlignment="1" applyProtection="1">
      <alignment horizontal="center" vertical="center" shrinkToFit="1"/>
    </xf>
    <xf numFmtId="0" fontId="13" fillId="0" borderId="17" xfId="10" applyFont="1" applyFill="1" applyBorder="1" applyAlignment="1" applyProtection="1">
      <alignment horizontal="center" vertical="center" shrinkToFit="1"/>
    </xf>
    <xf numFmtId="0" fontId="13" fillId="0" borderId="4" xfId="10" applyFont="1" applyFill="1" applyBorder="1" applyAlignment="1" applyProtection="1">
      <alignment horizontal="distributed" vertical="center"/>
    </xf>
    <xf numFmtId="0" fontId="13" fillId="0" borderId="7" xfId="10" applyFont="1" applyFill="1" applyBorder="1" applyAlignment="1" applyProtection="1">
      <alignment horizontal="distributed" vertical="center"/>
    </xf>
    <xf numFmtId="0" fontId="13" fillId="0" borderId="53" xfId="10" applyFont="1" applyFill="1" applyBorder="1" applyAlignment="1" applyProtection="1">
      <alignment horizontal="distributed" vertical="center"/>
    </xf>
    <xf numFmtId="0" fontId="13" fillId="0" borderId="40" xfId="10" applyFont="1" applyFill="1" applyBorder="1" applyAlignment="1" applyProtection="1">
      <alignment horizontal="distributed" vertical="center"/>
    </xf>
    <xf numFmtId="0" fontId="2" fillId="0" borderId="43" xfId="10" applyFont="1" applyFill="1" applyBorder="1" applyAlignment="1" applyProtection="1">
      <alignment horizontal="distributed" vertical="center"/>
    </xf>
    <xf numFmtId="0" fontId="2" fillId="0" borderId="59" xfId="10" applyFont="1" applyFill="1" applyBorder="1" applyAlignment="1" applyProtection="1">
      <alignment horizontal="distributed" vertical="center"/>
    </xf>
    <xf numFmtId="0" fontId="13" fillId="0" borderId="43" xfId="10" applyFont="1" applyFill="1" applyBorder="1" applyAlignment="1" applyProtection="1">
      <alignment horizontal="center" vertical="center" wrapText="1"/>
    </xf>
    <xf numFmtId="0" fontId="13" fillId="0" borderId="0" xfId="10" applyFont="1" applyFill="1" applyBorder="1" applyAlignment="1" applyProtection="1">
      <alignment horizontal="center" vertical="center" wrapText="1"/>
    </xf>
    <xf numFmtId="0" fontId="13" fillId="0" borderId="48"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xf>
    <xf numFmtId="0" fontId="13" fillId="0" borderId="13" xfId="10" applyFont="1" applyFill="1" applyBorder="1" applyAlignment="1" applyProtection="1">
      <alignment vertical="center"/>
    </xf>
    <xf numFmtId="0" fontId="13" fillId="0" borderId="61" xfId="10" applyFont="1" applyFill="1" applyBorder="1" applyAlignment="1" applyProtection="1">
      <alignment horizontal="distributed" vertical="center" indent="1"/>
    </xf>
    <xf numFmtId="0" fontId="13" fillId="0" borderId="29" xfId="10" applyFont="1" applyFill="1" applyBorder="1" applyAlignment="1" applyProtection="1">
      <alignment horizontal="distributed" vertical="center" indent="1"/>
    </xf>
    <xf numFmtId="0" fontId="13" fillId="0" borderId="126" xfId="10" applyFont="1" applyFill="1" applyBorder="1" applyAlignment="1" applyProtection="1">
      <alignment horizontal="distributed" vertical="center" indent="1"/>
    </xf>
    <xf numFmtId="0" fontId="13" fillId="0" borderId="13" xfId="10" applyFont="1" applyFill="1" applyBorder="1" applyAlignment="1" applyProtection="1">
      <alignment horizontal="center" vertical="center"/>
    </xf>
    <xf numFmtId="0" fontId="13" fillId="0" borderId="3" xfId="10" applyFont="1" applyFill="1" applyBorder="1" applyAlignment="1" applyProtection="1">
      <alignment horizontal="center" vertical="center" textRotation="255"/>
    </xf>
    <xf numFmtId="0" fontId="13" fillId="0" borderId="5" xfId="10" applyFont="1" applyFill="1" applyBorder="1" applyAlignment="1" applyProtection="1">
      <alignment horizontal="center" vertical="center" textRotation="255"/>
    </xf>
    <xf numFmtId="0" fontId="13" fillId="0" borderId="13" xfId="10" applyFont="1" applyFill="1" applyBorder="1" applyAlignment="1" applyProtection="1">
      <alignment horizontal="center" vertical="center" textRotation="255"/>
    </xf>
    <xf numFmtId="0" fontId="13" fillId="0" borderId="3" xfId="10" applyFont="1" applyFill="1" applyBorder="1" applyAlignment="1" applyProtection="1">
      <alignment horizontal="distributed" vertical="center"/>
    </xf>
    <xf numFmtId="0" fontId="13" fillId="0" borderId="5" xfId="10" applyFont="1" applyFill="1" applyBorder="1" applyAlignment="1" applyProtection="1">
      <alignment horizontal="distributed" vertical="center"/>
    </xf>
    <xf numFmtId="0" fontId="13" fillId="0" borderId="13" xfId="10" applyFont="1" applyFill="1" applyBorder="1" applyAlignment="1" applyProtection="1">
      <alignment horizontal="distributed" vertical="center"/>
    </xf>
    <xf numFmtId="0" fontId="13" fillId="0" borderId="127" xfId="10" applyFont="1" applyFill="1" applyBorder="1" applyAlignment="1" applyProtection="1">
      <alignment horizontal="distributed" vertical="center" indent="1"/>
    </xf>
    <xf numFmtId="0" fontId="2" fillId="0" borderId="133" xfId="10" applyFont="1" applyFill="1" applyBorder="1" applyAlignment="1" applyProtection="1">
      <alignment horizontal="distributed" vertical="center" indent="1"/>
    </xf>
    <xf numFmtId="0" fontId="2" fillId="0" borderId="140" xfId="10" applyFont="1" applyFill="1" applyBorder="1" applyAlignment="1" applyProtection="1">
      <alignment horizontal="distributed" vertical="center" indent="1"/>
    </xf>
    <xf numFmtId="0" fontId="13" fillId="0" borderId="67" xfId="10" applyFont="1" applyFill="1" applyBorder="1" applyAlignment="1" applyProtection="1">
      <alignment horizontal="distributed" vertical="center" indent="1"/>
    </xf>
    <xf numFmtId="0" fontId="13" fillId="0" borderId="132" xfId="10" applyFont="1" applyFill="1" applyBorder="1" applyAlignment="1" applyProtection="1">
      <alignment horizontal="distributed" vertical="center" indent="1"/>
    </xf>
    <xf numFmtId="0" fontId="13" fillId="0" borderId="44" xfId="10" applyFont="1" applyFill="1" applyBorder="1" applyAlignment="1" applyProtection="1">
      <alignment horizontal="distributed" vertical="center" indent="1"/>
    </xf>
    <xf numFmtId="0" fontId="2" fillId="0" borderId="124" xfId="11" applyFont="1" applyFill="1" applyBorder="1" applyAlignment="1" applyProtection="1">
      <alignment horizontal="left" vertical="center"/>
    </xf>
    <xf numFmtId="0" fontId="2" fillId="0" borderId="17" xfId="11" applyFont="1" applyFill="1" applyBorder="1" applyAlignment="1" applyProtection="1">
      <alignment horizontal="left" vertical="center"/>
    </xf>
    <xf numFmtId="0" fontId="2" fillId="0" borderId="124" xfId="11" applyFont="1" applyFill="1" applyBorder="1" applyAlignment="1" applyProtection="1">
      <alignment horizontal="distributed" vertical="center"/>
    </xf>
    <xf numFmtId="0" fontId="2" fillId="0" borderId="17" xfId="11" applyFont="1" applyFill="1" applyBorder="1" applyAlignment="1" applyProtection="1">
      <alignment horizontal="distributed" vertical="center"/>
    </xf>
    <xf numFmtId="0" fontId="2" fillId="0" borderId="57" xfId="0" applyFont="1" applyFill="1" applyBorder="1" applyAlignment="1" applyProtection="1">
      <alignment horizontal="distributed" vertical="center" wrapText="1"/>
    </xf>
    <xf numFmtId="0" fontId="2" fillId="0" borderId="103" xfId="0" applyFont="1" applyFill="1" applyBorder="1" applyAlignment="1" applyProtection="1">
      <alignment horizontal="distributed" vertical="center" wrapText="1"/>
    </xf>
    <xf numFmtId="0" fontId="2" fillId="0" borderId="58" xfId="0" applyFont="1" applyFill="1" applyBorder="1" applyAlignment="1" applyProtection="1">
      <alignment horizontal="distributed" vertical="center" wrapText="1"/>
    </xf>
    <xf numFmtId="0" fontId="2" fillId="0" borderId="38" xfId="0" applyFont="1" applyFill="1" applyBorder="1" applyAlignment="1" applyProtection="1">
      <alignment horizontal="distributed" vertical="center" wrapText="1"/>
    </xf>
    <xf numFmtId="58" fontId="13" fillId="6" borderId="26" xfId="11" applyNumberFormat="1" applyFont="1" applyFill="1" applyBorder="1" applyAlignment="1" applyProtection="1">
      <alignment horizontal="center" vertical="center" shrinkToFit="1"/>
      <protection locked="0"/>
    </xf>
    <xf numFmtId="58" fontId="13" fillId="6" borderId="27" xfId="11" applyNumberFormat="1" applyFont="1" applyFill="1" applyBorder="1" applyAlignment="1" applyProtection="1">
      <alignment horizontal="center" vertical="center" shrinkToFit="1"/>
      <protection locked="0"/>
    </xf>
    <xf numFmtId="0" fontId="2" fillId="0" borderId="21" xfId="11" applyFont="1" applyFill="1" applyBorder="1" applyAlignment="1" applyProtection="1">
      <alignment horizontal="distributed" vertical="center"/>
    </xf>
    <xf numFmtId="0" fontId="2" fillId="0" borderId="128" xfId="11" applyFont="1" applyFill="1" applyBorder="1" applyAlignment="1" applyProtection="1">
      <alignment horizontal="distributed" vertical="center"/>
    </xf>
    <xf numFmtId="58" fontId="13" fillId="6" borderId="24" xfId="11" applyNumberFormat="1" applyFont="1" applyFill="1" applyBorder="1" applyAlignment="1" applyProtection="1">
      <alignment horizontal="center" vertical="center" shrinkToFit="1"/>
      <protection locked="0"/>
    </xf>
    <xf numFmtId="58" fontId="13" fillId="6" borderId="36" xfId="11" applyNumberFormat="1" applyFont="1" applyFill="1" applyBorder="1" applyAlignment="1" applyProtection="1">
      <alignment horizontal="center" vertical="center" shrinkToFit="1"/>
      <protection locked="0"/>
    </xf>
    <xf numFmtId="0" fontId="22" fillId="0" borderId="0" xfId="11" applyFont="1" applyFill="1" applyAlignment="1" applyProtection="1">
      <alignment horizontal="left" vertical="center"/>
    </xf>
    <xf numFmtId="0" fontId="2" fillId="0" borderId="141" xfId="11" applyFont="1" applyFill="1" applyBorder="1" applyAlignment="1" applyProtection="1">
      <alignment horizontal="distributed" vertical="center"/>
    </xf>
    <xf numFmtId="0" fontId="2" fillId="0" borderId="137" xfId="11" applyFont="1" applyFill="1" applyBorder="1" applyAlignment="1" applyProtection="1">
      <alignment horizontal="distributed" vertical="center"/>
    </xf>
    <xf numFmtId="0" fontId="2" fillId="0" borderId="52" xfId="11" applyFont="1" applyFill="1" applyBorder="1" applyAlignment="1" applyProtection="1">
      <alignment horizontal="distributed" vertical="center"/>
    </xf>
    <xf numFmtId="0" fontId="2" fillId="0" borderId="56" xfId="11" applyFont="1" applyFill="1" applyBorder="1" applyAlignment="1" applyProtection="1">
      <alignment horizontal="distributed" vertical="center"/>
    </xf>
    <xf numFmtId="0" fontId="2" fillId="0" borderId="20" xfId="11" applyFont="1" applyFill="1" applyBorder="1" applyAlignment="1" applyProtection="1">
      <alignment horizontal="center" vertical="center"/>
    </xf>
    <xf numFmtId="0" fontId="2" fillId="0" borderId="26" xfId="11" applyFont="1" applyFill="1" applyBorder="1" applyAlignment="1" applyProtection="1">
      <alignment horizontal="center" vertical="center"/>
    </xf>
    <xf numFmtId="58" fontId="13" fillId="6" borderId="10" xfId="11" applyNumberFormat="1" applyFont="1" applyFill="1" applyBorder="1" applyAlignment="1" applyProtection="1">
      <alignment horizontal="center" vertical="center" shrinkToFit="1"/>
      <protection locked="0"/>
    </xf>
    <xf numFmtId="58" fontId="13" fillId="6" borderId="11" xfId="11" applyNumberFormat="1" applyFont="1" applyFill="1" applyBorder="1" applyAlignment="1" applyProtection="1">
      <alignment horizontal="center" vertical="center" shrinkToFit="1"/>
      <protection locked="0"/>
    </xf>
    <xf numFmtId="58" fontId="13" fillId="6" borderId="34" xfId="11" applyNumberFormat="1" applyFont="1" applyFill="1" applyBorder="1" applyAlignment="1" applyProtection="1">
      <alignment horizontal="center" vertical="center" shrinkToFit="1"/>
      <protection locked="0"/>
    </xf>
    <xf numFmtId="0" fontId="13" fillId="0" borderId="42" xfId="0" applyFont="1" applyFill="1" applyBorder="1" applyAlignment="1" applyProtection="1">
      <alignment horizontal="center" vertical="center" wrapText="1"/>
    </xf>
    <xf numFmtId="0" fontId="2" fillId="0" borderId="105" xfId="11" applyFont="1" applyFill="1" applyBorder="1" applyAlignment="1" applyProtection="1">
      <alignment horizontal="center" vertical="center"/>
    </xf>
    <xf numFmtId="0" fontId="2" fillId="0" borderId="136" xfId="11" applyFont="1" applyFill="1" applyBorder="1" applyAlignment="1" applyProtection="1">
      <alignment horizontal="center" vertical="center"/>
    </xf>
    <xf numFmtId="0" fontId="18" fillId="0" borderId="2" xfId="11" applyFont="1" applyFill="1" applyBorder="1" applyAlignment="1" applyProtection="1">
      <alignment horizontal="left" vertical="center" shrinkToFit="1"/>
    </xf>
    <xf numFmtId="0" fontId="13" fillId="0" borderId="2" xfId="11" applyFont="1" applyFill="1" applyBorder="1" applyAlignment="1" applyProtection="1">
      <alignment horizontal="center" vertical="center"/>
    </xf>
    <xf numFmtId="0" fontId="2" fillId="0" borderId="139" xfId="11" applyFont="1" applyFill="1" applyBorder="1" applyAlignment="1" applyProtection="1">
      <alignment horizontal="center" vertical="center"/>
    </xf>
    <xf numFmtId="0" fontId="2" fillId="0" borderId="27" xfId="11" applyFont="1" applyFill="1" applyBorder="1" applyAlignment="1" applyProtection="1">
      <alignment horizontal="center" vertical="center"/>
    </xf>
    <xf numFmtId="58" fontId="13" fillId="6" borderId="20" xfId="11" applyNumberFormat="1" applyFont="1" applyFill="1" applyBorder="1" applyAlignment="1" applyProtection="1">
      <alignment horizontal="center" vertical="center" shrinkToFit="1"/>
      <protection locked="0"/>
    </xf>
    <xf numFmtId="0" fontId="2" fillId="0" borderId="22" xfId="11" applyFont="1" applyFill="1" applyBorder="1" applyAlignment="1" applyProtection="1">
      <alignment horizontal="center" vertical="center" textRotation="255"/>
    </xf>
    <xf numFmtId="0" fontId="2" fillId="0" borderId="126" xfId="11" applyFont="1" applyFill="1" applyBorder="1" applyAlignment="1" applyProtection="1">
      <alignment horizontal="center" vertical="center" textRotation="255"/>
    </xf>
    <xf numFmtId="0" fontId="13" fillId="0" borderId="124" xfId="0" applyFont="1" applyFill="1" applyBorder="1" applyAlignment="1" applyProtection="1">
      <alignment horizontal="distributed" vertical="center" wrapText="1"/>
    </xf>
    <xf numFmtId="0" fontId="13" fillId="0" borderId="17" xfId="0" applyFont="1" applyFill="1" applyBorder="1" applyAlignment="1" applyProtection="1">
      <alignment horizontal="distributed" vertical="center" wrapText="1"/>
    </xf>
    <xf numFmtId="58" fontId="13" fillId="6" borderId="33" xfId="11" applyNumberFormat="1" applyFont="1" applyFill="1" applyBorder="1" applyAlignment="1" applyProtection="1">
      <alignment horizontal="center" vertical="center" shrinkToFit="1"/>
      <protection locked="0"/>
    </xf>
    <xf numFmtId="0" fontId="22" fillId="0" borderId="0" xfId="11" applyFont="1" applyFill="1" applyAlignment="1" applyProtection="1">
      <alignment horizontal="left" vertical="center" wrapText="1"/>
    </xf>
    <xf numFmtId="0" fontId="13" fillId="0" borderId="14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127" xfId="0" applyFont="1" applyFill="1" applyBorder="1" applyAlignment="1" applyProtection="1">
      <alignment horizontal="center" vertical="center" wrapText="1"/>
    </xf>
    <xf numFmtId="0" fontId="22" fillId="0" borderId="3" xfId="12" applyFont="1" applyFill="1" applyBorder="1" applyAlignment="1" applyProtection="1">
      <alignment horizontal="center" vertical="center" wrapText="1"/>
    </xf>
    <xf numFmtId="0" fontId="22" fillId="0" borderId="5" xfId="12" applyFont="1" applyFill="1" applyBorder="1" applyAlignment="1" applyProtection="1">
      <alignment horizontal="center" vertical="center"/>
    </xf>
    <xf numFmtId="0" fontId="22" fillId="0" borderId="160" xfId="12" applyFont="1" applyFill="1" applyBorder="1" applyAlignment="1" applyProtection="1">
      <alignment horizontal="center" vertical="center" wrapText="1"/>
    </xf>
    <xf numFmtId="0" fontId="22" fillId="0" borderId="161" xfId="12" applyFont="1" applyFill="1" applyBorder="1" applyAlignment="1" applyProtection="1">
      <alignment horizontal="center" vertical="center" wrapText="1"/>
    </xf>
    <xf numFmtId="0" fontId="22" fillId="0" borderId="3" xfId="12" applyFont="1" applyFill="1" applyBorder="1" applyAlignment="1" applyProtection="1">
      <alignment horizontal="center" vertical="center"/>
    </xf>
    <xf numFmtId="0" fontId="22" fillId="0" borderId="10" xfId="12" applyFont="1" applyFill="1" applyBorder="1" applyAlignment="1" applyProtection="1">
      <alignment horizontal="center" vertical="center"/>
    </xf>
    <xf numFmtId="199" fontId="2" fillId="6" borderId="9" xfId="10" applyNumberFormat="1" applyFont="1" applyFill="1" applyBorder="1" applyAlignment="1" applyProtection="1">
      <alignment horizontal="right" vertical="center"/>
      <protection locked="0"/>
    </xf>
    <xf numFmtId="199" fontId="2" fillId="6" borderId="10" xfId="10" applyNumberFormat="1" applyFont="1" applyFill="1" applyBorder="1" applyAlignment="1" applyProtection="1">
      <alignment horizontal="right" vertical="center"/>
      <protection locked="0"/>
    </xf>
    <xf numFmtId="199" fontId="2" fillId="6" borderId="9" xfId="10" applyNumberFormat="1" applyFont="1" applyFill="1" applyBorder="1" applyAlignment="1" applyProtection="1">
      <alignment vertical="center"/>
      <protection locked="0"/>
    </xf>
    <xf numFmtId="199" fontId="2" fillId="6" borderId="10" xfId="10" applyNumberFormat="1" applyFont="1" applyFill="1" applyBorder="1" applyAlignment="1" applyProtection="1">
      <alignment vertical="center"/>
      <protection locked="0"/>
    </xf>
    <xf numFmtId="0" fontId="57" fillId="0" borderId="9" xfId="0" applyFont="1" applyBorder="1" applyAlignment="1">
      <alignment horizontal="center" vertical="center"/>
    </xf>
    <xf numFmtId="0" fontId="57" fillId="0" borderId="10" xfId="0" applyFont="1" applyBorder="1" applyAlignment="1">
      <alignment horizontal="center" vertical="center"/>
    </xf>
    <xf numFmtId="0" fontId="67" fillId="0" borderId="9" xfId="0" applyFont="1" applyFill="1" applyBorder="1" applyAlignment="1" applyProtection="1">
      <alignment horizontal="right" vertical="center"/>
    </xf>
    <xf numFmtId="0" fontId="67" fillId="0" borderId="10" xfId="0" applyFont="1" applyFill="1" applyBorder="1" applyAlignment="1" applyProtection="1">
      <alignment horizontal="right" vertical="center"/>
    </xf>
    <xf numFmtId="199" fontId="56" fillId="0" borderId="22" xfId="10" applyNumberFormat="1" applyFont="1" applyFill="1" applyBorder="1" applyAlignment="1" applyProtection="1">
      <alignment horizontal="right" vertical="center"/>
    </xf>
    <xf numFmtId="199" fontId="56" fillId="0" borderId="34" xfId="10" applyNumberFormat="1" applyFont="1" applyFill="1" applyBorder="1" applyAlignment="1" applyProtection="1">
      <alignment horizontal="right" vertical="center"/>
    </xf>
    <xf numFmtId="0" fontId="2" fillId="0" borderId="9" xfId="12" applyFont="1" applyFill="1" applyBorder="1" applyAlignment="1" applyProtection="1">
      <alignment horizontal="center" vertical="center" wrapText="1"/>
    </xf>
    <xf numFmtId="0" fontId="2" fillId="0" borderId="10" xfId="12" applyFont="1" applyFill="1" applyBorder="1" applyAlignment="1" applyProtection="1">
      <alignment horizontal="center" vertical="center"/>
    </xf>
    <xf numFmtId="0" fontId="56" fillId="0" borderId="24" xfId="0" applyFont="1" applyFill="1" applyBorder="1" applyAlignment="1">
      <alignment horizontal="right" vertical="center"/>
    </xf>
    <xf numFmtId="0" fontId="56" fillId="0" borderId="26" xfId="0" applyFont="1" applyFill="1" applyBorder="1" applyAlignment="1">
      <alignment horizontal="right" vertical="center"/>
    </xf>
    <xf numFmtId="0" fontId="67" fillId="0" borderId="13" xfId="0" applyFont="1" applyFill="1" applyBorder="1" applyAlignment="1" applyProtection="1">
      <alignment horizontal="right" vertical="center"/>
    </xf>
    <xf numFmtId="0" fontId="57" fillId="6" borderId="9" xfId="0" applyFont="1" applyFill="1" applyBorder="1" applyAlignment="1" applyProtection="1">
      <alignment horizontal="right" vertical="center"/>
      <protection locked="0"/>
    </xf>
    <xf numFmtId="0" fontId="57" fillId="6" borderId="13" xfId="0" applyFont="1" applyFill="1" applyBorder="1" applyAlignment="1" applyProtection="1">
      <alignment horizontal="right" vertical="center"/>
      <protection locked="0"/>
    </xf>
    <xf numFmtId="0" fontId="2" fillId="0" borderId="10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27" xfId="0" applyFont="1" applyBorder="1" applyAlignment="1">
      <alignment horizontal="center" vertical="center"/>
    </xf>
    <xf numFmtId="0" fontId="2" fillId="0" borderId="133" xfId="0" applyFont="1" applyBorder="1" applyAlignment="1">
      <alignment horizontal="center" vertical="center"/>
    </xf>
    <xf numFmtId="0" fontId="2" fillId="0" borderId="140" xfId="0" applyFont="1" applyBorder="1" applyAlignment="1">
      <alignment horizontal="center" vertical="center"/>
    </xf>
    <xf numFmtId="0" fontId="22" fillId="0" borderId="61" xfId="12" applyFont="1" applyFill="1" applyBorder="1" applyAlignment="1" applyProtection="1">
      <alignment horizontal="center" vertical="center"/>
    </xf>
    <xf numFmtId="0" fontId="22" fillId="0" borderId="29" xfId="12" applyFont="1" applyFill="1" applyBorder="1" applyAlignment="1" applyProtection="1">
      <alignment horizontal="center" vertical="center"/>
    </xf>
    <xf numFmtId="0" fontId="22" fillId="0" borderId="4" xfId="12" applyFont="1" applyFill="1" applyBorder="1" applyAlignment="1" applyProtection="1">
      <alignment horizontal="center" vertical="center"/>
    </xf>
    <xf numFmtId="0" fontId="22" fillId="0" borderId="7" xfId="12" applyFont="1" applyFill="1" applyBorder="1" applyAlignment="1" applyProtection="1">
      <alignment horizontal="center" vertical="center"/>
    </xf>
    <xf numFmtId="0" fontId="22" fillId="0" borderId="59" xfId="12" applyFont="1" applyFill="1" applyBorder="1" applyAlignment="1" applyProtection="1">
      <alignment horizontal="center" vertical="center" wrapText="1"/>
    </xf>
    <xf numFmtId="0" fontId="22" fillId="0" borderId="60" xfId="12" applyFont="1" applyFill="1" applyBorder="1" applyAlignment="1" applyProtection="1">
      <alignment horizontal="center" vertical="center" wrapText="1"/>
    </xf>
    <xf numFmtId="0" fontId="22" fillId="0" borderId="127" xfId="12" applyFont="1" applyFill="1" applyBorder="1" applyAlignment="1" applyProtection="1">
      <alignment horizontal="center" vertical="center"/>
    </xf>
    <xf numFmtId="0" fontId="22" fillId="0" borderId="133" xfId="12" applyFont="1" applyFill="1" applyBorder="1" applyAlignment="1" applyProtection="1">
      <alignment horizontal="center" vertical="center"/>
    </xf>
    <xf numFmtId="0" fontId="22" fillId="0" borderId="125" xfId="12" applyFont="1" applyFill="1" applyBorder="1" applyAlignment="1" applyProtection="1">
      <alignment horizontal="center" vertical="center"/>
    </xf>
    <xf numFmtId="0" fontId="22" fillId="0" borderId="28" xfId="12" applyFont="1" applyFill="1" applyBorder="1" applyAlignment="1" applyProtection="1">
      <alignment horizontal="center" vertical="center" wrapText="1"/>
    </xf>
    <xf numFmtId="0" fontId="4" fillId="0" borderId="28" xfId="12" applyFont="1" applyFill="1" applyBorder="1" applyAlignment="1" applyProtection="1">
      <alignment horizontal="center" vertical="center" wrapText="1"/>
    </xf>
    <xf numFmtId="0" fontId="22" fillId="0" borderId="23" xfId="12" applyFont="1" applyFill="1" applyBorder="1" applyAlignment="1" applyProtection="1">
      <alignment horizontal="center" vertical="center"/>
    </xf>
    <xf numFmtId="0" fontId="22" fillId="0" borderId="11" xfId="12" applyFont="1" applyFill="1" applyBorder="1" applyAlignment="1" applyProtection="1">
      <alignment horizontal="center" vertical="center"/>
    </xf>
    <xf numFmtId="0" fontId="22" fillId="0" borderId="0" xfId="0" applyFont="1" applyAlignment="1">
      <alignment horizontal="left" vertical="center" wrapText="1"/>
    </xf>
    <xf numFmtId="0" fontId="22" fillId="0" borderId="48" xfId="0" applyFont="1" applyFill="1" applyBorder="1" applyAlignment="1">
      <alignment horizontal="left" vertical="center" wrapText="1"/>
    </xf>
    <xf numFmtId="211" fontId="2" fillId="0" borderId="141" xfId="0" applyNumberFormat="1" applyFont="1" applyBorder="1" applyAlignment="1">
      <alignment horizontal="center" vertical="center"/>
    </xf>
    <xf numFmtId="211" fontId="2" fillId="0" borderId="43" xfId="0" applyNumberFormat="1" applyFont="1" applyBorder="1" applyAlignment="1">
      <alignment horizontal="center" vertical="center"/>
    </xf>
    <xf numFmtId="211" fontId="2" fillId="0" borderId="59" xfId="0" applyNumberFormat="1" applyFont="1" applyBorder="1" applyAlignment="1">
      <alignment horizontal="center" vertical="center"/>
    </xf>
    <xf numFmtId="211" fontId="2" fillId="0" borderId="21" xfId="0" applyNumberFormat="1" applyFont="1" applyBorder="1" applyAlignment="1">
      <alignment horizontal="center" vertical="center"/>
    </xf>
    <xf numFmtId="211" fontId="2" fillId="0" borderId="0" xfId="0" applyNumberFormat="1" applyFont="1" applyBorder="1" applyAlignment="1">
      <alignment horizontal="center" vertical="center"/>
    </xf>
    <xf numFmtId="211" fontId="2" fillId="0" borderId="60" xfId="0" applyNumberFormat="1" applyFont="1" applyBorder="1" applyAlignment="1">
      <alignment horizontal="center" vertical="center"/>
    </xf>
    <xf numFmtId="211" fontId="2" fillId="0" borderId="57" xfId="0" applyNumberFormat="1" applyFont="1" applyBorder="1" applyAlignment="1">
      <alignment horizontal="center" vertical="center"/>
    </xf>
    <xf numFmtId="211" fontId="2" fillId="0" borderId="68" xfId="0" applyNumberFormat="1" applyFont="1" applyBorder="1" applyAlignment="1">
      <alignment horizontal="center" vertical="center"/>
    </xf>
    <xf numFmtId="211" fontId="2" fillId="0" borderId="102" xfId="0" applyNumberFormat="1" applyFont="1" applyBorder="1" applyAlignment="1">
      <alignment horizontal="center" vertical="center"/>
    </xf>
    <xf numFmtId="0" fontId="2" fillId="0" borderId="134" xfId="0" applyFont="1" applyBorder="1" applyAlignment="1">
      <alignment horizontal="center" vertical="center"/>
    </xf>
    <xf numFmtId="0" fontId="2" fillId="0" borderId="8" xfId="0" applyFont="1" applyBorder="1" applyAlignment="1">
      <alignment horizontal="center" vertical="center"/>
    </xf>
    <xf numFmtId="0" fontId="2" fillId="0" borderId="69"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60" xfId="0" applyFont="1" applyBorder="1" applyAlignment="1">
      <alignment horizontal="center" vertical="center"/>
    </xf>
    <xf numFmtId="0" fontId="2" fillId="0" borderId="13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57" fillId="6" borderId="10" xfId="0" applyFont="1" applyFill="1" applyBorder="1" applyAlignment="1" applyProtection="1">
      <alignment horizontal="right" vertical="center"/>
      <protection locked="0"/>
    </xf>
    <xf numFmtId="0" fontId="2" fillId="0" borderId="134" xfId="12" applyFont="1" applyFill="1" applyBorder="1" applyAlignment="1" applyProtection="1">
      <alignment horizontal="center" vertical="center" textRotation="255"/>
    </xf>
    <xf numFmtId="0" fontId="2" fillId="0" borderId="21" xfId="12" applyFont="1" applyFill="1" applyBorder="1" applyAlignment="1" applyProtection="1">
      <alignment horizontal="center" vertical="center" textRotation="255"/>
    </xf>
    <xf numFmtId="0" fontId="2" fillId="0" borderId="57" xfId="12" applyFont="1" applyFill="1" applyBorder="1" applyAlignment="1" applyProtection="1">
      <alignment horizontal="center" vertical="center" textRotation="255"/>
    </xf>
    <xf numFmtId="0" fontId="2" fillId="0" borderId="154" xfId="0" applyFont="1" applyFill="1" applyBorder="1" applyAlignment="1">
      <alignment horizontal="center"/>
    </xf>
    <xf numFmtId="0" fontId="2" fillId="0" borderId="155" xfId="0" applyFont="1" applyFill="1" applyBorder="1" applyAlignment="1">
      <alignment horizontal="center"/>
    </xf>
    <xf numFmtId="0" fontId="2" fillId="0" borderId="156" xfId="0" applyFont="1" applyFill="1" applyBorder="1" applyAlignment="1">
      <alignment horizontal="center"/>
    </xf>
    <xf numFmtId="0" fontId="2" fillId="0" borderId="157" xfId="0" applyFont="1" applyFill="1" applyBorder="1" applyAlignment="1">
      <alignment horizontal="center"/>
    </xf>
    <xf numFmtId="0" fontId="2" fillId="0" borderId="158" xfId="0" applyFont="1" applyFill="1" applyBorder="1" applyAlignment="1">
      <alignment horizontal="center"/>
    </xf>
    <xf numFmtId="0" fontId="2" fillId="0" borderId="159" xfId="0" applyFont="1" applyFill="1" applyBorder="1" applyAlignment="1">
      <alignment horizontal="center"/>
    </xf>
    <xf numFmtId="207" fontId="2" fillId="0" borderId="40" xfId="0" applyNumberFormat="1" applyFont="1" applyFill="1" applyBorder="1" applyAlignment="1">
      <alignment horizontal="center" vertical="center"/>
    </xf>
    <xf numFmtId="207" fontId="2" fillId="0" borderId="137" xfId="0" applyNumberFormat="1" applyFont="1" applyFill="1" applyBorder="1" applyAlignment="1">
      <alignment horizontal="center" vertical="center"/>
    </xf>
    <xf numFmtId="207" fontId="2" fillId="0" borderId="6" xfId="0" applyNumberFormat="1" applyFont="1" applyFill="1" applyBorder="1" applyAlignment="1">
      <alignment horizontal="center" vertical="center"/>
    </xf>
    <xf numFmtId="207" fontId="2" fillId="0" borderId="103" xfId="0" applyNumberFormat="1" applyFont="1" applyFill="1" applyBorder="1" applyAlignment="1">
      <alignment horizontal="center" vertical="center"/>
    </xf>
    <xf numFmtId="209" fontId="2" fillId="0" borderId="141" xfId="0" applyNumberFormat="1" applyFont="1" applyFill="1" applyBorder="1" applyAlignment="1">
      <alignment horizontal="center" vertical="center" wrapText="1"/>
    </xf>
    <xf numFmtId="209" fontId="2" fillId="0" borderId="43" xfId="0" applyNumberFormat="1" applyFont="1" applyFill="1" applyBorder="1" applyAlignment="1">
      <alignment horizontal="center" vertical="center" wrapText="1"/>
    </xf>
    <xf numFmtId="209" fontId="2" fillId="0" borderId="59" xfId="0" applyNumberFormat="1" applyFont="1" applyFill="1" applyBorder="1" applyAlignment="1">
      <alignment horizontal="center" vertical="center" wrapText="1"/>
    </xf>
    <xf numFmtId="209" fontId="2" fillId="0" borderId="21" xfId="0" applyNumberFormat="1" applyFont="1" applyFill="1" applyBorder="1" applyAlignment="1">
      <alignment horizontal="center" vertical="center" wrapText="1"/>
    </xf>
    <xf numFmtId="209" fontId="2" fillId="0" borderId="0" xfId="0" applyNumberFormat="1" applyFont="1" applyFill="1" applyBorder="1" applyAlignment="1">
      <alignment horizontal="center" vertical="center" wrapText="1"/>
    </xf>
    <xf numFmtId="209" fontId="2" fillId="0" borderId="60"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57" fillId="6" borderId="23" xfId="0" applyFont="1" applyFill="1" applyBorder="1" applyAlignment="1" applyProtection="1">
      <alignment horizontal="right" vertical="center"/>
      <protection locked="0"/>
    </xf>
    <xf numFmtId="0" fontId="57" fillId="6" borderId="11" xfId="0" applyFont="1" applyFill="1" applyBorder="1" applyAlignment="1" applyProtection="1">
      <alignment horizontal="right" vertical="center"/>
      <protection locked="0"/>
    </xf>
    <xf numFmtId="0" fontId="57" fillId="6" borderId="53" xfId="0" applyFont="1" applyFill="1" applyBorder="1" applyAlignment="1" applyProtection="1">
      <alignment horizontal="right" vertical="center"/>
      <protection locked="0"/>
    </xf>
    <xf numFmtId="0" fontId="4" fillId="0" borderId="0" xfId="6" applyFont="1" applyFill="1" applyAlignment="1" applyProtection="1">
      <alignment horizontal="left" vertical="center" wrapText="1"/>
    </xf>
    <xf numFmtId="199" fontId="2" fillId="6" borderId="4" xfId="10" applyNumberFormat="1" applyFont="1" applyFill="1" applyBorder="1" applyAlignment="1" applyProtection="1">
      <alignment horizontal="right" vertical="center"/>
      <protection locked="0"/>
    </xf>
    <xf numFmtId="199" fontId="2" fillId="6" borderId="7" xfId="10" applyNumberFormat="1" applyFont="1" applyFill="1" applyBorder="1" applyAlignment="1" applyProtection="1">
      <alignment horizontal="right" vertical="center"/>
      <protection locked="0"/>
    </xf>
    <xf numFmtId="0" fontId="13" fillId="0" borderId="29" xfId="12" applyFont="1" applyFill="1" applyBorder="1" applyAlignment="1" applyProtection="1">
      <alignment horizontal="center" vertical="center" textRotation="255"/>
    </xf>
    <xf numFmtId="0" fontId="13" fillId="0" borderId="126" xfId="12" applyFont="1" applyFill="1" applyBorder="1" applyAlignment="1" applyProtection="1">
      <alignment horizontal="center" vertical="center" textRotation="255"/>
    </xf>
    <xf numFmtId="0" fontId="22" fillId="0" borderId="19"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0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54" xfId="0" applyFont="1" applyFill="1" applyBorder="1" applyAlignment="1">
      <alignment horizontal="center" vertical="center" wrapText="1"/>
    </xf>
    <xf numFmtId="210" fontId="4" fillId="0" borderId="52" xfId="0" applyNumberFormat="1" applyFont="1" applyBorder="1" applyAlignment="1">
      <alignment horizontal="center" vertical="center" wrapText="1"/>
    </xf>
    <xf numFmtId="210" fontId="4" fillId="0" borderId="54" xfId="0" applyNumberFormat="1" applyFont="1" applyBorder="1" applyAlignment="1">
      <alignment horizontal="center" vertical="center" wrapText="1"/>
    </xf>
    <xf numFmtId="0" fontId="4" fillId="0" borderId="55" xfId="0" applyFont="1" applyBorder="1" applyAlignment="1">
      <alignment horizontal="center" vertical="center"/>
    </xf>
    <xf numFmtId="0" fontId="4" fillId="0" borderId="54" xfId="0" applyFont="1" applyBorder="1" applyAlignment="1">
      <alignment horizontal="center" vertical="center"/>
    </xf>
    <xf numFmtId="9" fontId="56" fillId="0" borderId="122" xfId="1" applyFont="1" applyBorder="1" applyAlignment="1">
      <alignment horizontal="right" vertical="center"/>
    </xf>
    <xf numFmtId="9" fontId="56" fillId="0" borderId="42" xfId="1" applyFont="1" applyBorder="1" applyAlignment="1">
      <alignment horizontal="right" vertical="center"/>
    </xf>
    <xf numFmtId="210" fontId="22" fillId="0" borderId="134" xfId="0" applyNumberFormat="1" applyFont="1" applyBorder="1" applyAlignment="1">
      <alignment horizontal="center" vertical="center" wrapText="1"/>
    </xf>
    <xf numFmtId="210" fontId="22" fillId="0" borderId="69" xfId="0" applyNumberFormat="1" applyFont="1" applyBorder="1" applyAlignment="1">
      <alignment horizontal="center" vertical="center" wrapText="1"/>
    </xf>
    <xf numFmtId="210" fontId="22" fillId="0" borderId="21" xfId="0" applyNumberFormat="1" applyFont="1" applyBorder="1" applyAlignment="1">
      <alignment horizontal="center" vertical="center" wrapText="1"/>
    </xf>
    <xf numFmtId="210" fontId="22" fillId="0" borderId="60" xfId="0" applyNumberFormat="1" applyFont="1" applyBorder="1" applyAlignment="1">
      <alignment horizontal="center" vertical="center" wrapText="1"/>
    </xf>
    <xf numFmtId="199" fontId="2" fillId="6" borderId="19" xfId="10" applyNumberFormat="1" applyFont="1" applyFill="1" applyBorder="1" applyAlignment="1" applyProtection="1">
      <alignment horizontal="right" vertical="center"/>
      <protection locked="0"/>
    </xf>
    <xf numFmtId="199" fontId="2" fillId="6" borderId="28" xfId="10" applyNumberFormat="1" applyFont="1" applyFill="1" applyBorder="1" applyAlignment="1" applyProtection="1">
      <alignment horizontal="right" vertical="center"/>
      <protection locked="0"/>
    </xf>
    <xf numFmtId="199" fontId="2" fillId="6" borderId="55" xfId="10" applyNumberFormat="1" applyFont="1" applyFill="1" applyBorder="1" applyAlignment="1" applyProtection="1">
      <alignment horizontal="right" vertical="center"/>
      <protection locked="0"/>
    </xf>
    <xf numFmtId="207" fontId="22" fillId="0" borderId="19" xfId="0" applyNumberFormat="1" applyFont="1" applyBorder="1" applyAlignment="1">
      <alignment horizontal="center" vertical="center" wrapText="1"/>
    </xf>
    <xf numFmtId="207" fontId="22" fillId="0" borderId="69" xfId="0" applyNumberFormat="1" applyFont="1" applyBorder="1" applyAlignment="1">
      <alignment horizontal="center" vertical="center" wrapText="1"/>
    </xf>
    <xf numFmtId="207" fontId="22" fillId="0" borderId="28" xfId="0" applyNumberFormat="1" applyFont="1" applyBorder="1" applyAlignment="1">
      <alignment horizontal="center" vertical="center" wrapText="1"/>
    </xf>
    <xf numFmtId="207" fontId="22" fillId="0" borderId="60" xfId="0" applyNumberFormat="1" applyFont="1" applyBorder="1" applyAlignment="1">
      <alignment horizontal="center" vertical="center" wrapText="1"/>
    </xf>
    <xf numFmtId="199" fontId="2" fillId="6" borderId="23" xfId="10" applyNumberFormat="1" applyFont="1" applyFill="1" applyBorder="1" applyAlignment="1" applyProtection="1">
      <alignment horizontal="right" vertical="center"/>
      <protection locked="0"/>
    </xf>
    <xf numFmtId="199" fontId="2" fillId="6" borderId="53" xfId="10" applyNumberFormat="1" applyFont="1" applyFill="1" applyBorder="1" applyAlignment="1" applyProtection="1">
      <alignment horizontal="right" vertical="center"/>
      <protection locked="0"/>
    </xf>
    <xf numFmtId="0" fontId="3" fillId="0" borderId="0" xfId="0" applyFont="1" applyAlignment="1">
      <alignment horizontal="center" vertical="center" wrapText="1"/>
    </xf>
  </cellXfs>
  <cellStyles count="13">
    <cellStyle name="パーセント" xfId="1" builtinId="5"/>
    <cellStyle name="桁区切り" xfId="2" builtinId="6"/>
    <cellStyle name="標準" xfId="0" builtinId="0"/>
    <cellStyle name="標準_１" xfId="3"/>
    <cellStyle name="標準_課程別所在地別入学者数調" xfId="4"/>
    <cellStyle name="標準_教職員現況等調９－３" xfId="5"/>
    <cellStyle name="標準_教職員組織調（総括）" xfId="6"/>
    <cellStyle name="標準_公的資格の試験合格者数" xfId="7"/>
    <cellStyle name="標準_高等課程生徒数調" xfId="8"/>
    <cellStyle name="標準_施設の現有状況調" xfId="9"/>
    <cellStyle name="標準_生徒数及び納付金等調（別科）" xfId="10"/>
    <cellStyle name="標準_卒業者の進路状況等調" xfId="11"/>
    <cellStyle name="標準_退学者・休学者状況調" xfId="12"/>
  </cellStyles>
  <dxfs count="8">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ゴシック"/>
        <scheme val="none"/>
      </font>
      <alignment horizontal="general" vertical="center" textRotation="0" wrapText="0" indent="0" justifyLastLine="0" shrinkToFit="0" readingOrder="0"/>
      <protection locked="1" hidden="0"/>
    </dxf>
    <dxf>
      <font>
        <strike val="0"/>
        <outline val="0"/>
        <shadow val="0"/>
        <u val="none"/>
        <vertAlign val="baseline"/>
        <sz val="11"/>
        <color auto="1"/>
      </font>
      <numFmt numFmtId="0" formatCode="General"/>
      <alignment horizontal="general" vertical="center" textRotation="0" wrapText="0" indent="0" justifyLastLine="0" shrinkToFit="0" readingOrder="0"/>
      <protection locked="1" hidden="0"/>
    </dxf>
    <dxf>
      <font>
        <strike val="0"/>
        <outline val="0"/>
        <shadow val="0"/>
        <u val="none"/>
        <vertAlign val="baseline"/>
        <sz val="11"/>
        <color auto="1"/>
      </font>
      <alignment horizontal="general" vertical="center" textRotation="0" wrapText="0" indent="0" justifyLastLine="0" shrinkToFit="0" readingOrder="0"/>
      <protection locked="1" hidden="0"/>
    </dxf>
    <dxf>
      <font>
        <strike val="0"/>
        <outline val="0"/>
        <shadow val="0"/>
        <u val="none"/>
        <vertAlign val="baseline"/>
        <sz val="11"/>
        <color auto="1"/>
      </font>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C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13605</xdr:colOff>
      <xdr:row>1</xdr:row>
      <xdr:rowOff>108858</xdr:rowOff>
    </xdr:from>
    <xdr:to>
      <xdr:col>15</xdr:col>
      <xdr:colOff>517069</xdr:colOff>
      <xdr:row>4</xdr:row>
      <xdr:rowOff>27215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8926284" y="285751"/>
          <a:ext cx="2122714" cy="5715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0" rIns="0" bIns="0" rtlCol="0" anchor="ctr" anchorCtr="0" upright="1"/>
        <a:lstStyle/>
        <a:p>
          <a:pPr algn="ctr"/>
          <a:r>
            <a:rPr kumimoji="1" lang="ja-JP" altLang="en-US" sz="1200">
              <a:solidFill>
                <a:srgbClr val="FF0000"/>
              </a:solidFill>
              <a:latin typeface="HG丸ｺﾞｼｯｸM-PRO" panose="020F0600000000000000" pitchFamily="50" charset="-128"/>
              <a:ea typeface="HG丸ｺﾞｼｯｸM-PRO" panose="020F0600000000000000" pitchFamily="50" charset="-128"/>
            </a:rPr>
            <a:t>赤文字・・・学校基本調査</a:t>
          </a:r>
          <a:endParaRPr kumimoji="1" lang="en-US" altLang="ja-JP" sz="12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200">
              <a:solidFill>
                <a:srgbClr val="0080C0"/>
              </a:solidFill>
              <a:latin typeface="HG丸ｺﾞｼｯｸM-PRO" panose="020F0600000000000000" pitchFamily="50" charset="-128"/>
              <a:ea typeface="HG丸ｺﾞｼｯｸM-PRO" panose="020F0600000000000000" pitchFamily="50" charset="-128"/>
            </a:rPr>
            <a:t>青文字・・・基礎資料調査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1695" name="Line 1">
          <a:extLst>
            <a:ext uri="{FF2B5EF4-FFF2-40B4-BE49-F238E27FC236}">
              <a16:creationId xmlns:a16="http://schemas.microsoft.com/office/drawing/2014/main" id="{00000000-0008-0000-0500-00009F060000}"/>
            </a:ext>
          </a:extLst>
        </xdr:cNvPr>
        <xdr:cNvSpPr>
          <a:spLocks noChangeShapeType="1"/>
        </xdr:cNvSpPr>
      </xdr:nvSpPr>
      <xdr:spPr bwMode="auto">
        <a:xfrm>
          <a:off x="9525" y="904875"/>
          <a:ext cx="1895475" cy="7143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18</xdr:row>
      <xdr:rowOff>0</xdr:rowOff>
    </xdr:from>
    <xdr:to>
      <xdr:col>1</xdr:col>
      <xdr:colOff>0</xdr:colOff>
      <xdr:row>20</xdr:row>
      <xdr:rowOff>0</xdr:rowOff>
    </xdr:to>
    <xdr:sp macro="" textlink="">
      <xdr:nvSpPr>
        <xdr:cNvPr id="1696" name="Line 3">
          <a:extLst>
            <a:ext uri="{FF2B5EF4-FFF2-40B4-BE49-F238E27FC236}">
              <a16:creationId xmlns:a16="http://schemas.microsoft.com/office/drawing/2014/main" id="{00000000-0008-0000-0500-0000A0060000}"/>
            </a:ext>
          </a:extLst>
        </xdr:cNvPr>
        <xdr:cNvSpPr>
          <a:spLocks noChangeShapeType="1"/>
        </xdr:cNvSpPr>
      </xdr:nvSpPr>
      <xdr:spPr bwMode="auto">
        <a:xfrm>
          <a:off x="9525" y="4000500"/>
          <a:ext cx="1895475" cy="7143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9525</xdr:rowOff>
    </xdr:from>
    <xdr:to>
      <xdr:col>1</xdr:col>
      <xdr:colOff>0</xdr:colOff>
      <xdr:row>8</xdr:row>
      <xdr:rowOff>0</xdr:rowOff>
    </xdr:to>
    <xdr:sp macro="" textlink="">
      <xdr:nvSpPr>
        <xdr:cNvPr id="2384" name="Line 2">
          <a:extLst>
            <a:ext uri="{FF2B5EF4-FFF2-40B4-BE49-F238E27FC236}">
              <a16:creationId xmlns:a16="http://schemas.microsoft.com/office/drawing/2014/main" id="{00000000-0008-0000-0600-000050090000}"/>
            </a:ext>
          </a:extLst>
        </xdr:cNvPr>
        <xdr:cNvSpPr>
          <a:spLocks noChangeShapeType="1"/>
        </xdr:cNvSpPr>
      </xdr:nvSpPr>
      <xdr:spPr bwMode="auto">
        <a:xfrm>
          <a:off x="0" y="847725"/>
          <a:ext cx="1714500" cy="1362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38</xdr:row>
      <xdr:rowOff>0</xdr:rowOff>
    </xdr:from>
    <xdr:to>
      <xdr:col>0</xdr:col>
      <xdr:colOff>0</xdr:colOff>
      <xdr:row>38</xdr:row>
      <xdr:rowOff>161925</xdr:rowOff>
    </xdr:to>
    <xdr:sp macro="" textlink="">
      <xdr:nvSpPr>
        <xdr:cNvPr id="6146" name="Text Box 2">
          <a:extLst>
            <a:ext uri="{FF2B5EF4-FFF2-40B4-BE49-F238E27FC236}">
              <a16:creationId xmlns:a16="http://schemas.microsoft.com/office/drawing/2014/main" id="{00000000-0008-0000-0800-000002180000}"/>
            </a:ext>
          </a:extLst>
        </xdr:cNvPr>
        <xdr:cNvSpPr txBox="1">
          <a:spLocks noChangeArrowheads="1"/>
        </xdr:cNvSpPr>
      </xdr:nvSpPr>
      <xdr:spPr bwMode="auto">
        <a:xfrm>
          <a:off x="0" y="10277475"/>
          <a:ext cx="0" cy="161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学校番号</a:t>
          </a:r>
        </a:p>
      </xdr:txBody>
    </xdr:sp>
    <xdr:clientData/>
  </xdr:twoCellAnchor>
  <xdr:twoCellAnchor>
    <xdr:from>
      <xdr:col>0</xdr:col>
      <xdr:colOff>0</xdr:colOff>
      <xdr:row>38</xdr:row>
      <xdr:rowOff>0</xdr:rowOff>
    </xdr:from>
    <xdr:to>
      <xdr:col>0</xdr:col>
      <xdr:colOff>0</xdr:colOff>
      <xdr:row>39</xdr:row>
      <xdr:rowOff>0</xdr:rowOff>
    </xdr:to>
    <xdr:sp macro="" textlink="">
      <xdr:nvSpPr>
        <xdr:cNvPr id="67213" name="Line 3">
          <a:extLst>
            <a:ext uri="{FF2B5EF4-FFF2-40B4-BE49-F238E27FC236}">
              <a16:creationId xmlns:a16="http://schemas.microsoft.com/office/drawing/2014/main" id="{00000000-0008-0000-0800-00008D060100}"/>
            </a:ext>
          </a:extLst>
        </xdr:cNvPr>
        <xdr:cNvSpPr>
          <a:spLocks noChangeShapeType="1"/>
        </xdr:cNvSpPr>
      </xdr:nvSpPr>
      <xdr:spPr bwMode="auto">
        <a:xfrm>
          <a:off x="0" y="102774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9525</xdr:rowOff>
    </xdr:to>
    <xdr:sp macro="" textlink="">
      <xdr:nvSpPr>
        <xdr:cNvPr id="67214" name="Line 4">
          <a:extLst>
            <a:ext uri="{FF2B5EF4-FFF2-40B4-BE49-F238E27FC236}">
              <a16:creationId xmlns:a16="http://schemas.microsoft.com/office/drawing/2014/main" id="{00000000-0008-0000-0800-00008E060100}"/>
            </a:ext>
          </a:extLst>
        </xdr:cNvPr>
        <xdr:cNvSpPr>
          <a:spLocks noChangeShapeType="1"/>
        </xdr:cNvSpPr>
      </xdr:nvSpPr>
      <xdr:spPr bwMode="auto">
        <a:xfrm>
          <a:off x="0" y="1027747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9525</xdr:rowOff>
    </xdr:to>
    <xdr:sp macro="" textlink="">
      <xdr:nvSpPr>
        <xdr:cNvPr id="67215" name="Line 5">
          <a:extLst>
            <a:ext uri="{FF2B5EF4-FFF2-40B4-BE49-F238E27FC236}">
              <a16:creationId xmlns:a16="http://schemas.microsoft.com/office/drawing/2014/main" id="{00000000-0008-0000-0800-00008F060100}"/>
            </a:ext>
          </a:extLst>
        </xdr:cNvPr>
        <xdr:cNvSpPr>
          <a:spLocks noChangeShapeType="1"/>
        </xdr:cNvSpPr>
      </xdr:nvSpPr>
      <xdr:spPr bwMode="auto">
        <a:xfrm>
          <a:off x="0" y="10277475"/>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0</xdr:colOff>
      <xdr:row>39</xdr:row>
      <xdr:rowOff>0</xdr:rowOff>
    </xdr:to>
    <xdr:sp macro="" textlink="">
      <xdr:nvSpPr>
        <xdr:cNvPr id="67216" name="Line 6">
          <a:extLst>
            <a:ext uri="{FF2B5EF4-FFF2-40B4-BE49-F238E27FC236}">
              <a16:creationId xmlns:a16="http://schemas.microsoft.com/office/drawing/2014/main" id="{00000000-0008-0000-0800-000090060100}"/>
            </a:ext>
          </a:extLst>
        </xdr:cNvPr>
        <xdr:cNvSpPr>
          <a:spLocks noChangeShapeType="1"/>
        </xdr:cNvSpPr>
      </xdr:nvSpPr>
      <xdr:spPr bwMode="auto">
        <a:xfrm>
          <a:off x="0" y="102774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3</xdr:row>
      <xdr:rowOff>123825</xdr:rowOff>
    </xdr:from>
    <xdr:to>
      <xdr:col>4</xdr:col>
      <xdr:colOff>800100</xdr:colOff>
      <xdr:row>6</xdr:row>
      <xdr:rowOff>114301</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bwMode="auto">
        <a:xfrm>
          <a:off x="3467100" y="847725"/>
          <a:ext cx="762000" cy="657226"/>
        </a:xfrm>
        <a:prstGeom prst="wedgeRoundRectCallout">
          <a:avLst>
            <a:gd name="adj1" fmla="val -33725"/>
            <a:gd name="adj2" fmla="val 6884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ja-JP" sz="800" u="dbl">
            <a:effectLst/>
          </a:endParaRPr>
        </a:p>
        <a:p>
          <a:r>
            <a:rPr kumimoji="1" lang="ja-JP" altLang="en-US" sz="800" u="dbl">
              <a:effectLst/>
              <a:latin typeface="+mn-lt"/>
              <a:ea typeface="+mn-ea"/>
              <a:cs typeface="+mn-cs"/>
            </a:rPr>
            <a:t> </a:t>
          </a:r>
          <a:r>
            <a:rPr kumimoji="1" lang="ja-JP" altLang="ja-JP" sz="800" u="dbl">
              <a:effectLst/>
              <a:latin typeface="+mn-lt"/>
              <a:ea typeface="+mn-ea"/>
              <a:cs typeface="+mn-cs"/>
            </a:rPr>
            <a:t>校長が教員である</a:t>
          </a:r>
          <a:r>
            <a:rPr kumimoji="1" lang="ja-JP" altLang="en-US" sz="800" u="dbl">
              <a:effectLst/>
              <a:latin typeface="+mn-lt"/>
              <a:ea typeface="+mn-ea"/>
              <a:cs typeface="+mn-cs"/>
            </a:rPr>
            <a:t>か</a:t>
          </a:r>
          <a:r>
            <a:rPr kumimoji="1" lang="ja-JP" altLang="en-US" sz="800" u="dbl" baseline="0">
              <a:effectLst/>
              <a:latin typeface="+mn-lt"/>
              <a:ea typeface="+mn-ea"/>
              <a:cs typeface="+mn-cs"/>
            </a:rPr>
            <a:t>ないかを選択</a:t>
          </a:r>
          <a:endParaRPr kumimoji="1" lang="en-US" altLang="ja-JP" sz="800" u="dbl" baseline="0">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171450</xdr:colOff>
      <xdr:row>20</xdr:row>
      <xdr:rowOff>28575</xdr:rowOff>
    </xdr:from>
    <xdr:to>
      <xdr:col>6</xdr:col>
      <xdr:colOff>1152525</xdr:colOff>
      <xdr:row>21</xdr:row>
      <xdr:rowOff>0</xdr:rowOff>
    </xdr:to>
    <xdr:sp macro="" textlink="">
      <xdr:nvSpPr>
        <xdr:cNvPr id="95875" name="AutoShape 7">
          <a:extLst>
            <a:ext uri="{FF2B5EF4-FFF2-40B4-BE49-F238E27FC236}">
              <a16:creationId xmlns:a16="http://schemas.microsoft.com/office/drawing/2014/main" id="{00000000-0008-0000-0B00-0000837601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20</xdr:row>
      <xdr:rowOff>28575</xdr:rowOff>
    </xdr:from>
    <xdr:to>
      <xdr:col>6</xdr:col>
      <xdr:colOff>1152525</xdr:colOff>
      <xdr:row>21</xdr:row>
      <xdr:rowOff>0</xdr:rowOff>
    </xdr:to>
    <xdr:sp macro="" textlink="">
      <xdr:nvSpPr>
        <xdr:cNvPr id="95876" name="AutoShape 8">
          <a:extLst>
            <a:ext uri="{FF2B5EF4-FFF2-40B4-BE49-F238E27FC236}">
              <a16:creationId xmlns:a16="http://schemas.microsoft.com/office/drawing/2014/main" id="{00000000-0008-0000-0B00-000084760100}"/>
            </a:ext>
          </a:extLst>
        </xdr:cNvPr>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877" name="AutoShape 9">
          <a:extLst>
            <a:ext uri="{FF2B5EF4-FFF2-40B4-BE49-F238E27FC236}">
              <a16:creationId xmlns:a16="http://schemas.microsoft.com/office/drawing/2014/main" id="{00000000-0008-0000-0B00-000085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878" name="AutoShape 10">
          <a:extLst>
            <a:ext uri="{FF2B5EF4-FFF2-40B4-BE49-F238E27FC236}">
              <a16:creationId xmlns:a16="http://schemas.microsoft.com/office/drawing/2014/main" id="{00000000-0008-0000-0B00-000086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879" name="AutoShape 11">
          <a:extLst>
            <a:ext uri="{FF2B5EF4-FFF2-40B4-BE49-F238E27FC236}">
              <a16:creationId xmlns:a16="http://schemas.microsoft.com/office/drawing/2014/main" id="{00000000-0008-0000-0B00-000087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880" name="AutoShape 12">
          <a:extLst>
            <a:ext uri="{FF2B5EF4-FFF2-40B4-BE49-F238E27FC236}">
              <a16:creationId xmlns:a16="http://schemas.microsoft.com/office/drawing/2014/main" id="{00000000-0008-0000-0B00-000088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881" name="AutoShape 13">
          <a:extLst>
            <a:ext uri="{FF2B5EF4-FFF2-40B4-BE49-F238E27FC236}">
              <a16:creationId xmlns:a16="http://schemas.microsoft.com/office/drawing/2014/main" id="{00000000-0008-0000-0B00-000089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882" name="AutoShape 14">
          <a:extLst>
            <a:ext uri="{FF2B5EF4-FFF2-40B4-BE49-F238E27FC236}">
              <a16:creationId xmlns:a16="http://schemas.microsoft.com/office/drawing/2014/main" id="{00000000-0008-0000-0B00-00008A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883" name="AutoShape 15">
          <a:extLst>
            <a:ext uri="{FF2B5EF4-FFF2-40B4-BE49-F238E27FC236}">
              <a16:creationId xmlns:a16="http://schemas.microsoft.com/office/drawing/2014/main" id="{00000000-0008-0000-0B00-00008B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884" name="AutoShape 16">
          <a:extLst>
            <a:ext uri="{FF2B5EF4-FFF2-40B4-BE49-F238E27FC236}">
              <a16:creationId xmlns:a16="http://schemas.microsoft.com/office/drawing/2014/main" id="{00000000-0008-0000-0B00-00008C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885" name="AutoShape 17">
          <a:extLst>
            <a:ext uri="{FF2B5EF4-FFF2-40B4-BE49-F238E27FC236}">
              <a16:creationId xmlns:a16="http://schemas.microsoft.com/office/drawing/2014/main" id="{00000000-0008-0000-0B00-00008D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886" name="AutoShape 18">
          <a:extLst>
            <a:ext uri="{FF2B5EF4-FFF2-40B4-BE49-F238E27FC236}">
              <a16:creationId xmlns:a16="http://schemas.microsoft.com/office/drawing/2014/main" id="{00000000-0008-0000-0B00-00008E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887" name="AutoShape 19">
          <a:extLst>
            <a:ext uri="{FF2B5EF4-FFF2-40B4-BE49-F238E27FC236}">
              <a16:creationId xmlns:a16="http://schemas.microsoft.com/office/drawing/2014/main" id="{00000000-0008-0000-0B00-00008F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888" name="AutoShape 20">
          <a:extLst>
            <a:ext uri="{FF2B5EF4-FFF2-40B4-BE49-F238E27FC236}">
              <a16:creationId xmlns:a16="http://schemas.microsoft.com/office/drawing/2014/main" id="{00000000-0008-0000-0B00-000090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889" name="AutoShape 21">
          <a:extLst>
            <a:ext uri="{FF2B5EF4-FFF2-40B4-BE49-F238E27FC236}">
              <a16:creationId xmlns:a16="http://schemas.microsoft.com/office/drawing/2014/main" id="{00000000-0008-0000-0B00-000091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890" name="AutoShape 22">
          <a:extLst>
            <a:ext uri="{FF2B5EF4-FFF2-40B4-BE49-F238E27FC236}">
              <a16:creationId xmlns:a16="http://schemas.microsoft.com/office/drawing/2014/main" id="{00000000-0008-0000-0B00-000092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5891" name="AutoShape 23">
          <a:extLst>
            <a:ext uri="{FF2B5EF4-FFF2-40B4-BE49-F238E27FC236}">
              <a16:creationId xmlns:a16="http://schemas.microsoft.com/office/drawing/2014/main" id="{00000000-0008-0000-0B00-00009376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5892" name="AutoShape 24">
          <a:extLst>
            <a:ext uri="{FF2B5EF4-FFF2-40B4-BE49-F238E27FC236}">
              <a16:creationId xmlns:a16="http://schemas.microsoft.com/office/drawing/2014/main" id="{00000000-0008-0000-0B00-00009476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5893" name="AutoShape 25">
          <a:extLst>
            <a:ext uri="{FF2B5EF4-FFF2-40B4-BE49-F238E27FC236}">
              <a16:creationId xmlns:a16="http://schemas.microsoft.com/office/drawing/2014/main" id="{00000000-0008-0000-0B00-00009576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5894" name="AutoShape 26">
          <a:extLst>
            <a:ext uri="{FF2B5EF4-FFF2-40B4-BE49-F238E27FC236}">
              <a16:creationId xmlns:a16="http://schemas.microsoft.com/office/drawing/2014/main" id="{00000000-0008-0000-0B00-00009676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5895" name="AutoShape 27">
          <a:extLst>
            <a:ext uri="{FF2B5EF4-FFF2-40B4-BE49-F238E27FC236}">
              <a16:creationId xmlns:a16="http://schemas.microsoft.com/office/drawing/2014/main" id="{00000000-0008-0000-0B00-00009776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5896" name="AutoShape 28">
          <a:extLst>
            <a:ext uri="{FF2B5EF4-FFF2-40B4-BE49-F238E27FC236}">
              <a16:creationId xmlns:a16="http://schemas.microsoft.com/office/drawing/2014/main" id="{00000000-0008-0000-0B00-00009876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5897" name="AutoShape 29">
          <a:extLst>
            <a:ext uri="{FF2B5EF4-FFF2-40B4-BE49-F238E27FC236}">
              <a16:creationId xmlns:a16="http://schemas.microsoft.com/office/drawing/2014/main" id="{00000000-0008-0000-0B00-00009976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5898" name="AutoShape 30">
          <a:extLst>
            <a:ext uri="{FF2B5EF4-FFF2-40B4-BE49-F238E27FC236}">
              <a16:creationId xmlns:a16="http://schemas.microsoft.com/office/drawing/2014/main" id="{00000000-0008-0000-0B00-00009A76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5899" name="AutoShape 31">
          <a:extLst>
            <a:ext uri="{FF2B5EF4-FFF2-40B4-BE49-F238E27FC236}">
              <a16:creationId xmlns:a16="http://schemas.microsoft.com/office/drawing/2014/main" id="{00000000-0008-0000-0B00-00009B76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5900" name="AutoShape 32">
          <a:extLst>
            <a:ext uri="{FF2B5EF4-FFF2-40B4-BE49-F238E27FC236}">
              <a16:creationId xmlns:a16="http://schemas.microsoft.com/office/drawing/2014/main" id="{00000000-0008-0000-0B00-00009C76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5901" name="AutoShape 33">
          <a:extLst>
            <a:ext uri="{FF2B5EF4-FFF2-40B4-BE49-F238E27FC236}">
              <a16:creationId xmlns:a16="http://schemas.microsoft.com/office/drawing/2014/main" id="{00000000-0008-0000-0B00-00009D76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5902" name="AutoShape 34">
          <a:extLst>
            <a:ext uri="{FF2B5EF4-FFF2-40B4-BE49-F238E27FC236}">
              <a16:creationId xmlns:a16="http://schemas.microsoft.com/office/drawing/2014/main" id="{00000000-0008-0000-0B00-00009E76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5903" name="AutoShape 35">
          <a:extLst>
            <a:ext uri="{FF2B5EF4-FFF2-40B4-BE49-F238E27FC236}">
              <a16:creationId xmlns:a16="http://schemas.microsoft.com/office/drawing/2014/main" id="{00000000-0008-0000-0B00-00009F76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5904" name="AutoShape 36">
          <a:extLst>
            <a:ext uri="{FF2B5EF4-FFF2-40B4-BE49-F238E27FC236}">
              <a16:creationId xmlns:a16="http://schemas.microsoft.com/office/drawing/2014/main" id="{00000000-0008-0000-0B00-0000A076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5905" name="AutoShape 37">
          <a:extLst>
            <a:ext uri="{FF2B5EF4-FFF2-40B4-BE49-F238E27FC236}">
              <a16:creationId xmlns:a16="http://schemas.microsoft.com/office/drawing/2014/main" id="{00000000-0008-0000-0B00-0000A176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5906" name="AutoShape 38">
          <a:extLst>
            <a:ext uri="{FF2B5EF4-FFF2-40B4-BE49-F238E27FC236}">
              <a16:creationId xmlns:a16="http://schemas.microsoft.com/office/drawing/2014/main" id="{00000000-0008-0000-0B00-0000A276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5907" name="AutoShape 39">
          <a:extLst>
            <a:ext uri="{FF2B5EF4-FFF2-40B4-BE49-F238E27FC236}">
              <a16:creationId xmlns:a16="http://schemas.microsoft.com/office/drawing/2014/main" id="{00000000-0008-0000-0B00-0000A376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5908" name="AutoShape 40">
          <a:extLst>
            <a:ext uri="{FF2B5EF4-FFF2-40B4-BE49-F238E27FC236}">
              <a16:creationId xmlns:a16="http://schemas.microsoft.com/office/drawing/2014/main" id="{00000000-0008-0000-0B00-0000A476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5909" name="AutoShape 41">
          <a:extLst>
            <a:ext uri="{FF2B5EF4-FFF2-40B4-BE49-F238E27FC236}">
              <a16:creationId xmlns:a16="http://schemas.microsoft.com/office/drawing/2014/main" id="{00000000-0008-0000-0B00-0000A576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5910" name="AutoShape 42">
          <a:extLst>
            <a:ext uri="{FF2B5EF4-FFF2-40B4-BE49-F238E27FC236}">
              <a16:creationId xmlns:a16="http://schemas.microsoft.com/office/drawing/2014/main" id="{00000000-0008-0000-0B00-0000A676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5911" name="AutoShape 43">
          <a:extLst>
            <a:ext uri="{FF2B5EF4-FFF2-40B4-BE49-F238E27FC236}">
              <a16:creationId xmlns:a16="http://schemas.microsoft.com/office/drawing/2014/main" id="{00000000-0008-0000-0B00-0000A776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5912" name="AutoShape 44">
          <a:extLst>
            <a:ext uri="{FF2B5EF4-FFF2-40B4-BE49-F238E27FC236}">
              <a16:creationId xmlns:a16="http://schemas.microsoft.com/office/drawing/2014/main" id="{00000000-0008-0000-0B00-0000A876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5913" name="AutoShape 45">
          <a:extLst>
            <a:ext uri="{FF2B5EF4-FFF2-40B4-BE49-F238E27FC236}">
              <a16:creationId xmlns:a16="http://schemas.microsoft.com/office/drawing/2014/main" id="{00000000-0008-0000-0B00-0000A976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5914" name="AutoShape 46">
          <a:extLst>
            <a:ext uri="{FF2B5EF4-FFF2-40B4-BE49-F238E27FC236}">
              <a16:creationId xmlns:a16="http://schemas.microsoft.com/office/drawing/2014/main" id="{00000000-0008-0000-0B00-0000AA76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5915" name="AutoShape 47">
          <a:extLst>
            <a:ext uri="{FF2B5EF4-FFF2-40B4-BE49-F238E27FC236}">
              <a16:creationId xmlns:a16="http://schemas.microsoft.com/office/drawing/2014/main" id="{00000000-0008-0000-0B00-0000AB76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5916" name="AutoShape 48">
          <a:extLst>
            <a:ext uri="{FF2B5EF4-FFF2-40B4-BE49-F238E27FC236}">
              <a16:creationId xmlns:a16="http://schemas.microsoft.com/office/drawing/2014/main" id="{00000000-0008-0000-0B00-0000AC76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5917" name="AutoShape 49">
          <a:extLst>
            <a:ext uri="{FF2B5EF4-FFF2-40B4-BE49-F238E27FC236}">
              <a16:creationId xmlns:a16="http://schemas.microsoft.com/office/drawing/2014/main" id="{00000000-0008-0000-0B00-0000AD76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5918" name="AutoShape 50">
          <a:extLst>
            <a:ext uri="{FF2B5EF4-FFF2-40B4-BE49-F238E27FC236}">
              <a16:creationId xmlns:a16="http://schemas.microsoft.com/office/drawing/2014/main" id="{00000000-0008-0000-0B00-0000AE76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5919" name="AutoShape 51">
          <a:extLst>
            <a:ext uri="{FF2B5EF4-FFF2-40B4-BE49-F238E27FC236}">
              <a16:creationId xmlns:a16="http://schemas.microsoft.com/office/drawing/2014/main" id="{00000000-0008-0000-0B00-0000AF76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5920" name="AutoShape 52">
          <a:extLst>
            <a:ext uri="{FF2B5EF4-FFF2-40B4-BE49-F238E27FC236}">
              <a16:creationId xmlns:a16="http://schemas.microsoft.com/office/drawing/2014/main" id="{00000000-0008-0000-0B00-0000B076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5921" name="AutoShape 53">
          <a:extLst>
            <a:ext uri="{FF2B5EF4-FFF2-40B4-BE49-F238E27FC236}">
              <a16:creationId xmlns:a16="http://schemas.microsoft.com/office/drawing/2014/main" id="{00000000-0008-0000-0B00-0000B176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5922" name="AutoShape 54">
          <a:extLst>
            <a:ext uri="{FF2B5EF4-FFF2-40B4-BE49-F238E27FC236}">
              <a16:creationId xmlns:a16="http://schemas.microsoft.com/office/drawing/2014/main" id="{00000000-0008-0000-0B00-0000B276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5923" name="AutoShape 55">
          <a:extLst>
            <a:ext uri="{FF2B5EF4-FFF2-40B4-BE49-F238E27FC236}">
              <a16:creationId xmlns:a16="http://schemas.microsoft.com/office/drawing/2014/main" id="{00000000-0008-0000-0B00-0000B376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5924" name="AutoShape 56">
          <a:extLst>
            <a:ext uri="{FF2B5EF4-FFF2-40B4-BE49-F238E27FC236}">
              <a16:creationId xmlns:a16="http://schemas.microsoft.com/office/drawing/2014/main" id="{00000000-0008-0000-0B00-0000B476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5925" name="AutoShape 57">
          <a:extLst>
            <a:ext uri="{FF2B5EF4-FFF2-40B4-BE49-F238E27FC236}">
              <a16:creationId xmlns:a16="http://schemas.microsoft.com/office/drawing/2014/main" id="{00000000-0008-0000-0B00-0000B576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5926" name="AutoShape 58">
          <a:extLst>
            <a:ext uri="{FF2B5EF4-FFF2-40B4-BE49-F238E27FC236}">
              <a16:creationId xmlns:a16="http://schemas.microsoft.com/office/drawing/2014/main" id="{00000000-0008-0000-0B00-0000B676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5927" name="AutoShape 59">
          <a:extLst>
            <a:ext uri="{FF2B5EF4-FFF2-40B4-BE49-F238E27FC236}">
              <a16:creationId xmlns:a16="http://schemas.microsoft.com/office/drawing/2014/main" id="{00000000-0008-0000-0B00-0000B776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5928" name="AutoShape 60">
          <a:extLst>
            <a:ext uri="{FF2B5EF4-FFF2-40B4-BE49-F238E27FC236}">
              <a16:creationId xmlns:a16="http://schemas.microsoft.com/office/drawing/2014/main" id="{00000000-0008-0000-0B00-0000B876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5929" name="AutoShape 61">
          <a:extLst>
            <a:ext uri="{FF2B5EF4-FFF2-40B4-BE49-F238E27FC236}">
              <a16:creationId xmlns:a16="http://schemas.microsoft.com/office/drawing/2014/main" id="{00000000-0008-0000-0B00-0000B976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5930" name="AutoShape 62">
          <a:extLst>
            <a:ext uri="{FF2B5EF4-FFF2-40B4-BE49-F238E27FC236}">
              <a16:creationId xmlns:a16="http://schemas.microsoft.com/office/drawing/2014/main" id="{00000000-0008-0000-0B00-0000BA76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5931" name="AutoShape 63">
          <a:extLst>
            <a:ext uri="{FF2B5EF4-FFF2-40B4-BE49-F238E27FC236}">
              <a16:creationId xmlns:a16="http://schemas.microsoft.com/office/drawing/2014/main" id="{00000000-0008-0000-0B00-0000BB76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5932" name="AutoShape 64">
          <a:extLst>
            <a:ext uri="{FF2B5EF4-FFF2-40B4-BE49-F238E27FC236}">
              <a16:creationId xmlns:a16="http://schemas.microsoft.com/office/drawing/2014/main" id="{00000000-0008-0000-0B00-0000BC76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5933" name="AutoShape 65">
          <a:extLst>
            <a:ext uri="{FF2B5EF4-FFF2-40B4-BE49-F238E27FC236}">
              <a16:creationId xmlns:a16="http://schemas.microsoft.com/office/drawing/2014/main" id="{00000000-0008-0000-0B00-0000BD76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5934" name="AutoShape 66">
          <a:extLst>
            <a:ext uri="{FF2B5EF4-FFF2-40B4-BE49-F238E27FC236}">
              <a16:creationId xmlns:a16="http://schemas.microsoft.com/office/drawing/2014/main" id="{00000000-0008-0000-0B00-0000BE76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5935" name="AutoShape 67">
          <a:extLst>
            <a:ext uri="{FF2B5EF4-FFF2-40B4-BE49-F238E27FC236}">
              <a16:creationId xmlns:a16="http://schemas.microsoft.com/office/drawing/2014/main" id="{00000000-0008-0000-0B00-0000BF76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5936" name="AutoShape 68">
          <a:extLst>
            <a:ext uri="{FF2B5EF4-FFF2-40B4-BE49-F238E27FC236}">
              <a16:creationId xmlns:a16="http://schemas.microsoft.com/office/drawing/2014/main" id="{00000000-0008-0000-0B00-0000C076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5937" name="AutoShape 69">
          <a:extLst>
            <a:ext uri="{FF2B5EF4-FFF2-40B4-BE49-F238E27FC236}">
              <a16:creationId xmlns:a16="http://schemas.microsoft.com/office/drawing/2014/main" id="{00000000-0008-0000-0B00-0000C176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5938" name="AutoShape 70">
          <a:extLst>
            <a:ext uri="{FF2B5EF4-FFF2-40B4-BE49-F238E27FC236}">
              <a16:creationId xmlns:a16="http://schemas.microsoft.com/office/drawing/2014/main" id="{00000000-0008-0000-0B00-0000C276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5939" name="AutoShape 71">
          <a:extLst>
            <a:ext uri="{FF2B5EF4-FFF2-40B4-BE49-F238E27FC236}">
              <a16:creationId xmlns:a16="http://schemas.microsoft.com/office/drawing/2014/main" id="{00000000-0008-0000-0B00-0000C376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5940" name="AutoShape 72">
          <a:extLst>
            <a:ext uri="{FF2B5EF4-FFF2-40B4-BE49-F238E27FC236}">
              <a16:creationId xmlns:a16="http://schemas.microsoft.com/office/drawing/2014/main" id="{00000000-0008-0000-0B00-0000C476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5941" name="AutoShape 73">
          <a:extLst>
            <a:ext uri="{FF2B5EF4-FFF2-40B4-BE49-F238E27FC236}">
              <a16:creationId xmlns:a16="http://schemas.microsoft.com/office/drawing/2014/main" id="{00000000-0008-0000-0B00-0000C576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5942" name="AutoShape 74">
          <a:extLst>
            <a:ext uri="{FF2B5EF4-FFF2-40B4-BE49-F238E27FC236}">
              <a16:creationId xmlns:a16="http://schemas.microsoft.com/office/drawing/2014/main" id="{00000000-0008-0000-0B00-0000C676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5943" name="AutoShape 75">
          <a:extLst>
            <a:ext uri="{FF2B5EF4-FFF2-40B4-BE49-F238E27FC236}">
              <a16:creationId xmlns:a16="http://schemas.microsoft.com/office/drawing/2014/main" id="{00000000-0008-0000-0B00-0000C776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5944" name="AutoShape 76">
          <a:extLst>
            <a:ext uri="{FF2B5EF4-FFF2-40B4-BE49-F238E27FC236}">
              <a16:creationId xmlns:a16="http://schemas.microsoft.com/office/drawing/2014/main" id="{00000000-0008-0000-0B00-0000C876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5945" name="AutoShape 77">
          <a:extLst>
            <a:ext uri="{FF2B5EF4-FFF2-40B4-BE49-F238E27FC236}">
              <a16:creationId xmlns:a16="http://schemas.microsoft.com/office/drawing/2014/main" id="{00000000-0008-0000-0B00-0000C976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5946" name="AutoShape 78">
          <a:extLst>
            <a:ext uri="{FF2B5EF4-FFF2-40B4-BE49-F238E27FC236}">
              <a16:creationId xmlns:a16="http://schemas.microsoft.com/office/drawing/2014/main" id="{00000000-0008-0000-0B00-0000CA76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5947" name="AutoShape 79">
          <a:extLst>
            <a:ext uri="{FF2B5EF4-FFF2-40B4-BE49-F238E27FC236}">
              <a16:creationId xmlns:a16="http://schemas.microsoft.com/office/drawing/2014/main" id="{00000000-0008-0000-0B00-0000CB76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5948" name="AutoShape 80">
          <a:extLst>
            <a:ext uri="{FF2B5EF4-FFF2-40B4-BE49-F238E27FC236}">
              <a16:creationId xmlns:a16="http://schemas.microsoft.com/office/drawing/2014/main" id="{00000000-0008-0000-0B00-0000CC76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5949" name="AutoShape 81">
          <a:extLst>
            <a:ext uri="{FF2B5EF4-FFF2-40B4-BE49-F238E27FC236}">
              <a16:creationId xmlns:a16="http://schemas.microsoft.com/office/drawing/2014/main" id="{00000000-0008-0000-0B00-0000CD76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5950" name="AutoShape 82">
          <a:extLst>
            <a:ext uri="{FF2B5EF4-FFF2-40B4-BE49-F238E27FC236}">
              <a16:creationId xmlns:a16="http://schemas.microsoft.com/office/drawing/2014/main" id="{00000000-0008-0000-0B00-0000CE76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5951" name="AutoShape 83">
          <a:extLst>
            <a:ext uri="{FF2B5EF4-FFF2-40B4-BE49-F238E27FC236}">
              <a16:creationId xmlns:a16="http://schemas.microsoft.com/office/drawing/2014/main" id="{00000000-0008-0000-0B00-0000CF76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5952" name="AutoShape 84">
          <a:extLst>
            <a:ext uri="{FF2B5EF4-FFF2-40B4-BE49-F238E27FC236}">
              <a16:creationId xmlns:a16="http://schemas.microsoft.com/office/drawing/2014/main" id="{00000000-0008-0000-0B00-0000D076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5953" name="AutoShape 85">
          <a:extLst>
            <a:ext uri="{FF2B5EF4-FFF2-40B4-BE49-F238E27FC236}">
              <a16:creationId xmlns:a16="http://schemas.microsoft.com/office/drawing/2014/main" id="{00000000-0008-0000-0B00-0000D176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5954" name="AutoShape 86">
          <a:extLst>
            <a:ext uri="{FF2B5EF4-FFF2-40B4-BE49-F238E27FC236}">
              <a16:creationId xmlns:a16="http://schemas.microsoft.com/office/drawing/2014/main" id="{00000000-0008-0000-0B00-0000D276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5955" name="AutoShape 87">
          <a:extLst>
            <a:ext uri="{FF2B5EF4-FFF2-40B4-BE49-F238E27FC236}">
              <a16:creationId xmlns:a16="http://schemas.microsoft.com/office/drawing/2014/main" id="{00000000-0008-0000-0B00-0000D376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5956" name="AutoShape 88">
          <a:extLst>
            <a:ext uri="{FF2B5EF4-FFF2-40B4-BE49-F238E27FC236}">
              <a16:creationId xmlns:a16="http://schemas.microsoft.com/office/drawing/2014/main" id="{00000000-0008-0000-0B00-0000D476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5957" name="AutoShape 89">
          <a:extLst>
            <a:ext uri="{FF2B5EF4-FFF2-40B4-BE49-F238E27FC236}">
              <a16:creationId xmlns:a16="http://schemas.microsoft.com/office/drawing/2014/main" id="{00000000-0008-0000-0B00-0000D576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5958" name="AutoShape 90">
          <a:extLst>
            <a:ext uri="{FF2B5EF4-FFF2-40B4-BE49-F238E27FC236}">
              <a16:creationId xmlns:a16="http://schemas.microsoft.com/office/drawing/2014/main" id="{00000000-0008-0000-0B00-0000D676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5959" name="AutoShape 91">
          <a:extLst>
            <a:ext uri="{FF2B5EF4-FFF2-40B4-BE49-F238E27FC236}">
              <a16:creationId xmlns:a16="http://schemas.microsoft.com/office/drawing/2014/main" id="{00000000-0008-0000-0B00-0000D776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5960" name="AutoShape 92">
          <a:extLst>
            <a:ext uri="{FF2B5EF4-FFF2-40B4-BE49-F238E27FC236}">
              <a16:creationId xmlns:a16="http://schemas.microsoft.com/office/drawing/2014/main" id="{00000000-0008-0000-0B00-0000D876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5961" name="AutoShape 93">
          <a:extLst>
            <a:ext uri="{FF2B5EF4-FFF2-40B4-BE49-F238E27FC236}">
              <a16:creationId xmlns:a16="http://schemas.microsoft.com/office/drawing/2014/main" id="{00000000-0008-0000-0B00-0000D976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5962" name="AutoShape 94">
          <a:extLst>
            <a:ext uri="{FF2B5EF4-FFF2-40B4-BE49-F238E27FC236}">
              <a16:creationId xmlns:a16="http://schemas.microsoft.com/office/drawing/2014/main" id="{00000000-0008-0000-0B00-0000DA76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5963" name="AutoShape 95">
          <a:extLst>
            <a:ext uri="{FF2B5EF4-FFF2-40B4-BE49-F238E27FC236}">
              <a16:creationId xmlns:a16="http://schemas.microsoft.com/office/drawing/2014/main" id="{00000000-0008-0000-0B00-0000DB76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5964" name="AutoShape 96">
          <a:extLst>
            <a:ext uri="{FF2B5EF4-FFF2-40B4-BE49-F238E27FC236}">
              <a16:creationId xmlns:a16="http://schemas.microsoft.com/office/drawing/2014/main" id="{00000000-0008-0000-0B00-0000DC76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5965" name="AutoShape 97">
          <a:extLst>
            <a:ext uri="{FF2B5EF4-FFF2-40B4-BE49-F238E27FC236}">
              <a16:creationId xmlns:a16="http://schemas.microsoft.com/office/drawing/2014/main" id="{00000000-0008-0000-0B00-0000DD76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5966" name="AutoShape 98">
          <a:extLst>
            <a:ext uri="{FF2B5EF4-FFF2-40B4-BE49-F238E27FC236}">
              <a16:creationId xmlns:a16="http://schemas.microsoft.com/office/drawing/2014/main" id="{00000000-0008-0000-0B00-0000DE76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5967" name="AutoShape 99">
          <a:extLst>
            <a:ext uri="{FF2B5EF4-FFF2-40B4-BE49-F238E27FC236}">
              <a16:creationId xmlns:a16="http://schemas.microsoft.com/office/drawing/2014/main" id="{00000000-0008-0000-0B00-0000DF76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5968" name="AutoShape 100">
          <a:extLst>
            <a:ext uri="{FF2B5EF4-FFF2-40B4-BE49-F238E27FC236}">
              <a16:creationId xmlns:a16="http://schemas.microsoft.com/office/drawing/2014/main" id="{00000000-0008-0000-0B00-0000E076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5969" name="AutoShape 101">
          <a:extLst>
            <a:ext uri="{FF2B5EF4-FFF2-40B4-BE49-F238E27FC236}">
              <a16:creationId xmlns:a16="http://schemas.microsoft.com/office/drawing/2014/main" id="{00000000-0008-0000-0B00-0000E176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5970" name="AutoShape 102">
          <a:extLst>
            <a:ext uri="{FF2B5EF4-FFF2-40B4-BE49-F238E27FC236}">
              <a16:creationId xmlns:a16="http://schemas.microsoft.com/office/drawing/2014/main" id="{00000000-0008-0000-0B00-0000E276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5971" name="AutoShape 103">
          <a:extLst>
            <a:ext uri="{FF2B5EF4-FFF2-40B4-BE49-F238E27FC236}">
              <a16:creationId xmlns:a16="http://schemas.microsoft.com/office/drawing/2014/main" id="{00000000-0008-0000-0B00-0000E376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5972" name="AutoShape 104">
          <a:extLst>
            <a:ext uri="{FF2B5EF4-FFF2-40B4-BE49-F238E27FC236}">
              <a16:creationId xmlns:a16="http://schemas.microsoft.com/office/drawing/2014/main" id="{00000000-0008-0000-0B00-0000E476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5973" name="AutoShape 105">
          <a:extLst>
            <a:ext uri="{FF2B5EF4-FFF2-40B4-BE49-F238E27FC236}">
              <a16:creationId xmlns:a16="http://schemas.microsoft.com/office/drawing/2014/main" id="{00000000-0008-0000-0B00-0000E576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5974" name="AutoShape 106">
          <a:extLst>
            <a:ext uri="{FF2B5EF4-FFF2-40B4-BE49-F238E27FC236}">
              <a16:creationId xmlns:a16="http://schemas.microsoft.com/office/drawing/2014/main" id="{00000000-0008-0000-0B00-0000E676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5975" name="AutoShape 107">
          <a:extLst>
            <a:ext uri="{FF2B5EF4-FFF2-40B4-BE49-F238E27FC236}">
              <a16:creationId xmlns:a16="http://schemas.microsoft.com/office/drawing/2014/main" id="{00000000-0008-0000-0B00-0000E776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5976" name="AutoShape 108">
          <a:extLst>
            <a:ext uri="{FF2B5EF4-FFF2-40B4-BE49-F238E27FC236}">
              <a16:creationId xmlns:a16="http://schemas.microsoft.com/office/drawing/2014/main" id="{00000000-0008-0000-0B00-0000E876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5977" name="AutoShape 109">
          <a:extLst>
            <a:ext uri="{FF2B5EF4-FFF2-40B4-BE49-F238E27FC236}">
              <a16:creationId xmlns:a16="http://schemas.microsoft.com/office/drawing/2014/main" id="{00000000-0008-0000-0B00-0000E976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5978" name="AutoShape 110">
          <a:extLst>
            <a:ext uri="{FF2B5EF4-FFF2-40B4-BE49-F238E27FC236}">
              <a16:creationId xmlns:a16="http://schemas.microsoft.com/office/drawing/2014/main" id="{00000000-0008-0000-0B00-0000EA76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5979" name="AutoShape 111">
          <a:extLst>
            <a:ext uri="{FF2B5EF4-FFF2-40B4-BE49-F238E27FC236}">
              <a16:creationId xmlns:a16="http://schemas.microsoft.com/office/drawing/2014/main" id="{00000000-0008-0000-0B00-0000EB76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5980" name="AutoShape 112">
          <a:extLst>
            <a:ext uri="{FF2B5EF4-FFF2-40B4-BE49-F238E27FC236}">
              <a16:creationId xmlns:a16="http://schemas.microsoft.com/office/drawing/2014/main" id="{00000000-0008-0000-0B00-0000EC76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5981" name="AutoShape 113">
          <a:extLst>
            <a:ext uri="{FF2B5EF4-FFF2-40B4-BE49-F238E27FC236}">
              <a16:creationId xmlns:a16="http://schemas.microsoft.com/office/drawing/2014/main" id="{00000000-0008-0000-0B00-0000ED76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5982" name="AutoShape 114">
          <a:extLst>
            <a:ext uri="{FF2B5EF4-FFF2-40B4-BE49-F238E27FC236}">
              <a16:creationId xmlns:a16="http://schemas.microsoft.com/office/drawing/2014/main" id="{00000000-0008-0000-0B00-0000EE76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5983" name="AutoShape 115">
          <a:extLst>
            <a:ext uri="{FF2B5EF4-FFF2-40B4-BE49-F238E27FC236}">
              <a16:creationId xmlns:a16="http://schemas.microsoft.com/office/drawing/2014/main" id="{00000000-0008-0000-0B00-0000EF76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5984" name="AutoShape 116">
          <a:extLst>
            <a:ext uri="{FF2B5EF4-FFF2-40B4-BE49-F238E27FC236}">
              <a16:creationId xmlns:a16="http://schemas.microsoft.com/office/drawing/2014/main" id="{00000000-0008-0000-0B00-0000F076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5985" name="AutoShape 117">
          <a:extLst>
            <a:ext uri="{FF2B5EF4-FFF2-40B4-BE49-F238E27FC236}">
              <a16:creationId xmlns:a16="http://schemas.microsoft.com/office/drawing/2014/main" id="{00000000-0008-0000-0B00-0000F176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5986" name="AutoShape 118">
          <a:extLst>
            <a:ext uri="{FF2B5EF4-FFF2-40B4-BE49-F238E27FC236}">
              <a16:creationId xmlns:a16="http://schemas.microsoft.com/office/drawing/2014/main" id="{00000000-0008-0000-0B00-0000F276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987" name="AutoShape 119">
          <a:extLst>
            <a:ext uri="{FF2B5EF4-FFF2-40B4-BE49-F238E27FC236}">
              <a16:creationId xmlns:a16="http://schemas.microsoft.com/office/drawing/2014/main" id="{00000000-0008-0000-0B00-0000F3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95988" name="AutoShape 120">
          <a:extLst>
            <a:ext uri="{FF2B5EF4-FFF2-40B4-BE49-F238E27FC236}">
              <a16:creationId xmlns:a16="http://schemas.microsoft.com/office/drawing/2014/main" id="{00000000-0008-0000-0B00-0000F4760100}"/>
            </a:ext>
          </a:extLst>
        </xdr:cNvPr>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989" name="AutoShape 121">
          <a:extLst>
            <a:ext uri="{FF2B5EF4-FFF2-40B4-BE49-F238E27FC236}">
              <a16:creationId xmlns:a16="http://schemas.microsoft.com/office/drawing/2014/main" id="{00000000-0008-0000-0B00-0000F5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95990" name="AutoShape 122">
          <a:extLst>
            <a:ext uri="{FF2B5EF4-FFF2-40B4-BE49-F238E27FC236}">
              <a16:creationId xmlns:a16="http://schemas.microsoft.com/office/drawing/2014/main" id="{00000000-0008-0000-0B00-0000F6760100}"/>
            </a:ext>
          </a:extLst>
        </xdr:cNvPr>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991" name="AutoShape 123">
          <a:extLst>
            <a:ext uri="{FF2B5EF4-FFF2-40B4-BE49-F238E27FC236}">
              <a16:creationId xmlns:a16="http://schemas.microsoft.com/office/drawing/2014/main" id="{00000000-0008-0000-0B00-0000F7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95992" name="AutoShape 124">
          <a:extLst>
            <a:ext uri="{FF2B5EF4-FFF2-40B4-BE49-F238E27FC236}">
              <a16:creationId xmlns:a16="http://schemas.microsoft.com/office/drawing/2014/main" id="{00000000-0008-0000-0B00-0000F8760100}"/>
            </a:ext>
          </a:extLst>
        </xdr:cNvPr>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993" name="AutoShape 125">
          <a:extLst>
            <a:ext uri="{FF2B5EF4-FFF2-40B4-BE49-F238E27FC236}">
              <a16:creationId xmlns:a16="http://schemas.microsoft.com/office/drawing/2014/main" id="{00000000-0008-0000-0B00-0000F9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95994" name="AutoShape 126">
          <a:extLst>
            <a:ext uri="{FF2B5EF4-FFF2-40B4-BE49-F238E27FC236}">
              <a16:creationId xmlns:a16="http://schemas.microsoft.com/office/drawing/2014/main" id="{00000000-0008-0000-0B00-0000FA760100}"/>
            </a:ext>
          </a:extLst>
        </xdr:cNvPr>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995" name="AutoShape 127">
          <a:extLst>
            <a:ext uri="{FF2B5EF4-FFF2-40B4-BE49-F238E27FC236}">
              <a16:creationId xmlns:a16="http://schemas.microsoft.com/office/drawing/2014/main" id="{00000000-0008-0000-0B00-0000FB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95996" name="AutoShape 128">
          <a:extLst>
            <a:ext uri="{FF2B5EF4-FFF2-40B4-BE49-F238E27FC236}">
              <a16:creationId xmlns:a16="http://schemas.microsoft.com/office/drawing/2014/main" id="{00000000-0008-0000-0B00-0000FC760100}"/>
            </a:ext>
          </a:extLst>
        </xdr:cNvPr>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997" name="AutoShape 129">
          <a:extLst>
            <a:ext uri="{FF2B5EF4-FFF2-40B4-BE49-F238E27FC236}">
              <a16:creationId xmlns:a16="http://schemas.microsoft.com/office/drawing/2014/main" id="{00000000-0008-0000-0B00-0000FD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95998" name="AutoShape 130">
          <a:extLst>
            <a:ext uri="{FF2B5EF4-FFF2-40B4-BE49-F238E27FC236}">
              <a16:creationId xmlns:a16="http://schemas.microsoft.com/office/drawing/2014/main" id="{00000000-0008-0000-0B00-0000FE760100}"/>
            </a:ext>
          </a:extLst>
        </xdr:cNvPr>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5999" name="AutoShape 131">
          <a:extLst>
            <a:ext uri="{FF2B5EF4-FFF2-40B4-BE49-F238E27FC236}">
              <a16:creationId xmlns:a16="http://schemas.microsoft.com/office/drawing/2014/main" id="{00000000-0008-0000-0B00-0000FF76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96000" name="AutoShape 132">
          <a:extLst>
            <a:ext uri="{FF2B5EF4-FFF2-40B4-BE49-F238E27FC236}">
              <a16:creationId xmlns:a16="http://schemas.microsoft.com/office/drawing/2014/main" id="{00000000-0008-0000-0B00-000000770100}"/>
            </a:ext>
          </a:extLst>
        </xdr:cNvPr>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6001" name="AutoShape 133">
          <a:extLst>
            <a:ext uri="{FF2B5EF4-FFF2-40B4-BE49-F238E27FC236}">
              <a16:creationId xmlns:a16="http://schemas.microsoft.com/office/drawing/2014/main" id="{00000000-0008-0000-0B00-00000177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96002" name="AutoShape 134">
          <a:extLst>
            <a:ext uri="{FF2B5EF4-FFF2-40B4-BE49-F238E27FC236}">
              <a16:creationId xmlns:a16="http://schemas.microsoft.com/office/drawing/2014/main" id="{00000000-0008-0000-0B00-000002770100}"/>
            </a:ext>
          </a:extLst>
        </xdr:cNvPr>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6003" name="AutoShape 135">
          <a:extLst>
            <a:ext uri="{FF2B5EF4-FFF2-40B4-BE49-F238E27FC236}">
              <a16:creationId xmlns:a16="http://schemas.microsoft.com/office/drawing/2014/main" id="{00000000-0008-0000-0B00-00000377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96004" name="AutoShape 136">
          <a:extLst>
            <a:ext uri="{FF2B5EF4-FFF2-40B4-BE49-F238E27FC236}">
              <a16:creationId xmlns:a16="http://schemas.microsoft.com/office/drawing/2014/main" id="{00000000-0008-0000-0B00-000004770100}"/>
            </a:ext>
          </a:extLst>
        </xdr:cNvPr>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6005" name="AutoShape 137">
          <a:extLst>
            <a:ext uri="{FF2B5EF4-FFF2-40B4-BE49-F238E27FC236}">
              <a16:creationId xmlns:a16="http://schemas.microsoft.com/office/drawing/2014/main" id="{00000000-0008-0000-0B00-00000577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96006" name="AutoShape 138">
          <a:extLst>
            <a:ext uri="{FF2B5EF4-FFF2-40B4-BE49-F238E27FC236}">
              <a16:creationId xmlns:a16="http://schemas.microsoft.com/office/drawing/2014/main" id="{00000000-0008-0000-0B00-000006770100}"/>
            </a:ext>
          </a:extLst>
        </xdr:cNvPr>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6007" name="AutoShape 139">
          <a:extLst>
            <a:ext uri="{FF2B5EF4-FFF2-40B4-BE49-F238E27FC236}">
              <a16:creationId xmlns:a16="http://schemas.microsoft.com/office/drawing/2014/main" id="{00000000-0008-0000-0B00-00000777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96008" name="AutoShape 140">
          <a:extLst>
            <a:ext uri="{FF2B5EF4-FFF2-40B4-BE49-F238E27FC236}">
              <a16:creationId xmlns:a16="http://schemas.microsoft.com/office/drawing/2014/main" id="{00000000-0008-0000-0B00-000008770100}"/>
            </a:ext>
          </a:extLst>
        </xdr:cNvPr>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6009" name="AutoShape 141">
          <a:extLst>
            <a:ext uri="{FF2B5EF4-FFF2-40B4-BE49-F238E27FC236}">
              <a16:creationId xmlns:a16="http://schemas.microsoft.com/office/drawing/2014/main" id="{00000000-0008-0000-0B00-00000977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96010" name="AutoShape 142">
          <a:extLst>
            <a:ext uri="{FF2B5EF4-FFF2-40B4-BE49-F238E27FC236}">
              <a16:creationId xmlns:a16="http://schemas.microsoft.com/office/drawing/2014/main" id="{00000000-0008-0000-0B00-00000A770100}"/>
            </a:ext>
          </a:extLst>
        </xdr:cNvPr>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6011" name="AutoShape 143">
          <a:extLst>
            <a:ext uri="{FF2B5EF4-FFF2-40B4-BE49-F238E27FC236}">
              <a16:creationId xmlns:a16="http://schemas.microsoft.com/office/drawing/2014/main" id="{00000000-0008-0000-0B00-00000B77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96012" name="AutoShape 144">
          <a:extLst>
            <a:ext uri="{FF2B5EF4-FFF2-40B4-BE49-F238E27FC236}">
              <a16:creationId xmlns:a16="http://schemas.microsoft.com/office/drawing/2014/main" id="{00000000-0008-0000-0B00-00000C770100}"/>
            </a:ext>
          </a:extLst>
        </xdr:cNvPr>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6013" name="AutoShape 145">
          <a:extLst>
            <a:ext uri="{FF2B5EF4-FFF2-40B4-BE49-F238E27FC236}">
              <a16:creationId xmlns:a16="http://schemas.microsoft.com/office/drawing/2014/main" id="{00000000-0008-0000-0B00-00000D77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96014" name="AutoShape 146">
          <a:extLst>
            <a:ext uri="{FF2B5EF4-FFF2-40B4-BE49-F238E27FC236}">
              <a16:creationId xmlns:a16="http://schemas.microsoft.com/office/drawing/2014/main" id="{00000000-0008-0000-0B00-00000E770100}"/>
            </a:ext>
          </a:extLst>
        </xdr:cNvPr>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6015" name="AutoShape 147">
          <a:extLst>
            <a:ext uri="{FF2B5EF4-FFF2-40B4-BE49-F238E27FC236}">
              <a16:creationId xmlns:a16="http://schemas.microsoft.com/office/drawing/2014/main" id="{00000000-0008-0000-0B00-00000F77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96016" name="AutoShape 148">
          <a:extLst>
            <a:ext uri="{FF2B5EF4-FFF2-40B4-BE49-F238E27FC236}">
              <a16:creationId xmlns:a16="http://schemas.microsoft.com/office/drawing/2014/main" id="{00000000-0008-0000-0B00-000010770100}"/>
            </a:ext>
          </a:extLst>
        </xdr:cNvPr>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6017" name="AutoShape 149">
          <a:extLst>
            <a:ext uri="{FF2B5EF4-FFF2-40B4-BE49-F238E27FC236}">
              <a16:creationId xmlns:a16="http://schemas.microsoft.com/office/drawing/2014/main" id="{00000000-0008-0000-0B00-00001177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96018" name="AutoShape 150">
          <a:extLst>
            <a:ext uri="{FF2B5EF4-FFF2-40B4-BE49-F238E27FC236}">
              <a16:creationId xmlns:a16="http://schemas.microsoft.com/office/drawing/2014/main" id="{00000000-0008-0000-0B00-000012770100}"/>
            </a:ext>
          </a:extLst>
        </xdr:cNvPr>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6019" name="AutoShape 151">
          <a:extLst>
            <a:ext uri="{FF2B5EF4-FFF2-40B4-BE49-F238E27FC236}">
              <a16:creationId xmlns:a16="http://schemas.microsoft.com/office/drawing/2014/main" id="{00000000-0008-0000-0B00-00001377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96020" name="AutoShape 152">
          <a:extLst>
            <a:ext uri="{FF2B5EF4-FFF2-40B4-BE49-F238E27FC236}">
              <a16:creationId xmlns:a16="http://schemas.microsoft.com/office/drawing/2014/main" id="{00000000-0008-0000-0B00-000014770100}"/>
            </a:ext>
          </a:extLst>
        </xdr:cNvPr>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6021" name="AutoShape 153">
          <a:extLst>
            <a:ext uri="{FF2B5EF4-FFF2-40B4-BE49-F238E27FC236}">
              <a16:creationId xmlns:a16="http://schemas.microsoft.com/office/drawing/2014/main" id="{00000000-0008-0000-0B00-00001577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96022" name="AutoShape 154">
          <a:extLst>
            <a:ext uri="{FF2B5EF4-FFF2-40B4-BE49-F238E27FC236}">
              <a16:creationId xmlns:a16="http://schemas.microsoft.com/office/drawing/2014/main" id="{00000000-0008-0000-0B00-000016770100}"/>
            </a:ext>
          </a:extLst>
        </xdr:cNvPr>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6023" name="AutoShape 155">
          <a:extLst>
            <a:ext uri="{FF2B5EF4-FFF2-40B4-BE49-F238E27FC236}">
              <a16:creationId xmlns:a16="http://schemas.microsoft.com/office/drawing/2014/main" id="{00000000-0008-0000-0B00-00001777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96024" name="AutoShape 156">
          <a:extLst>
            <a:ext uri="{FF2B5EF4-FFF2-40B4-BE49-F238E27FC236}">
              <a16:creationId xmlns:a16="http://schemas.microsoft.com/office/drawing/2014/main" id="{00000000-0008-0000-0B00-000018770100}"/>
            </a:ext>
          </a:extLst>
        </xdr:cNvPr>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6025" name="AutoShape 157">
          <a:extLst>
            <a:ext uri="{FF2B5EF4-FFF2-40B4-BE49-F238E27FC236}">
              <a16:creationId xmlns:a16="http://schemas.microsoft.com/office/drawing/2014/main" id="{00000000-0008-0000-0B00-00001977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96026" name="AutoShape 158">
          <a:extLst>
            <a:ext uri="{FF2B5EF4-FFF2-40B4-BE49-F238E27FC236}">
              <a16:creationId xmlns:a16="http://schemas.microsoft.com/office/drawing/2014/main" id="{00000000-0008-0000-0B00-00001A770100}"/>
            </a:ext>
          </a:extLst>
        </xdr:cNvPr>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6027" name="AutoShape 159">
          <a:extLst>
            <a:ext uri="{FF2B5EF4-FFF2-40B4-BE49-F238E27FC236}">
              <a16:creationId xmlns:a16="http://schemas.microsoft.com/office/drawing/2014/main" id="{00000000-0008-0000-0B00-00001B77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96028" name="AutoShape 160">
          <a:extLst>
            <a:ext uri="{FF2B5EF4-FFF2-40B4-BE49-F238E27FC236}">
              <a16:creationId xmlns:a16="http://schemas.microsoft.com/office/drawing/2014/main" id="{00000000-0008-0000-0B00-00001C770100}"/>
            </a:ext>
          </a:extLst>
        </xdr:cNvPr>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6029" name="AutoShape 161">
          <a:extLst>
            <a:ext uri="{FF2B5EF4-FFF2-40B4-BE49-F238E27FC236}">
              <a16:creationId xmlns:a16="http://schemas.microsoft.com/office/drawing/2014/main" id="{00000000-0008-0000-0B00-00001D77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96030" name="AutoShape 162">
          <a:extLst>
            <a:ext uri="{FF2B5EF4-FFF2-40B4-BE49-F238E27FC236}">
              <a16:creationId xmlns:a16="http://schemas.microsoft.com/office/drawing/2014/main" id="{00000000-0008-0000-0B00-00001E770100}"/>
            </a:ext>
          </a:extLst>
        </xdr:cNvPr>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6031" name="AutoShape 163">
          <a:extLst>
            <a:ext uri="{FF2B5EF4-FFF2-40B4-BE49-F238E27FC236}">
              <a16:creationId xmlns:a16="http://schemas.microsoft.com/office/drawing/2014/main" id="{00000000-0008-0000-0B00-00001F77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96032" name="AutoShape 164">
          <a:extLst>
            <a:ext uri="{FF2B5EF4-FFF2-40B4-BE49-F238E27FC236}">
              <a16:creationId xmlns:a16="http://schemas.microsoft.com/office/drawing/2014/main" id="{00000000-0008-0000-0B00-000020770100}"/>
            </a:ext>
          </a:extLst>
        </xdr:cNvPr>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6033" name="AutoShape 165">
          <a:extLst>
            <a:ext uri="{FF2B5EF4-FFF2-40B4-BE49-F238E27FC236}">
              <a16:creationId xmlns:a16="http://schemas.microsoft.com/office/drawing/2014/main" id="{00000000-0008-0000-0B00-00002177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96034" name="AutoShape 166">
          <a:extLst>
            <a:ext uri="{FF2B5EF4-FFF2-40B4-BE49-F238E27FC236}">
              <a16:creationId xmlns:a16="http://schemas.microsoft.com/office/drawing/2014/main" id="{00000000-0008-0000-0B00-000022770100}"/>
            </a:ext>
          </a:extLst>
        </xdr:cNvPr>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6035" name="AutoShape 167">
          <a:extLst>
            <a:ext uri="{FF2B5EF4-FFF2-40B4-BE49-F238E27FC236}">
              <a16:creationId xmlns:a16="http://schemas.microsoft.com/office/drawing/2014/main" id="{00000000-0008-0000-0B00-00002377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96036" name="AutoShape 168">
          <a:extLst>
            <a:ext uri="{FF2B5EF4-FFF2-40B4-BE49-F238E27FC236}">
              <a16:creationId xmlns:a16="http://schemas.microsoft.com/office/drawing/2014/main" id="{00000000-0008-0000-0B00-000024770100}"/>
            </a:ext>
          </a:extLst>
        </xdr:cNvPr>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6037" name="AutoShape 169">
          <a:extLst>
            <a:ext uri="{FF2B5EF4-FFF2-40B4-BE49-F238E27FC236}">
              <a16:creationId xmlns:a16="http://schemas.microsoft.com/office/drawing/2014/main" id="{00000000-0008-0000-0B00-00002577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96038" name="AutoShape 170">
          <a:extLst>
            <a:ext uri="{FF2B5EF4-FFF2-40B4-BE49-F238E27FC236}">
              <a16:creationId xmlns:a16="http://schemas.microsoft.com/office/drawing/2014/main" id="{00000000-0008-0000-0B00-000026770100}"/>
            </a:ext>
          </a:extLst>
        </xdr:cNvPr>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6039" name="AutoShape 171">
          <a:extLst>
            <a:ext uri="{FF2B5EF4-FFF2-40B4-BE49-F238E27FC236}">
              <a16:creationId xmlns:a16="http://schemas.microsoft.com/office/drawing/2014/main" id="{00000000-0008-0000-0B00-00002777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96040" name="AutoShape 172">
          <a:extLst>
            <a:ext uri="{FF2B5EF4-FFF2-40B4-BE49-F238E27FC236}">
              <a16:creationId xmlns:a16="http://schemas.microsoft.com/office/drawing/2014/main" id="{00000000-0008-0000-0B00-000028770100}"/>
            </a:ext>
          </a:extLst>
        </xdr:cNvPr>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6041" name="AutoShape 173">
          <a:extLst>
            <a:ext uri="{FF2B5EF4-FFF2-40B4-BE49-F238E27FC236}">
              <a16:creationId xmlns:a16="http://schemas.microsoft.com/office/drawing/2014/main" id="{00000000-0008-0000-0B00-00002977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96042" name="AutoShape 174">
          <a:extLst>
            <a:ext uri="{FF2B5EF4-FFF2-40B4-BE49-F238E27FC236}">
              <a16:creationId xmlns:a16="http://schemas.microsoft.com/office/drawing/2014/main" id="{00000000-0008-0000-0B00-00002A770100}"/>
            </a:ext>
          </a:extLst>
        </xdr:cNvPr>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6043" name="AutoShape 175">
          <a:extLst>
            <a:ext uri="{FF2B5EF4-FFF2-40B4-BE49-F238E27FC236}">
              <a16:creationId xmlns:a16="http://schemas.microsoft.com/office/drawing/2014/main" id="{00000000-0008-0000-0B00-00002B77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96044" name="AutoShape 176">
          <a:extLst>
            <a:ext uri="{FF2B5EF4-FFF2-40B4-BE49-F238E27FC236}">
              <a16:creationId xmlns:a16="http://schemas.microsoft.com/office/drawing/2014/main" id="{00000000-0008-0000-0B00-00002C770100}"/>
            </a:ext>
          </a:extLst>
        </xdr:cNvPr>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6045" name="AutoShape 177">
          <a:extLst>
            <a:ext uri="{FF2B5EF4-FFF2-40B4-BE49-F238E27FC236}">
              <a16:creationId xmlns:a16="http://schemas.microsoft.com/office/drawing/2014/main" id="{00000000-0008-0000-0B00-00002D77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96046" name="AutoShape 178">
          <a:extLst>
            <a:ext uri="{FF2B5EF4-FFF2-40B4-BE49-F238E27FC236}">
              <a16:creationId xmlns:a16="http://schemas.microsoft.com/office/drawing/2014/main" id="{00000000-0008-0000-0B00-00002E770100}"/>
            </a:ext>
          </a:extLst>
        </xdr:cNvPr>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6047" name="AutoShape 179">
          <a:extLst>
            <a:ext uri="{FF2B5EF4-FFF2-40B4-BE49-F238E27FC236}">
              <a16:creationId xmlns:a16="http://schemas.microsoft.com/office/drawing/2014/main" id="{00000000-0008-0000-0B00-00002F77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96048" name="AutoShape 180">
          <a:extLst>
            <a:ext uri="{FF2B5EF4-FFF2-40B4-BE49-F238E27FC236}">
              <a16:creationId xmlns:a16="http://schemas.microsoft.com/office/drawing/2014/main" id="{00000000-0008-0000-0B00-000030770100}"/>
            </a:ext>
          </a:extLst>
        </xdr:cNvPr>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6049" name="AutoShape 181">
          <a:extLst>
            <a:ext uri="{FF2B5EF4-FFF2-40B4-BE49-F238E27FC236}">
              <a16:creationId xmlns:a16="http://schemas.microsoft.com/office/drawing/2014/main" id="{00000000-0008-0000-0B00-00003177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96050" name="AutoShape 182">
          <a:extLst>
            <a:ext uri="{FF2B5EF4-FFF2-40B4-BE49-F238E27FC236}">
              <a16:creationId xmlns:a16="http://schemas.microsoft.com/office/drawing/2014/main" id="{00000000-0008-0000-0B00-000032770100}"/>
            </a:ext>
          </a:extLst>
        </xdr:cNvPr>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6051" name="AutoShape 183">
          <a:extLst>
            <a:ext uri="{FF2B5EF4-FFF2-40B4-BE49-F238E27FC236}">
              <a16:creationId xmlns:a16="http://schemas.microsoft.com/office/drawing/2014/main" id="{00000000-0008-0000-0B00-00003377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96052" name="AutoShape 184">
          <a:extLst>
            <a:ext uri="{FF2B5EF4-FFF2-40B4-BE49-F238E27FC236}">
              <a16:creationId xmlns:a16="http://schemas.microsoft.com/office/drawing/2014/main" id="{00000000-0008-0000-0B00-000034770100}"/>
            </a:ext>
          </a:extLst>
        </xdr:cNvPr>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6053" name="AutoShape 185">
          <a:extLst>
            <a:ext uri="{FF2B5EF4-FFF2-40B4-BE49-F238E27FC236}">
              <a16:creationId xmlns:a16="http://schemas.microsoft.com/office/drawing/2014/main" id="{00000000-0008-0000-0B00-00003577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96054" name="AutoShape 186">
          <a:extLst>
            <a:ext uri="{FF2B5EF4-FFF2-40B4-BE49-F238E27FC236}">
              <a16:creationId xmlns:a16="http://schemas.microsoft.com/office/drawing/2014/main" id="{00000000-0008-0000-0B00-000036770100}"/>
            </a:ext>
          </a:extLst>
        </xdr:cNvPr>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6055" name="AutoShape 187">
          <a:extLst>
            <a:ext uri="{FF2B5EF4-FFF2-40B4-BE49-F238E27FC236}">
              <a16:creationId xmlns:a16="http://schemas.microsoft.com/office/drawing/2014/main" id="{00000000-0008-0000-0B00-00003777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96056" name="AutoShape 188">
          <a:extLst>
            <a:ext uri="{FF2B5EF4-FFF2-40B4-BE49-F238E27FC236}">
              <a16:creationId xmlns:a16="http://schemas.microsoft.com/office/drawing/2014/main" id="{00000000-0008-0000-0B00-000038770100}"/>
            </a:ext>
          </a:extLst>
        </xdr:cNvPr>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6057" name="AutoShape 189">
          <a:extLst>
            <a:ext uri="{FF2B5EF4-FFF2-40B4-BE49-F238E27FC236}">
              <a16:creationId xmlns:a16="http://schemas.microsoft.com/office/drawing/2014/main" id="{00000000-0008-0000-0B00-00003977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96058" name="AutoShape 190">
          <a:extLst>
            <a:ext uri="{FF2B5EF4-FFF2-40B4-BE49-F238E27FC236}">
              <a16:creationId xmlns:a16="http://schemas.microsoft.com/office/drawing/2014/main" id="{00000000-0008-0000-0B00-00003A770100}"/>
            </a:ext>
          </a:extLst>
        </xdr:cNvPr>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6059" name="AutoShape 191">
          <a:extLst>
            <a:ext uri="{FF2B5EF4-FFF2-40B4-BE49-F238E27FC236}">
              <a16:creationId xmlns:a16="http://schemas.microsoft.com/office/drawing/2014/main" id="{00000000-0008-0000-0B00-00003B77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96060" name="AutoShape 192">
          <a:extLst>
            <a:ext uri="{FF2B5EF4-FFF2-40B4-BE49-F238E27FC236}">
              <a16:creationId xmlns:a16="http://schemas.microsoft.com/office/drawing/2014/main" id="{00000000-0008-0000-0B00-00003C770100}"/>
            </a:ext>
          </a:extLst>
        </xdr:cNvPr>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6061" name="AutoShape 193">
          <a:extLst>
            <a:ext uri="{FF2B5EF4-FFF2-40B4-BE49-F238E27FC236}">
              <a16:creationId xmlns:a16="http://schemas.microsoft.com/office/drawing/2014/main" id="{00000000-0008-0000-0B00-00003D77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96062" name="AutoShape 194">
          <a:extLst>
            <a:ext uri="{FF2B5EF4-FFF2-40B4-BE49-F238E27FC236}">
              <a16:creationId xmlns:a16="http://schemas.microsoft.com/office/drawing/2014/main" id="{00000000-0008-0000-0B00-00003E770100}"/>
            </a:ext>
          </a:extLst>
        </xdr:cNvPr>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6063" name="AutoShape 195">
          <a:extLst>
            <a:ext uri="{FF2B5EF4-FFF2-40B4-BE49-F238E27FC236}">
              <a16:creationId xmlns:a16="http://schemas.microsoft.com/office/drawing/2014/main" id="{00000000-0008-0000-0B00-00003F77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96064" name="AutoShape 196">
          <a:extLst>
            <a:ext uri="{FF2B5EF4-FFF2-40B4-BE49-F238E27FC236}">
              <a16:creationId xmlns:a16="http://schemas.microsoft.com/office/drawing/2014/main" id="{00000000-0008-0000-0B00-000040770100}"/>
            </a:ext>
          </a:extLst>
        </xdr:cNvPr>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6065" name="AutoShape 197">
          <a:extLst>
            <a:ext uri="{FF2B5EF4-FFF2-40B4-BE49-F238E27FC236}">
              <a16:creationId xmlns:a16="http://schemas.microsoft.com/office/drawing/2014/main" id="{00000000-0008-0000-0B00-00004177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96066" name="AutoShape 198">
          <a:extLst>
            <a:ext uri="{FF2B5EF4-FFF2-40B4-BE49-F238E27FC236}">
              <a16:creationId xmlns:a16="http://schemas.microsoft.com/office/drawing/2014/main" id="{00000000-0008-0000-0B00-000042770100}"/>
            </a:ext>
          </a:extLst>
        </xdr:cNvPr>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6067" name="AutoShape 199">
          <a:extLst>
            <a:ext uri="{FF2B5EF4-FFF2-40B4-BE49-F238E27FC236}">
              <a16:creationId xmlns:a16="http://schemas.microsoft.com/office/drawing/2014/main" id="{00000000-0008-0000-0B00-00004377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96068" name="AutoShape 200">
          <a:extLst>
            <a:ext uri="{FF2B5EF4-FFF2-40B4-BE49-F238E27FC236}">
              <a16:creationId xmlns:a16="http://schemas.microsoft.com/office/drawing/2014/main" id="{00000000-0008-0000-0B00-000044770100}"/>
            </a:ext>
          </a:extLst>
        </xdr:cNvPr>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6069" name="AutoShape 201">
          <a:extLst>
            <a:ext uri="{FF2B5EF4-FFF2-40B4-BE49-F238E27FC236}">
              <a16:creationId xmlns:a16="http://schemas.microsoft.com/office/drawing/2014/main" id="{00000000-0008-0000-0B00-00004577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96070" name="AutoShape 202">
          <a:extLst>
            <a:ext uri="{FF2B5EF4-FFF2-40B4-BE49-F238E27FC236}">
              <a16:creationId xmlns:a16="http://schemas.microsoft.com/office/drawing/2014/main" id="{00000000-0008-0000-0B00-000046770100}"/>
            </a:ext>
          </a:extLst>
        </xdr:cNvPr>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6071" name="AutoShape 203">
          <a:extLst>
            <a:ext uri="{FF2B5EF4-FFF2-40B4-BE49-F238E27FC236}">
              <a16:creationId xmlns:a16="http://schemas.microsoft.com/office/drawing/2014/main" id="{00000000-0008-0000-0B00-00004777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96072" name="AutoShape 204">
          <a:extLst>
            <a:ext uri="{FF2B5EF4-FFF2-40B4-BE49-F238E27FC236}">
              <a16:creationId xmlns:a16="http://schemas.microsoft.com/office/drawing/2014/main" id="{00000000-0008-0000-0B00-000048770100}"/>
            </a:ext>
          </a:extLst>
        </xdr:cNvPr>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6073" name="AutoShape 205">
          <a:extLst>
            <a:ext uri="{FF2B5EF4-FFF2-40B4-BE49-F238E27FC236}">
              <a16:creationId xmlns:a16="http://schemas.microsoft.com/office/drawing/2014/main" id="{00000000-0008-0000-0B00-00004977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96074" name="AutoShape 206">
          <a:extLst>
            <a:ext uri="{FF2B5EF4-FFF2-40B4-BE49-F238E27FC236}">
              <a16:creationId xmlns:a16="http://schemas.microsoft.com/office/drawing/2014/main" id="{00000000-0008-0000-0B00-00004A770100}"/>
            </a:ext>
          </a:extLst>
        </xdr:cNvPr>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6075" name="AutoShape 207">
          <a:extLst>
            <a:ext uri="{FF2B5EF4-FFF2-40B4-BE49-F238E27FC236}">
              <a16:creationId xmlns:a16="http://schemas.microsoft.com/office/drawing/2014/main" id="{00000000-0008-0000-0B00-00004B77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96076" name="AutoShape 208">
          <a:extLst>
            <a:ext uri="{FF2B5EF4-FFF2-40B4-BE49-F238E27FC236}">
              <a16:creationId xmlns:a16="http://schemas.microsoft.com/office/drawing/2014/main" id="{00000000-0008-0000-0B00-00004C770100}"/>
            </a:ext>
          </a:extLst>
        </xdr:cNvPr>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6077" name="AutoShape 209">
          <a:extLst>
            <a:ext uri="{FF2B5EF4-FFF2-40B4-BE49-F238E27FC236}">
              <a16:creationId xmlns:a16="http://schemas.microsoft.com/office/drawing/2014/main" id="{00000000-0008-0000-0B00-00004D77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96078" name="AutoShape 210">
          <a:extLst>
            <a:ext uri="{FF2B5EF4-FFF2-40B4-BE49-F238E27FC236}">
              <a16:creationId xmlns:a16="http://schemas.microsoft.com/office/drawing/2014/main" id="{00000000-0008-0000-0B00-00004E770100}"/>
            </a:ext>
          </a:extLst>
        </xdr:cNvPr>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6079" name="AutoShape 211">
          <a:extLst>
            <a:ext uri="{FF2B5EF4-FFF2-40B4-BE49-F238E27FC236}">
              <a16:creationId xmlns:a16="http://schemas.microsoft.com/office/drawing/2014/main" id="{00000000-0008-0000-0B00-00004F77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96080" name="AutoShape 212">
          <a:extLst>
            <a:ext uri="{FF2B5EF4-FFF2-40B4-BE49-F238E27FC236}">
              <a16:creationId xmlns:a16="http://schemas.microsoft.com/office/drawing/2014/main" id="{00000000-0008-0000-0B00-000050770100}"/>
            </a:ext>
          </a:extLst>
        </xdr:cNvPr>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6081" name="AutoShape 213">
          <a:extLst>
            <a:ext uri="{FF2B5EF4-FFF2-40B4-BE49-F238E27FC236}">
              <a16:creationId xmlns:a16="http://schemas.microsoft.com/office/drawing/2014/main" id="{00000000-0008-0000-0B00-00005177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96082" name="AutoShape 214">
          <a:extLst>
            <a:ext uri="{FF2B5EF4-FFF2-40B4-BE49-F238E27FC236}">
              <a16:creationId xmlns:a16="http://schemas.microsoft.com/office/drawing/2014/main" id="{00000000-0008-0000-0B00-000052770100}"/>
            </a:ext>
          </a:extLst>
        </xdr:cNvPr>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6083" name="AutoShape 215">
          <a:extLst>
            <a:ext uri="{FF2B5EF4-FFF2-40B4-BE49-F238E27FC236}">
              <a16:creationId xmlns:a16="http://schemas.microsoft.com/office/drawing/2014/main" id="{00000000-0008-0000-0B00-00005377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96084" name="AutoShape 216">
          <a:extLst>
            <a:ext uri="{FF2B5EF4-FFF2-40B4-BE49-F238E27FC236}">
              <a16:creationId xmlns:a16="http://schemas.microsoft.com/office/drawing/2014/main" id="{00000000-0008-0000-0B00-000054770100}"/>
            </a:ext>
          </a:extLst>
        </xdr:cNvPr>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6085" name="AutoShape 217">
          <a:extLst>
            <a:ext uri="{FF2B5EF4-FFF2-40B4-BE49-F238E27FC236}">
              <a16:creationId xmlns:a16="http://schemas.microsoft.com/office/drawing/2014/main" id="{00000000-0008-0000-0B00-00005577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96086" name="AutoShape 218">
          <a:extLst>
            <a:ext uri="{FF2B5EF4-FFF2-40B4-BE49-F238E27FC236}">
              <a16:creationId xmlns:a16="http://schemas.microsoft.com/office/drawing/2014/main" id="{00000000-0008-0000-0B00-000056770100}"/>
            </a:ext>
          </a:extLst>
        </xdr:cNvPr>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6087" name="AutoShape 219">
          <a:extLst>
            <a:ext uri="{FF2B5EF4-FFF2-40B4-BE49-F238E27FC236}">
              <a16:creationId xmlns:a16="http://schemas.microsoft.com/office/drawing/2014/main" id="{00000000-0008-0000-0B00-00005777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96088" name="AutoShape 220">
          <a:extLst>
            <a:ext uri="{FF2B5EF4-FFF2-40B4-BE49-F238E27FC236}">
              <a16:creationId xmlns:a16="http://schemas.microsoft.com/office/drawing/2014/main" id="{00000000-0008-0000-0B00-000058770100}"/>
            </a:ext>
          </a:extLst>
        </xdr:cNvPr>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6089" name="AutoShape 221">
          <a:extLst>
            <a:ext uri="{FF2B5EF4-FFF2-40B4-BE49-F238E27FC236}">
              <a16:creationId xmlns:a16="http://schemas.microsoft.com/office/drawing/2014/main" id="{00000000-0008-0000-0B00-00005977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96090" name="AutoShape 222">
          <a:extLst>
            <a:ext uri="{FF2B5EF4-FFF2-40B4-BE49-F238E27FC236}">
              <a16:creationId xmlns:a16="http://schemas.microsoft.com/office/drawing/2014/main" id="{00000000-0008-0000-0B00-00005A770100}"/>
            </a:ext>
          </a:extLst>
        </xdr:cNvPr>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6091" name="AutoShape 223">
          <a:extLst>
            <a:ext uri="{FF2B5EF4-FFF2-40B4-BE49-F238E27FC236}">
              <a16:creationId xmlns:a16="http://schemas.microsoft.com/office/drawing/2014/main" id="{00000000-0008-0000-0B00-00005B77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96092" name="AutoShape 224">
          <a:extLst>
            <a:ext uri="{FF2B5EF4-FFF2-40B4-BE49-F238E27FC236}">
              <a16:creationId xmlns:a16="http://schemas.microsoft.com/office/drawing/2014/main" id="{00000000-0008-0000-0B00-00005C770100}"/>
            </a:ext>
          </a:extLst>
        </xdr:cNvPr>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6093" name="AutoShape 225">
          <a:extLst>
            <a:ext uri="{FF2B5EF4-FFF2-40B4-BE49-F238E27FC236}">
              <a16:creationId xmlns:a16="http://schemas.microsoft.com/office/drawing/2014/main" id="{00000000-0008-0000-0B00-00005D77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96094" name="AutoShape 226">
          <a:extLst>
            <a:ext uri="{FF2B5EF4-FFF2-40B4-BE49-F238E27FC236}">
              <a16:creationId xmlns:a16="http://schemas.microsoft.com/office/drawing/2014/main" id="{00000000-0008-0000-0B00-00005E770100}"/>
            </a:ext>
          </a:extLst>
        </xdr:cNvPr>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6095" name="AutoShape 227">
          <a:extLst>
            <a:ext uri="{FF2B5EF4-FFF2-40B4-BE49-F238E27FC236}">
              <a16:creationId xmlns:a16="http://schemas.microsoft.com/office/drawing/2014/main" id="{00000000-0008-0000-0B00-00005F77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96096" name="AutoShape 228">
          <a:extLst>
            <a:ext uri="{FF2B5EF4-FFF2-40B4-BE49-F238E27FC236}">
              <a16:creationId xmlns:a16="http://schemas.microsoft.com/office/drawing/2014/main" id="{00000000-0008-0000-0B00-000060770100}"/>
            </a:ext>
          </a:extLst>
        </xdr:cNvPr>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ables/table1.xml><?xml version="1.0" encoding="utf-8"?>
<table xmlns="http://schemas.openxmlformats.org/spreadsheetml/2006/main" id="2" name="リスト1" displayName="リスト1" ref="H1:M240" insertRowShift="1" totalsRowShown="0" headerRowDxfId="7" dataDxfId="6">
  <autoFilter ref="H1:M240"/>
  <tableColumns count="6">
    <tableColumn id="1" name="学校名" dataDxfId="5"/>
    <tableColumn id="2" name="学校名ﾌﾘｶﾅ" dataDxfId="4"/>
    <tableColumn id="3" name="学校番号" dataDxfId="3"/>
    <tableColumn id="4" name="設置者名" dataDxfId="2"/>
    <tableColumn id="5" name="設置者名ﾌﾘｶﾅ" dataDxfId="1"/>
    <tableColumn id="6" name="設置者番号"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0"/>
  <sheetViews>
    <sheetView tabSelected="1" view="pageBreakPreview" zoomScale="70" zoomScaleNormal="100" zoomScaleSheetLayoutView="70" workbookViewId="0"/>
  </sheetViews>
  <sheetFormatPr defaultRowHeight="13.5" x14ac:dyDescent="0.15"/>
  <cols>
    <col min="3" max="3" width="9.875" customWidth="1"/>
    <col min="15" max="15" width="12.25" customWidth="1"/>
    <col min="16" max="16" width="10.5" customWidth="1"/>
  </cols>
  <sheetData>
    <row r="2" spans="1:4" ht="17.25" x14ac:dyDescent="0.15">
      <c r="A2" s="706" t="s">
        <v>1409</v>
      </c>
    </row>
    <row r="3" spans="1:4" ht="17.25" x14ac:dyDescent="0.15">
      <c r="A3" s="706" t="s">
        <v>1457</v>
      </c>
    </row>
    <row r="4" spans="1:4" ht="17.25" x14ac:dyDescent="0.15">
      <c r="A4" s="706" t="s">
        <v>1203</v>
      </c>
    </row>
    <row r="5" spans="1:4" ht="17.25" x14ac:dyDescent="0.2">
      <c r="A5" s="707"/>
    </row>
    <row r="6" spans="1:4" ht="17.25" x14ac:dyDescent="0.15">
      <c r="A6" s="706" t="s">
        <v>1458</v>
      </c>
    </row>
    <row r="7" spans="1:4" ht="17.25" x14ac:dyDescent="0.15">
      <c r="A7" s="706" t="s">
        <v>1407</v>
      </c>
    </row>
    <row r="8" spans="1:4" ht="17.25" x14ac:dyDescent="0.15">
      <c r="A8" s="706" t="s">
        <v>1408</v>
      </c>
    </row>
    <row r="10" spans="1:4" ht="14.25" x14ac:dyDescent="0.15">
      <c r="A10" s="575" t="s">
        <v>1432</v>
      </c>
      <c r="D10" s="710" t="s">
        <v>1433</v>
      </c>
    </row>
    <row r="11" spans="1:4" ht="14.25" x14ac:dyDescent="0.15">
      <c r="A11" s="575" t="s">
        <v>1413</v>
      </c>
      <c r="D11" s="710" t="s">
        <v>1434</v>
      </c>
    </row>
    <row r="12" spans="1:4" ht="14.25" x14ac:dyDescent="0.15">
      <c r="A12" s="708"/>
      <c r="D12" s="710"/>
    </row>
    <row r="13" spans="1:4" ht="14.25" x14ac:dyDescent="0.15">
      <c r="A13" s="575" t="s">
        <v>1431</v>
      </c>
      <c r="D13" s="710" t="s">
        <v>1435</v>
      </c>
    </row>
    <row r="14" spans="1:4" ht="14.25" x14ac:dyDescent="0.15">
      <c r="A14" s="575" t="s">
        <v>1414</v>
      </c>
      <c r="D14" s="710" t="s">
        <v>1436</v>
      </c>
    </row>
    <row r="15" spans="1:4" ht="14.25" x14ac:dyDescent="0.15">
      <c r="A15" s="708"/>
      <c r="D15" s="710"/>
    </row>
    <row r="16" spans="1:4" ht="14.25" x14ac:dyDescent="0.15">
      <c r="A16" s="575" t="s">
        <v>1430</v>
      </c>
      <c r="D16" s="710" t="s">
        <v>1437</v>
      </c>
    </row>
    <row r="17" spans="1:4" ht="14.25" x14ac:dyDescent="0.15">
      <c r="A17" s="575" t="s">
        <v>1415</v>
      </c>
      <c r="D17" s="710" t="s">
        <v>1438</v>
      </c>
    </row>
    <row r="18" spans="1:4" ht="8.1" customHeight="1" x14ac:dyDescent="0.15">
      <c r="A18" s="575"/>
      <c r="D18" s="710"/>
    </row>
    <row r="19" spans="1:4" ht="14.25" x14ac:dyDescent="0.15">
      <c r="A19" s="575" t="s">
        <v>1416</v>
      </c>
      <c r="D19" s="710" t="s">
        <v>1439</v>
      </c>
    </row>
    <row r="20" spans="1:4" ht="12" customHeight="1" x14ac:dyDescent="0.15">
      <c r="A20" s="575"/>
      <c r="D20" s="710"/>
    </row>
    <row r="21" spans="1:4" ht="14.25" x14ac:dyDescent="0.15">
      <c r="A21" s="575" t="s">
        <v>1417</v>
      </c>
      <c r="D21" s="710" t="s">
        <v>1440</v>
      </c>
    </row>
    <row r="22" spans="1:4" ht="14.25" x14ac:dyDescent="0.15">
      <c r="A22" s="575" t="s">
        <v>1418</v>
      </c>
      <c r="D22" s="710" t="s">
        <v>1441</v>
      </c>
    </row>
    <row r="23" spans="1:4" ht="4.5" customHeight="1" x14ac:dyDescent="0.15">
      <c r="A23" s="575"/>
      <c r="D23" s="710"/>
    </row>
    <row r="24" spans="1:4" ht="14.25" x14ac:dyDescent="0.15">
      <c r="A24" s="575" t="s">
        <v>1419</v>
      </c>
      <c r="D24" s="710" t="s">
        <v>1421</v>
      </c>
    </row>
    <row r="25" spans="1:4" ht="14.25" x14ac:dyDescent="0.15">
      <c r="A25" s="575" t="s">
        <v>1420</v>
      </c>
      <c r="D25" s="710" t="s">
        <v>1422</v>
      </c>
    </row>
    <row r="26" spans="1:4" ht="14.25" x14ac:dyDescent="0.15">
      <c r="A26" s="708"/>
      <c r="D26" s="710"/>
    </row>
    <row r="27" spans="1:4" ht="14.25" x14ac:dyDescent="0.15">
      <c r="A27" s="575" t="s">
        <v>1426</v>
      </c>
      <c r="D27" s="710" t="s">
        <v>1442</v>
      </c>
    </row>
    <row r="28" spans="1:4" ht="14.25" x14ac:dyDescent="0.15">
      <c r="A28" s="575" t="s">
        <v>1423</v>
      </c>
      <c r="D28" s="710" t="s">
        <v>1443</v>
      </c>
    </row>
    <row r="29" spans="1:4" ht="4.5" customHeight="1" x14ac:dyDescent="0.15">
      <c r="A29" s="575"/>
      <c r="D29" s="710"/>
    </row>
    <row r="30" spans="1:4" ht="14.25" x14ac:dyDescent="0.15">
      <c r="A30" s="575" t="s">
        <v>1424</v>
      </c>
      <c r="D30" s="710" t="s">
        <v>1425</v>
      </c>
    </row>
    <row r="31" spans="1:4" ht="14.25" x14ac:dyDescent="0.15">
      <c r="A31" s="575" t="s">
        <v>1419</v>
      </c>
    </row>
    <row r="32" spans="1:4" ht="14.25" x14ac:dyDescent="0.15">
      <c r="A32" s="708"/>
    </row>
    <row r="33" spans="1:1" ht="14.25" x14ac:dyDescent="0.15">
      <c r="A33" s="575" t="s">
        <v>1445</v>
      </c>
    </row>
    <row r="34" spans="1:1" ht="4.5" customHeight="1" x14ac:dyDescent="0.15">
      <c r="A34" s="575" t="s">
        <v>1427</v>
      </c>
    </row>
    <row r="35" spans="1:1" ht="14.25" x14ac:dyDescent="0.15">
      <c r="A35" s="575" t="s">
        <v>1444</v>
      </c>
    </row>
    <row r="36" spans="1:1" ht="14.25" x14ac:dyDescent="0.15">
      <c r="A36" s="575" t="s">
        <v>1410</v>
      </c>
    </row>
    <row r="37" spans="1:1" ht="27.75" customHeight="1" x14ac:dyDescent="0.15"/>
    <row r="38" spans="1:1" ht="17.25" x14ac:dyDescent="0.15">
      <c r="A38" s="706" t="s">
        <v>1429</v>
      </c>
    </row>
    <row r="39" spans="1:1" ht="17.25" x14ac:dyDescent="0.15">
      <c r="A39" s="706" t="s">
        <v>1428</v>
      </c>
    </row>
    <row r="40" spans="1:1" ht="14.25" x14ac:dyDescent="0.15">
      <c r="A40" s="575"/>
    </row>
  </sheetData>
  <sheetProtection algorithmName="SHA-512" hashValue="RwyoLgNZsJx2wcsOZNtayaafqQgKPl7lgNE7PgGuq6wm9vQuk2eJMHVFxy6hVjAkbaQMrD7qyjecljCEJcV3LQ==" saltValue="+DtmFm/BpWYtYKcwpuEhwg==" spinCount="100000" sheet="1" objects="1" scenarios="1"/>
  <phoneticPr fontId="38"/>
  <printOptions horizontalCentered="1" verticalCentered="1"/>
  <pageMargins left="0.23622047244094491" right="0.23622047244094491" top="0.74803149606299213" bottom="0.74803149606299213" header="0.31496062992125984" footer="0.31496062992125984"/>
  <pageSetup paperSize="9" scale="9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40"/>
  <sheetViews>
    <sheetView view="pageBreakPreview" zoomScale="70" zoomScaleNormal="75" zoomScaleSheetLayoutView="70" workbookViewId="0">
      <pane xSplit="1" ySplit="5" topLeftCell="B6" activePane="bottomRight" state="frozen"/>
      <selection activeCell="A5" sqref="A5"/>
      <selection pane="topRight" activeCell="A5" sqref="A5"/>
      <selection pane="bottomLeft" activeCell="A5" sqref="A5"/>
      <selection pane="bottomRight" activeCell="B6" sqref="B6"/>
    </sheetView>
  </sheetViews>
  <sheetFormatPr defaultRowHeight="13.5" x14ac:dyDescent="0.15"/>
  <cols>
    <col min="1" max="1" width="6.875" style="175" customWidth="1"/>
    <col min="2" max="2" width="12.5" style="175" customWidth="1"/>
    <col min="3" max="3" width="57.375" style="175" customWidth="1"/>
    <col min="4" max="4" width="37.375" style="175" customWidth="1"/>
    <col min="5" max="5" width="24.875" style="175" customWidth="1"/>
    <col min="6" max="7" width="12.5" style="175" customWidth="1"/>
    <col min="8" max="8" width="13.75" style="175" customWidth="1"/>
    <col min="9" max="16384" width="9" style="175"/>
  </cols>
  <sheetData>
    <row r="1" spans="1:13" ht="18.75" customHeight="1" x14ac:dyDescent="0.15">
      <c r="A1" s="956" t="s">
        <v>419</v>
      </c>
      <c r="B1" s="956"/>
      <c r="C1" s="956"/>
      <c r="D1" s="956"/>
      <c r="E1" s="173"/>
      <c r="F1" s="888">
        <f>TOP!$A$1-1</f>
        <v>4</v>
      </c>
      <c r="G1" s="888"/>
      <c r="H1" s="888"/>
      <c r="I1" s="174"/>
      <c r="J1" s="174"/>
      <c r="K1" s="174"/>
      <c r="L1" s="174"/>
      <c r="M1" s="174"/>
    </row>
    <row r="2" spans="1:13" s="176" customFormat="1" ht="15" customHeight="1" thickBot="1" x14ac:dyDescent="0.2">
      <c r="D2" s="177"/>
      <c r="E2" s="177"/>
      <c r="F2" s="177"/>
      <c r="H2" s="177"/>
      <c r="I2" s="177"/>
      <c r="K2" s="177"/>
      <c r="L2" s="177"/>
      <c r="M2" s="177"/>
    </row>
    <row r="3" spans="1:13" s="176" customFormat="1" ht="17.25" customHeight="1" thickBot="1" x14ac:dyDescent="0.2">
      <c r="A3" s="957" t="s">
        <v>783</v>
      </c>
      <c r="B3" s="958"/>
      <c r="C3" s="954" t="str">
        <f>TOP!F8</f>
        <v>（学校名を選択してください）※学校番号順</v>
      </c>
      <c r="D3" s="955"/>
      <c r="F3" s="952" t="s">
        <v>543</v>
      </c>
      <c r="G3" s="953"/>
      <c r="H3" s="178" t="str">
        <f>TOP!F5</f>
        <v>-</v>
      </c>
      <c r="I3" s="177"/>
      <c r="K3" s="177"/>
      <c r="L3" s="177"/>
      <c r="M3" s="177"/>
    </row>
    <row r="4" spans="1:13" s="176" customFormat="1" ht="15" customHeight="1" thickBot="1" x14ac:dyDescent="0.2">
      <c r="J4" s="179"/>
    </row>
    <row r="5" spans="1:13" s="176" customFormat="1" ht="37.5" customHeight="1" thickBot="1" x14ac:dyDescent="0.2">
      <c r="A5" s="180" t="s">
        <v>469</v>
      </c>
      <c r="B5" s="181" t="s">
        <v>472</v>
      </c>
      <c r="C5" s="182" t="s">
        <v>473</v>
      </c>
      <c r="D5" s="183" t="s">
        <v>470</v>
      </c>
      <c r="E5" s="184" t="s">
        <v>471</v>
      </c>
      <c r="F5" s="184" t="s">
        <v>474</v>
      </c>
      <c r="G5" s="183" t="s">
        <v>475</v>
      </c>
      <c r="H5" s="185" t="s">
        <v>361</v>
      </c>
    </row>
    <row r="6" spans="1:13" s="176" customFormat="1" ht="18.75" customHeight="1" x14ac:dyDescent="0.15">
      <c r="A6" s="120" t="s">
        <v>278</v>
      </c>
      <c r="B6" s="428"/>
      <c r="C6" s="429"/>
      <c r="D6" s="430"/>
      <c r="E6" s="430"/>
      <c r="F6" s="431"/>
      <c r="G6" s="432"/>
      <c r="H6" s="186" t="str">
        <f>IF(G6=0,"",G6/F6)</f>
        <v/>
      </c>
    </row>
    <row r="7" spans="1:13" s="176" customFormat="1" ht="18.75" customHeight="1" x14ac:dyDescent="0.15">
      <c r="A7" s="187" t="s">
        <v>445</v>
      </c>
      <c r="B7" s="428"/>
      <c r="C7" s="433"/>
      <c r="D7" s="434"/>
      <c r="E7" s="434"/>
      <c r="F7" s="432"/>
      <c r="G7" s="435"/>
      <c r="H7" s="188" t="str">
        <f t="shared" ref="H7:H33" si="0">IF(G7=0,"",G7/F7)</f>
        <v/>
      </c>
    </row>
    <row r="8" spans="1:13" s="176" customFormat="1" ht="18.75" customHeight="1" x14ac:dyDescent="0.15">
      <c r="A8" s="187" t="s">
        <v>446</v>
      </c>
      <c r="B8" s="428"/>
      <c r="C8" s="433"/>
      <c r="D8" s="434"/>
      <c r="E8" s="434"/>
      <c r="F8" s="432"/>
      <c r="G8" s="432"/>
      <c r="H8" s="188" t="str">
        <f t="shared" si="0"/>
        <v/>
      </c>
    </row>
    <row r="9" spans="1:13" s="176" customFormat="1" ht="18.75" customHeight="1" x14ac:dyDescent="0.15">
      <c r="A9" s="187" t="s">
        <v>447</v>
      </c>
      <c r="B9" s="428"/>
      <c r="C9" s="433"/>
      <c r="D9" s="434"/>
      <c r="E9" s="434"/>
      <c r="F9" s="432"/>
      <c r="G9" s="432"/>
      <c r="H9" s="188" t="str">
        <f t="shared" si="0"/>
        <v/>
      </c>
    </row>
    <row r="10" spans="1:13" s="176" customFormat="1" ht="18.75" customHeight="1" x14ac:dyDescent="0.15">
      <c r="A10" s="187" t="s">
        <v>448</v>
      </c>
      <c r="B10" s="428"/>
      <c r="C10" s="433"/>
      <c r="D10" s="434"/>
      <c r="E10" s="434"/>
      <c r="F10" s="432"/>
      <c r="G10" s="432"/>
      <c r="H10" s="188" t="str">
        <f t="shared" si="0"/>
        <v/>
      </c>
    </row>
    <row r="11" spans="1:13" s="176" customFormat="1" ht="18.75" customHeight="1" x14ac:dyDescent="0.15">
      <c r="A11" s="187" t="s">
        <v>449</v>
      </c>
      <c r="B11" s="428"/>
      <c r="C11" s="433"/>
      <c r="D11" s="434"/>
      <c r="E11" s="434"/>
      <c r="F11" s="432"/>
      <c r="G11" s="432"/>
      <c r="H11" s="188" t="str">
        <f t="shared" si="0"/>
        <v/>
      </c>
    </row>
    <row r="12" spans="1:13" s="176" customFormat="1" ht="18.75" customHeight="1" x14ac:dyDescent="0.15">
      <c r="A12" s="187" t="s">
        <v>450</v>
      </c>
      <c r="B12" s="428"/>
      <c r="C12" s="433"/>
      <c r="D12" s="434"/>
      <c r="E12" s="434"/>
      <c r="F12" s="432"/>
      <c r="G12" s="432"/>
      <c r="H12" s="188" t="str">
        <f t="shared" si="0"/>
        <v/>
      </c>
    </row>
    <row r="13" spans="1:13" s="176" customFormat="1" ht="18.75" customHeight="1" x14ac:dyDescent="0.15">
      <c r="A13" s="187" t="s">
        <v>451</v>
      </c>
      <c r="B13" s="428"/>
      <c r="C13" s="433"/>
      <c r="D13" s="434"/>
      <c r="E13" s="434"/>
      <c r="F13" s="432"/>
      <c r="G13" s="432"/>
      <c r="H13" s="188" t="str">
        <f t="shared" si="0"/>
        <v/>
      </c>
    </row>
    <row r="14" spans="1:13" s="176" customFormat="1" ht="18.75" customHeight="1" x14ac:dyDescent="0.15">
      <c r="A14" s="187" t="s">
        <v>452</v>
      </c>
      <c r="B14" s="428"/>
      <c r="C14" s="433"/>
      <c r="D14" s="434"/>
      <c r="E14" s="434"/>
      <c r="F14" s="432"/>
      <c r="G14" s="432"/>
      <c r="H14" s="188" t="str">
        <f t="shared" si="0"/>
        <v/>
      </c>
    </row>
    <row r="15" spans="1:13" s="176" customFormat="1" ht="18.75" customHeight="1" x14ac:dyDescent="0.15">
      <c r="A15" s="187" t="s">
        <v>453</v>
      </c>
      <c r="B15" s="428"/>
      <c r="C15" s="433"/>
      <c r="D15" s="434"/>
      <c r="E15" s="434"/>
      <c r="F15" s="432"/>
      <c r="G15" s="432"/>
      <c r="H15" s="188" t="str">
        <f t="shared" si="0"/>
        <v/>
      </c>
    </row>
    <row r="16" spans="1:13" s="176" customFormat="1" ht="18.75" customHeight="1" x14ac:dyDescent="0.15">
      <c r="A16" s="187" t="s">
        <v>563</v>
      </c>
      <c r="B16" s="428"/>
      <c r="C16" s="433"/>
      <c r="D16" s="434"/>
      <c r="E16" s="434"/>
      <c r="F16" s="432"/>
      <c r="G16" s="432"/>
      <c r="H16" s="188" t="str">
        <f t="shared" si="0"/>
        <v/>
      </c>
    </row>
    <row r="17" spans="1:8" s="176" customFormat="1" ht="18.75" customHeight="1" x14ac:dyDescent="0.15">
      <c r="A17" s="187" t="s">
        <v>454</v>
      </c>
      <c r="B17" s="428"/>
      <c r="C17" s="433"/>
      <c r="D17" s="434"/>
      <c r="E17" s="434"/>
      <c r="F17" s="432"/>
      <c r="G17" s="432"/>
      <c r="H17" s="188" t="str">
        <f t="shared" si="0"/>
        <v/>
      </c>
    </row>
    <row r="18" spans="1:8" s="176" customFormat="1" ht="18.75" customHeight="1" x14ac:dyDescent="0.15">
      <c r="A18" s="187" t="s">
        <v>455</v>
      </c>
      <c r="B18" s="428"/>
      <c r="C18" s="433"/>
      <c r="D18" s="434"/>
      <c r="E18" s="434"/>
      <c r="F18" s="432"/>
      <c r="G18" s="432"/>
      <c r="H18" s="188" t="str">
        <f t="shared" si="0"/>
        <v/>
      </c>
    </row>
    <row r="19" spans="1:8" s="176" customFormat="1" ht="18.75" customHeight="1" x14ac:dyDescent="0.15">
      <c r="A19" s="187" t="s">
        <v>456</v>
      </c>
      <c r="B19" s="428"/>
      <c r="C19" s="433"/>
      <c r="D19" s="434"/>
      <c r="E19" s="434"/>
      <c r="F19" s="432"/>
      <c r="G19" s="432"/>
      <c r="H19" s="188" t="str">
        <f t="shared" si="0"/>
        <v/>
      </c>
    </row>
    <row r="20" spans="1:8" s="176" customFormat="1" ht="18.75" customHeight="1" x14ac:dyDescent="0.15">
      <c r="A20" s="187" t="s">
        <v>457</v>
      </c>
      <c r="B20" s="428"/>
      <c r="C20" s="433"/>
      <c r="D20" s="434"/>
      <c r="E20" s="434"/>
      <c r="F20" s="432"/>
      <c r="G20" s="432"/>
      <c r="H20" s="188" t="str">
        <f t="shared" si="0"/>
        <v/>
      </c>
    </row>
    <row r="21" spans="1:8" s="176" customFormat="1" ht="18.75" customHeight="1" x14ac:dyDescent="0.15">
      <c r="A21" s="187" t="s">
        <v>458</v>
      </c>
      <c r="B21" s="428"/>
      <c r="C21" s="433"/>
      <c r="D21" s="434"/>
      <c r="E21" s="434"/>
      <c r="F21" s="432"/>
      <c r="G21" s="432"/>
      <c r="H21" s="188" t="str">
        <f t="shared" si="0"/>
        <v/>
      </c>
    </row>
    <row r="22" spans="1:8" s="176" customFormat="1" ht="18.75" customHeight="1" x14ac:dyDescent="0.15">
      <c r="A22" s="187" t="s">
        <v>459</v>
      </c>
      <c r="B22" s="428"/>
      <c r="C22" s="433"/>
      <c r="D22" s="434"/>
      <c r="E22" s="434"/>
      <c r="F22" s="432"/>
      <c r="G22" s="432"/>
      <c r="H22" s="188" t="str">
        <f t="shared" si="0"/>
        <v/>
      </c>
    </row>
    <row r="23" spans="1:8" s="176" customFormat="1" ht="18.75" customHeight="1" x14ac:dyDescent="0.15">
      <c r="A23" s="187" t="s">
        <v>711</v>
      </c>
      <c r="B23" s="428"/>
      <c r="C23" s="433"/>
      <c r="D23" s="434"/>
      <c r="E23" s="434"/>
      <c r="F23" s="432"/>
      <c r="G23" s="432"/>
      <c r="H23" s="188" t="str">
        <f t="shared" si="0"/>
        <v/>
      </c>
    </row>
    <row r="24" spans="1:8" s="176" customFormat="1" ht="18.75" customHeight="1" x14ac:dyDescent="0.15">
      <c r="A24" s="564" t="s">
        <v>712</v>
      </c>
      <c r="B24" s="563"/>
      <c r="C24" s="433"/>
      <c r="D24" s="434"/>
      <c r="E24" s="434"/>
      <c r="F24" s="432"/>
      <c r="G24" s="432"/>
      <c r="H24" s="188" t="str">
        <f t="shared" si="0"/>
        <v/>
      </c>
    </row>
    <row r="25" spans="1:8" s="176" customFormat="1" ht="18.75" customHeight="1" x14ac:dyDescent="0.15">
      <c r="A25" s="564" t="s">
        <v>713</v>
      </c>
      <c r="B25" s="563"/>
      <c r="C25" s="572"/>
      <c r="D25" s="573"/>
      <c r="E25" s="573"/>
      <c r="F25" s="574"/>
      <c r="G25" s="574"/>
      <c r="H25" s="188" t="str">
        <f t="shared" si="0"/>
        <v/>
      </c>
    </row>
    <row r="26" spans="1:8" s="176" customFormat="1" ht="18.75" customHeight="1" x14ac:dyDescent="0.15">
      <c r="A26" s="564" t="s">
        <v>714</v>
      </c>
      <c r="B26" s="563"/>
      <c r="C26" s="572"/>
      <c r="D26" s="573"/>
      <c r="E26" s="573"/>
      <c r="F26" s="574"/>
      <c r="G26" s="574"/>
      <c r="H26" s="188" t="str">
        <f t="shared" si="0"/>
        <v/>
      </c>
    </row>
    <row r="27" spans="1:8" s="176" customFormat="1" ht="18.75" customHeight="1" x14ac:dyDescent="0.15">
      <c r="A27" s="564" t="s">
        <v>715</v>
      </c>
      <c r="B27" s="563"/>
      <c r="C27" s="572"/>
      <c r="D27" s="573"/>
      <c r="E27" s="573"/>
      <c r="F27" s="574"/>
      <c r="G27" s="574"/>
      <c r="H27" s="188" t="str">
        <f t="shared" si="0"/>
        <v/>
      </c>
    </row>
    <row r="28" spans="1:8" s="176" customFormat="1" ht="18.75" customHeight="1" x14ac:dyDescent="0.15">
      <c r="A28" s="564" t="s">
        <v>716</v>
      </c>
      <c r="B28" s="563"/>
      <c r="C28" s="572"/>
      <c r="D28" s="573"/>
      <c r="E28" s="573"/>
      <c r="F28" s="574"/>
      <c r="G28" s="574"/>
      <c r="H28" s="188" t="str">
        <f t="shared" si="0"/>
        <v/>
      </c>
    </row>
    <row r="29" spans="1:8" s="176" customFormat="1" ht="18.75" customHeight="1" x14ac:dyDescent="0.15">
      <c r="A29" s="564" t="s">
        <v>717</v>
      </c>
      <c r="B29" s="563"/>
      <c r="C29" s="572"/>
      <c r="D29" s="573"/>
      <c r="E29" s="573"/>
      <c r="F29" s="574"/>
      <c r="G29" s="574"/>
      <c r="H29" s="188" t="str">
        <f t="shared" si="0"/>
        <v/>
      </c>
    </row>
    <row r="30" spans="1:8" s="176" customFormat="1" ht="18.75" customHeight="1" x14ac:dyDescent="0.15">
      <c r="A30" s="564" t="s">
        <v>718</v>
      </c>
      <c r="B30" s="563"/>
      <c r="C30" s="572"/>
      <c r="D30" s="573"/>
      <c r="E30" s="573"/>
      <c r="F30" s="574"/>
      <c r="G30" s="574"/>
      <c r="H30" s="188" t="str">
        <f t="shared" si="0"/>
        <v/>
      </c>
    </row>
    <row r="31" spans="1:8" s="176" customFormat="1" ht="18.75" customHeight="1" x14ac:dyDescent="0.15">
      <c r="A31" s="564" t="s">
        <v>719</v>
      </c>
      <c r="B31" s="563"/>
      <c r="C31" s="572"/>
      <c r="D31" s="573"/>
      <c r="E31" s="573"/>
      <c r="F31" s="574"/>
      <c r="G31" s="574"/>
      <c r="H31" s="188" t="str">
        <f t="shared" si="0"/>
        <v/>
      </c>
    </row>
    <row r="32" spans="1:8" s="176" customFormat="1" ht="18.75" customHeight="1" x14ac:dyDescent="0.15">
      <c r="A32" s="564" t="s">
        <v>720</v>
      </c>
      <c r="B32" s="563"/>
      <c r="C32" s="572"/>
      <c r="D32" s="573"/>
      <c r="E32" s="573"/>
      <c r="F32" s="574"/>
      <c r="G32" s="574"/>
      <c r="H32" s="188" t="str">
        <f t="shared" si="0"/>
        <v/>
      </c>
    </row>
    <row r="33" spans="1:8" s="176" customFormat="1" ht="18.75" customHeight="1" x14ac:dyDescent="0.15">
      <c r="A33" s="564" t="s">
        <v>721</v>
      </c>
      <c r="B33" s="563"/>
      <c r="C33" s="572"/>
      <c r="D33" s="573"/>
      <c r="E33" s="573"/>
      <c r="F33" s="574"/>
      <c r="G33" s="574"/>
      <c r="H33" s="188" t="str">
        <f t="shared" si="0"/>
        <v/>
      </c>
    </row>
    <row r="34" spans="1:8" s="176" customFormat="1" ht="18.75" customHeight="1" x14ac:dyDescent="0.15">
      <c r="A34" s="564" t="s">
        <v>722</v>
      </c>
      <c r="B34" s="563"/>
      <c r="C34" s="572"/>
      <c r="D34" s="573"/>
      <c r="E34" s="573"/>
      <c r="F34" s="574"/>
      <c r="G34" s="574"/>
      <c r="H34" s="188" t="str">
        <f>IF(G34=0,"",G34/F34)</f>
        <v/>
      </c>
    </row>
    <row r="35" spans="1:8" s="176" customFormat="1" ht="18.75" customHeight="1" thickBot="1" x14ac:dyDescent="0.2">
      <c r="A35" s="564" t="s">
        <v>723</v>
      </c>
      <c r="B35" s="436"/>
      <c r="C35" s="437"/>
      <c r="D35" s="438"/>
      <c r="E35" s="438"/>
      <c r="F35" s="439"/>
      <c r="G35" s="439"/>
      <c r="H35" s="189" t="str">
        <f>IF(G35=0,"",G35/F35)</f>
        <v/>
      </c>
    </row>
    <row r="36" spans="1:8" s="176" customFormat="1" ht="15" customHeight="1" x14ac:dyDescent="0.15">
      <c r="A36" s="126" t="s">
        <v>243</v>
      </c>
      <c r="C36" s="175"/>
    </row>
    <row r="37" spans="1:8" ht="15" customHeight="1" x14ac:dyDescent="0.15">
      <c r="A37" s="127" t="s">
        <v>1108</v>
      </c>
    </row>
    <row r="38" spans="1:8" ht="15" customHeight="1" x14ac:dyDescent="0.15">
      <c r="A38" s="190" t="s">
        <v>476</v>
      </c>
    </row>
    <row r="39" spans="1:8" x14ac:dyDescent="0.15">
      <c r="A39" s="190" t="s">
        <v>362</v>
      </c>
      <c r="B39" s="191"/>
    </row>
    <row r="40" spans="1:8" x14ac:dyDescent="0.15">
      <c r="A40" s="190" t="s">
        <v>363</v>
      </c>
    </row>
  </sheetData>
  <sheetProtection algorithmName="SHA-512" hashValue="NbC30k3YvcBAnJNPdNmFsRR+6A4nXivviTc8Y6vsjgAp7GM4rH+2viDfHR9reTmMSvIZEqUIwYPFK/thYHyWVA==" saltValue="6KNgvTEo+RgEiMv3aw5M/A==" spinCount="100000" sheet="1" objects="1" scenarios="1"/>
  <mergeCells count="5">
    <mergeCell ref="F1:H1"/>
    <mergeCell ref="F3:G3"/>
    <mergeCell ref="C3:D3"/>
    <mergeCell ref="A1:D1"/>
    <mergeCell ref="A3:B3"/>
  </mergeCells>
  <phoneticPr fontId="1"/>
  <dataValidations xWindow="91" yWindow="338" count="6">
    <dataValidation type="whole" imeMode="halfAlpha" allowBlank="1" showInputMessage="1" showErrorMessage="1" error="受験者数を超えています。" promptTitle="合格者数" prompt="合格した人数を半角数字で入力ください。" sqref="G6:G35">
      <formula1>0</formula1>
      <formula2>F6</formula2>
    </dataValidation>
    <dataValidation type="list" allowBlank="1" showInputMessage="1" showErrorMessage="1" promptTitle="資格区分" prompt="プルダウンメニューより選択してください。_x000a_○国家資格とは、法律に基づいて国等が実施する試験等に合格することにより免許等の許可を受ける資格を指す。例：看護師_x000a_○公的資格とは、主に省庁が認定した審査基準を基に、民間団体や公益法人が実施する試験により与えられる資格を指す。例：簿記検定_x000a_○民間資格とは、民間団体や企業が、独自の審査基準を設けて任意で与える資格を指す。_x000a_例：TOEIC" sqref="B6:B35">
      <formula1>"国家資格,公的資格,民間資格"</formula1>
    </dataValidation>
    <dataValidation allowBlank="1" showInputMessage="1" showErrorMessage="1" promptTitle="資格名" prompt="資格名を全角で入力してください。" sqref="C6:C35"/>
    <dataValidation allowBlank="1" showInputMessage="1" showErrorMessage="1" promptTitle="試験実施機関名" prompt="試験実施機関名を全角で入力ください。" sqref="D6:D35"/>
    <dataValidation allowBlank="1" showInputMessage="1" showErrorMessage="1" promptTitle="所轄省庁名（国家資格のみ）" prompt="国家資格の場合のみ、所轄省庁名を全角で入力ください。" sqref="E6:E35"/>
    <dataValidation type="whole" imeMode="halfAlpha" allowBlank="1" showInputMessage="1" showErrorMessage="1" promptTitle="受験者数（延人数）" prompt="受験した延人数を半角数字で入力ください。" sqref="F6:F35">
      <formula1>0</formula1>
      <formula2>1000000</formula2>
    </dataValidation>
  </dataValidations>
  <printOptions horizontalCentered="1" verticalCentered="1"/>
  <pageMargins left="0.39370078740157483" right="0.39370078740157483" top="0.59055118110236227" bottom="0.59055118110236227" header="0" footer="0"/>
  <pageSetup paperSize="9" scale="6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26"/>
  <sheetViews>
    <sheetView view="pageBreakPreview" zoomScaleNormal="100" zoomScaleSheetLayoutView="100" workbookViewId="0">
      <selection activeCell="L11" sqref="L11"/>
    </sheetView>
  </sheetViews>
  <sheetFormatPr defaultRowHeight="13.5" x14ac:dyDescent="0.15"/>
  <cols>
    <col min="1" max="13" width="11.25" style="149" customWidth="1"/>
    <col min="14" max="16384" width="9" style="149"/>
  </cols>
  <sheetData>
    <row r="1" spans="1:15" ht="19.5" customHeight="1" x14ac:dyDescent="0.15">
      <c r="A1" s="146" t="s">
        <v>478</v>
      </c>
      <c r="B1" s="147"/>
      <c r="C1" s="147"/>
      <c r="D1" s="147"/>
      <c r="E1" s="148"/>
      <c r="F1" s="147"/>
      <c r="G1" s="147"/>
      <c r="H1" s="147"/>
      <c r="I1" s="147"/>
      <c r="J1" s="800">
        <f>TOP!$A$1</f>
        <v>5</v>
      </c>
      <c r="K1" s="800"/>
      <c r="L1" s="800"/>
      <c r="M1" s="800"/>
      <c r="N1" s="296"/>
      <c r="O1" s="296"/>
    </row>
    <row r="2" spans="1:15" ht="15" customHeight="1" thickBot="1" x14ac:dyDescent="0.2">
      <c r="A2" s="146"/>
      <c r="B2" s="147"/>
      <c r="C2" s="147"/>
      <c r="D2" s="147"/>
      <c r="E2" s="148"/>
      <c r="F2" s="147"/>
      <c r="G2" s="147"/>
      <c r="H2" s="147"/>
      <c r="I2" s="147"/>
    </row>
    <row r="3" spans="1:15" ht="22.5" customHeight="1" thickBot="1" x14ac:dyDescent="0.2">
      <c r="A3" s="150" t="s">
        <v>783</v>
      </c>
      <c r="B3" s="961" t="str">
        <f>TOP!F8</f>
        <v>（学校名を選択してください）※学校番号順</v>
      </c>
      <c r="C3" s="962"/>
      <c r="D3" s="962"/>
      <c r="E3" s="962"/>
      <c r="F3" s="963"/>
      <c r="G3" s="147"/>
      <c r="H3" s="147"/>
      <c r="I3" s="147"/>
      <c r="L3" s="151" t="s">
        <v>750</v>
      </c>
      <c r="M3" s="152" t="str">
        <f>TOP!F5</f>
        <v>-</v>
      </c>
    </row>
    <row r="4" spans="1:15" s="154" customFormat="1" ht="15" customHeight="1" x14ac:dyDescent="0.15">
      <c r="A4" s="153"/>
      <c r="B4" s="153"/>
      <c r="C4" s="153"/>
      <c r="E4" s="153"/>
      <c r="F4" s="153"/>
      <c r="G4" s="153"/>
      <c r="H4" s="155"/>
      <c r="I4" s="153"/>
      <c r="J4" s="154" t="s">
        <v>544</v>
      </c>
    </row>
    <row r="5" spans="1:15" s="154" customFormat="1" ht="15" customHeight="1" thickBot="1" x14ac:dyDescent="0.2">
      <c r="D5" s="97" t="s">
        <v>480</v>
      </c>
      <c r="I5" s="97" t="s">
        <v>480</v>
      </c>
    </row>
    <row r="6" spans="1:15" ht="22.5" customHeight="1" x14ac:dyDescent="0.15">
      <c r="A6" s="970" t="s">
        <v>477</v>
      </c>
      <c r="B6" s="975" t="s">
        <v>482</v>
      </c>
      <c r="C6" s="977" t="s">
        <v>483</v>
      </c>
      <c r="D6" s="970" t="s">
        <v>568</v>
      </c>
      <c r="F6" s="970" t="s">
        <v>353</v>
      </c>
      <c r="G6" s="959">
        <f>+TOP!$A$1-1</f>
        <v>4</v>
      </c>
      <c r="H6" s="960"/>
      <c r="I6" s="664">
        <f>+TOP!A1</f>
        <v>5</v>
      </c>
      <c r="L6" s="148"/>
    </row>
    <row r="7" spans="1:15" ht="22.5" customHeight="1" thickBot="1" x14ac:dyDescent="0.2">
      <c r="A7" s="974"/>
      <c r="B7" s="976"/>
      <c r="C7" s="978"/>
      <c r="D7" s="974"/>
      <c r="F7" s="971"/>
      <c r="G7" s="156" t="s">
        <v>575</v>
      </c>
      <c r="H7" s="157" t="s">
        <v>479</v>
      </c>
      <c r="I7" s="158" t="s">
        <v>576</v>
      </c>
    </row>
    <row r="8" spans="1:15" ht="23.25" customHeight="1" x14ac:dyDescent="0.15">
      <c r="A8" s="159" t="s">
        <v>354</v>
      </c>
      <c r="B8" s="440"/>
      <c r="C8" s="441"/>
      <c r="D8" s="160">
        <f t="shared" ref="D8:D13" si="0">B8+C8</f>
        <v>0</v>
      </c>
      <c r="E8" s="594" t="s">
        <v>1210</v>
      </c>
      <c r="F8" s="161" t="s">
        <v>354</v>
      </c>
      <c r="G8" s="442"/>
      <c r="H8" s="444"/>
      <c r="I8" s="445"/>
    </row>
    <row r="9" spans="1:15" ht="23.25" customHeight="1" x14ac:dyDescent="0.15">
      <c r="A9" s="161" t="s">
        <v>355</v>
      </c>
      <c r="B9" s="442"/>
      <c r="C9" s="443"/>
      <c r="D9" s="162">
        <f t="shared" si="0"/>
        <v>0</v>
      </c>
      <c r="F9" s="161" t="s">
        <v>355</v>
      </c>
      <c r="G9" s="442"/>
      <c r="H9" s="444"/>
      <c r="I9" s="445"/>
    </row>
    <row r="10" spans="1:15" ht="23.25" customHeight="1" x14ac:dyDescent="0.15">
      <c r="A10" s="161" t="s">
        <v>356</v>
      </c>
      <c r="B10" s="442"/>
      <c r="C10" s="443"/>
      <c r="D10" s="162">
        <f t="shared" si="0"/>
        <v>0</v>
      </c>
      <c r="F10" s="161" t="s">
        <v>356</v>
      </c>
      <c r="G10" s="442"/>
      <c r="H10" s="444"/>
      <c r="I10" s="445"/>
    </row>
    <row r="11" spans="1:15" ht="23.25" customHeight="1" x14ac:dyDescent="0.15">
      <c r="A11" s="161" t="s">
        <v>577</v>
      </c>
      <c r="B11" s="442"/>
      <c r="C11" s="443"/>
      <c r="D11" s="162">
        <f t="shared" si="0"/>
        <v>0</v>
      </c>
      <c r="F11" s="161" t="s">
        <v>577</v>
      </c>
      <c r="G11" s="442"/>
      <c r="H11" s="444"/>
      <c r="I11" s="445"/>
    </row>
    <row r="12" spans="1:15" ht="23.25" customHeight="1" x14ac:dyDescent="0.15">
      <c r="A12" s="161" t="s">
        <v>357</v>
      </c>
      <c r="B12" s="442"/>
      <c r="C12" s="443"/>
      <c r="D12" s="162">
        <f t="shared" si="0"/>
        <v>0</v>
      </c>
      <c r="F12" s="161" t="s">
        <v>357</v>
      </c>
      <c r="G12" s="442"/>
      <c r="H12" s="444"/>
      <c r="I12" s="445"/>
    </row>
    <row r="13" spans="1:15" ht="23.25" customHeight="1" thickBot="1" x14ac:dyDescent="0.2">
      <c r="A13" s="163" t="s">
        <v>568</v>
      </c>
      <c r="B13" s="164">
        <f>SUM(B8:B12)</f>
        <v>0</v>
      </c>
      <c r="C13" s="165">
        <f>SUM(C8:C12)</f>
        <v>0</v>
      </c>
      <c r="D13" s="166">
        <f t="shared" si="0"/>
        <v>0</v>
      </c>
      <c r="F13" s="163" t="s">
        <v>568</v>
      </c>
      <c r="G13" s="164">
        <f>SUM(G8:G12)</f>
        <v>0</v>
      </c>
      <c r="H13" s="167">
        <f>SUM(H8:H12)</f>
        <v>0</v>
      </c>
      <c r="I13" s="168">
        <f>SUM(I8:I12)</f>
        <v>0</v>
      </c>
    </row>
    <row r="14" spans="1:15" ht="14.25" customHeight="1" x14ac:dyDescent="0.15">
      <c r="A14" s="169" t="s">
        <v>514</v>
      </c>
    </row>
    <row r="15" spans="1:15" ht="13.5" customHeight="1" x14ac:dyDescent="0.15">
      <c r="A15" s="169" t="s">
        <v>1478</v>
      </c>
    </row>
    <row r="16" spans="1:15" ht="19.5" customHeight="1" x14ac:dyDescent="0.15">
      <c r="A16" s="169"/>
    </row>
    <row r="17" spans="1:13" ht="19.5" customHeight="1" x14ac:dyDescent="0.15">
      <c r="A17" s="146" t="s">
        <v>358</v>
      </c>
      <c r="B17" s="147"/>
    </row>
    <row r="18" spans="1:13" ht="15" customHeight="1" thickBot="1" x14ac:dyDescent="0.2">
      <c r="A18" s="154"/>
      <c r="B18" s="154"/>
      <c r="C18" s="154"/>
      <c r="D18" s="154"/>
      <c r="E18" s="154"/>
      <c r="F18" s="154"/>
      <c r="G18" s="154"/>
      <c r="L18" s="170" t="s">
        <v>359</v>
      </c>
      <c r="M18" s="97" t="s">
        <v>480</v>
      </c>
    </row>
    <row r="19" spans="1:13" ht="22.5" customHeight="1" x14ac:dyDescent="0.15">
      <c r="A19" s="972" t="s">
        <v>574</v>
      </c>
      <c r="B19" s="964" t="s">
        <v>360</v>
      </c>
      <c r="C19" s="965"/>
      <c r="D19" s="966"/>
      <c r="E19" s="964" t="s">
        <v>481</v>
      </c>
      <c r="F19" s="965"/>
      <c r="G19" s="966"/>
      <c r="H19" s="964" t="s">
        <v>710</v>
      </c>
      <c r="I19" s="965"/>
      <c r="J19" s="966"/>
      <c r="K19" s="967" t="s">
        <v>568</v>
      </c>
      <c r="L19" s="968"/>
      <c r="M19" s="969"/>
    </row>
    <row r="20" spans="1:13" ht="22.5" customHeight="1" x14ac:dyDescent="0.15">
      <c r="A20" s="973"/>
      <c r="B20" s="157" t="s">
        <v>484</v>
      </c>
      <c r="C20" s="157" t="s">
        <v>485</v>
      </c>
      <c r="D20" s="157" t="s">
        <v>568</v>
      </c>
      <c r="E20" s="157" t="s">
        <v>484</v>
      </c>
      <c r="F20" s="157" t="s">
        <v>485</v>
      </c>
      <c r="G20" s="157" t="s">
        <v>568</v>
      </c>
      <c r="H20" s="157" t="s">
        <v>484</v>
      </c>
      <c r="I20" s="157" t="s">
        <v>485</v>
      </c>
      <c r="J20" s="157" t="s">
        <v>568</v>
      </c>
      <c r="K20" s="157" t="s">
        <v>484</v>
      </c>
      <c r="L20" s="157" t="s">
        <v>485</v>
      </c>
      <c r="M20" s="171" t="s">
        <v>568</v>
      </c>
    </row>
    <row r="21" spans="1:13" ht="23.25" customHeight="1" thickBot="1" x14ac:dyDescent="0.2">
      <c r="A21" s="172" t="s">
        <v>545</v>
      </c>
      <c r="B21" s="446"/>
      <c r="C21" s="446"/>
      <c r="D21" s="167">
        <f xml:space="preserve"> B21+C21</f>
        <v>0</v>
      </c>
      <c r="E21" s="446"/>
      <c r="F21" s="446"/>
      <c r="G21" s="167">
        <f xml:space="preserve"> E21+F21</f>
        <v>0</v>
      </c>
      <c r="H21" s="446"/>
      <c r="I21" s="446"/>
      <c r="J21" s="167">
        <f xml:space="preserve"> H21+I21</f>
        <v>0</v>
      </c>
      <c r="K21" s="167">
        <f xml:space="preserve"> B21+E21+H21</f>
        <v>0</v>
      </c>
      <c r="L21" s="167">
        <f>C21+F21+I21</f>
        <v>0</v>
      </c>
      <c r="M21" s="168">
        <f xml:space="preserve"> K21+L21</f>
        <v>0</v>
      </c>
    </row>
    <row r="22" spans="1:13" ht="15" customHeight="1" x14ac:dyDescent="0.15">
      <c r="A22" s="169" t="s">
        <v>486</v>
      </c>
    </row>
    <row r="23" spans="1:13" ht="15" customHeight="1" x14ac:dyDescent="0.15">
      <c r="A23" s="169" t="s">
        <v>1479</v>
      </c>
    </row>
    <row r="24" spans="1:13" ht="15" customHeight="1" x14ac:dyDescent="0.15">
      <c r="A24" s="169" t="s">
        <v>1109</v>
      </c>
    </row>
    <row r="25" spans="1:13" ht="15" customHeight="1" x14ac:dyDescent="0.15">
      <c r="A25" s="169" t="s">
        <v>1406</v>
      </c>
    </row>
    <row r="26" spans="1:13" ht="15" customHeight="1" x14ac:dyDescent="0.15">
      <c r="A26" s="169" t="s">
        <v>1104</v>
      </c>
    </row>
  </sheetData>
  <sheetProtection algorithmName="SHA-512" hashValue="ji8m3bwgTBWpffb/Rt2VfIG9WF4j7RukNvXclWsLJAVzvLkRJGfyo1LS8UN0CbmbgWA62Ira7XGoZZHoEoFCtg==" saltValue="sIpHfSpla1chuL07weJrgg==" spinCount="100000" sheet="1" objects="1" scenarios="1"/>
  <mergeCells count="13">
    <mergeCell ref="A19:A20"/>
    <mergeCell ref="B19:D19"/>
    <mergeCell ref="E19:G19"/>
    <mergeCell ref="A6:A7"/>
    <mergeCell ref="B6:B7"/>
    <mergeCell ref="C6:C7"/>
    <mergeCell ref="D6:D7"/>
    <mergeCell ref="J1:M1"/>
    <mergeCell ref="G6:H6"/>
    <mergeCell ref="B3:F3"/>
    <mergeCell ref="H19:J19"/>
    <mergeCell ref="K19:M19"/>
    <mergeCell ref="F6:F7"/>
  </mergeCells>
  <phoneticPr fontId="1"/>
  <dataValidations count="2">
    <dataValidation type="whole" imeMode="halfAlpha" allowBlank="1" showInputMessage="1" showErrorMessage="1" errorTitle="入力規則エラー" error="整数値を入力ください。" sqref="B8:C12 H21:I21 E21:F21 B21:C21 G8:I12">
      <formula1>0</formula1>
      <formula2>1000</formula2>
    </dataValidation>
    <dataValidation type="list" allowBlank="1" showInputMessage="1" showErrorMessage="1" errorTitle="入力規則エラー" error="該当する場合のみ、プルダウンから○を選択してください。" sqref="E8">
      <formula1>"教員でない,教員である"</formula1>
    </dataValidation>
  </dataValidations>
  <printOptions horizontalCentered="1" verticalCentered="1"/>
  <pageMargins left="0.39370078740157483" right="0.39370078740157483" top="0.59055118110236227" bottom="0.59055118110236227" header="0" footer="0"/>
  <pageSetup paperSize="9" scale="96"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131"/>
  <sheetViews>
    <sheetView zoomScaleNormal="100" workbookViewId="0"/>
  </sheetViews>
  <sheetFormatPr defaultRowHeight="13.5" x14ac:dyDescent="0.15"/>
  <cols>
    <col min="1" max="1" width="7.625" style="1" customWidth="1"/>
    <col min="2" max="2" width="4.125" style="1" customWidth="1"/>
    <col min="3" max="3" width="5.625" style="1" customWidth="1"/>
    <col min="4" max="4" width="12.125" style="1" customWidth="1"/>
    <col min="5" max="6" width="8.375" style="1" customWidth="1"/>
    <col min="7" max="7" width="17" style="1" customWidth="1"/>
    <col min="8" max="8" width="18.25" style="1" customWidth="1"/>
    <col min="9" max="9" width="7.125" style="1" customWidth="1"/>
    <col min="10" max="10" width="4.375" style="1" customWidth="1"/>
    <col min="11" max="11" width="27.625" style="1" customWidth="1"/>
    <col min="12" max="12" width="20.25" style="1" customWidth="1"/>
    <col min="13" max="13" width="15.875" style="1" customWidth="1"/>
    <col min="14" max="16384" width="9" style="1"/>
  </cols>
  <sheetData>
    <row r="1" spans="1:17" ht="19.5" customHeight="1" thickBot="1" x14ac:dyDescent="0.2">
      <c r="A1" s="7" t="s">
        <v>578</v>
      </c>
      <c r="G1" s="8" t="s">
        <v>601</v>
      </c>
      <c r="H1" s="1024" t="str">
        <f>TOP!F8</f>
        <v>（学校名を選択してください）※学校番号順</v>
      </c>
      <c r="I1" s="1025"/>
      <c r="J1" s="1025"/>
      <c r="K1" s="1026"/>
      <c r="L1" s="39" t="s">
        <v>571</v>
      </c>
      <c r="M1" s="40" t="str">
        <f>TOP!F5</f>
        <v>-</v>
      </c>
    </row>
    <row r="2" spans="1:17" ht="12.95" customHeight="1" x14ac:dyDescent="0.15">
      <c r="A2" s="2" t="s">
        <v>607</v>
      </c>
      <c r="H2" s="3"/>
      <c r="K2" s="1027" t="s">
        <v>606</v>
      </c>
    </row>
    <row r="3" spans="1:17" ht="12.95" customHeight="1" x14ac:dyDescent="0.15">
      <c r="A3" s="2" t="s">
        <v>579</v>
      </c>
      <c r="K3" s="1028"/>
    </row>
    <row r="4" spans="1:17" ht="12.95" customHeight="1" x14ac:dyDescent="0.15">
      <c r="A4" s="2" t="s">
        <v>580</v>
      </c>
    </row>
    <row r="5" spans="1:17" ht="12.95" customHeight="1" x14ac:dyDescent="0.15">
      <c r="A5" s="2" t="s">
        <v>581</v>
      </c>
      <c r="H5" s="4"/>
    </row>
    <row r="6" spans="1:17" ht="12.95" customHeight="1" thickBot="1" x14ac:dyDescent="0.2">
      <c r="A6" s="2" t="s">
        <v>582</v>
      </c>
      <c r="H6" s="4"/>
    </row>
    <row r="7" spans="1:17" ht="12.95" customHeight="1" thickBot="1" x14ac:dyDescent="0.2">
      <c r="A7" s="2" t="s">
        <v>638</v>
      </c>
      <c r="K7" s="32" t="s">
        <v>707</v>
      </c>
    </row>
    <row r="8" spans="1:17" ht="21" customHeight="1" thickBot="1" x14ac:dyDescent="0.2">
      <c r="A8" s="6" t="s">
        <v>637</v>
      </c>
      <c r="L8" s="5" t="s">
        <v>606</v>
      </c>
      <c r="M8" s="37">
        <f>+TOP!A1</f>
        <v>5</v>
      </c>
    </row>
    <row r="9" spans="1:17" ht="21" hidden="1" customHeight="1" x14ac:dyDescent="0.15">
      <c r="A9" s="6" t="s">
        <v>738</v>
      </c>
      <c r="B9" s="3" t="s">
        <v>745</v>
      </c>
      <c r="C9" s="3" t="s">
        <v>747</v>
      </c>
      <c r="L9" s="5"/>
      <c r="M9" s="37"/>
    </row>
    <row r="10" spans="1:17" ht="21" hidden="1" customHeight="1" x14ac:dyDescent="0.15">
      <c r="A10" s="6" t="s">
        <v>739</v>
      </c>
      <c r="B10" s="3" t="s">
        <v>746</v>
      </c>
      <c r="C10" s="3" t="s">
        <v>748</v>
      </c>
      <c r="L10" s="5"/>
      <c r="M10" s="37"/>
    </row>
    <row r="11" spans="1:17" ht="21" hidden="1" customHeight="1" x14ac:dyDescent="0.15">
      <c r="A11" s="6" t="s">
        <v>740</v>
      </c>
      <c r="C11" s="3" t="s">
        <v>749</v>
      </c>
      <c r="L11" s="5"/>
      <c r="M11" s="37"/>
    </row>
    <row r="12" spans="1:17" ht="21" hidden="1" customHeight="1" x14ac:dyDescent="0.15">
      <c r="A12" s="6" t="s">
        <v>741</v>
      </c>
      <c r="L12" s="5"/>
      <c r="M12" s="37"/>
    </row>
    <row r="13" spans="1:17" ht="21" hidden="1" customHeight="1" x14ac:dyDescent="0.15">
      <c r="A13" s="6" t="s">
        <v>742</v>
      </c>
      <c r="L13" s="5"/>
      <c r="M13" s="37"/>
    </row>
    <row r="14" spans="1:17" ht="21" hidden="1" customHeight="1" x14ac:dyDescent="0.15">
      <c r="A14" s="6" t="s">
        <v>743</v>
      </c>
      <c r="L14" s="5"/>
      <c r="M14" s="37"/>
    </row>
    <row r="15" spans="1:17" ht="21" hidden="1" customHeight="1" thickBot="1" x14ac:dyDescent="0.2">
      <c r="A15" s="6" t="s">
        <v>744</v>
      </c>
      <c r="L15" s="5"/>
      <c r="M15" s="37"/>
    </row>
    <row r="16" spans="1:17" ht="12.95" customHeight="1" x14ac:dyDescent="0.15">
      <c r="A16" s="1010" t="s">
        <v>583</v>
      </c>
      <c r="B16" s="1007" t="s">
        <v>584</v>
      </c>
      <c r="C16" s="9" t="s">
        <v>585</v>
      </c>
      <c r="D16" s="1013" t="s">
        <v>586</v>
      </c>
      <c r="E16" s="9"/>
      <c r="F16" s="9"/>
      <c r="G16" s="10" t="s">
        <v>585</v>
      </c>
      <c r="H16" s="1018" t="s">
        <v>704</v>
      </c>
      <c r="I16" s="1019"/>
      <c r="J16" s="1020"/>
      <c r="K16" s="1029" t="s">
        <v>587</v>
      </c>
      <c r="L16" s="1030"/>
      <c r="M16" s="11" t="s">
        <v>585</v>
      </c>
      <c r="N16" s="5"/>
      <c r="O16" s="5"/>
      <c r="P16" s="5"/>
      <c r="Q16" s="5"/>
    </row>
    <row r="17" spans="1:17" ht="12.95" customHeight="1" x14ac:dyDescent="0.15">
      <c r="A17" s="1011"/>
      <c r="B17" s="1008"/>
      <c r="C17" s="12" t="s">
        <v>588</v>
      </c>
      <c r="D17" s="1014"/>
      <c r="E17" s="12" t="s">
        <v>608</v>
      </c>
      <c r="F17" s="12" t="s">
        <v>636</v>
      </c>
      <c r="G17" s="13" t="s">
        <v>706</v>
      </c>
      <c r="H17" s="1021"/>
      <c r="I17" s="1022"/>
      <c r="J17" s="1023"/>
      <c r="K17" s="1031" t="s">
        <v>589</v>
      </c>
      <c r="L17" s="1032"/>
      <c r="M17" s="15" t="s">
        <v>590</v>
      </c>
      <c r="N17" s="5"/>
      <c r="O17" s="5"/>
      <c r="P17" s="5"/>
      <c r="Q17" s="5"/>
    </row>
    <row r="18" spans="1:17" ht="12.95" customHeight="1" x14ac:dyDescent="0.15">
      <c r="A18" s="1011"/>
      <c r="B18" s="1008"/>
      <c r="C18" s="12" t="s">
        <v>591</v>
      </c>
      <c r="D18" s="1014"/>
      <c r="E18" s="12" t="s">
        <v>609</v>
      </c>
      <c r="F18" s="12"/>
      <c r="G18" s="13" t="s">
        <v>592</v>
      </c>
      <c r="H18" s="1016" t="s">
        <v>593</v>
      </c>
      <c r="I18" s="1016" t="s">
        <v>594</v>
      </c>
      <c r="J18" s="16" t="s">
        <v>595</v>
      </c>
      <c r="K18" s="1016" t="s">
        <v>709</v>
      </c>
      <c r="L18" s="17" t="s">
        <v>596</v>
      </c>
      <c r="M18" s="15" t="s">
        <v>597</v>
      </c>
      <c r="N18" s="5"/>
      <c r="O18" s="5"/>
      <c r="P18" s="5"/>
      <c r="Q18" s="5"/>
    </row>
    <row r="19" spans="1:17" ht="12.95" customHeight="1" x14ac:dyDescent="0.15">
      <c r="A19" s="1012"/>
      <c r="B19" s="1009"/>
      <c r="C19" s="18"/>
      <c r="D19" s="1015"/>
      <c r="E19" s="18"/>
      <c r="F19" s="18"/>
      <c r="G19" s="19"/>
      <c r="H19" s="1017"/>
      <c r="I19" s="1017"/>
      <c r="J19" s="14" t="s">
        <v>598</v>
      </c>
      <c r="K19" s="1017"/>
      <c r="L19" s="20" t="s">
        <v>610</v>
      </c>
      <c r="M19" s="21"/>
      <c r="N19" s="5"/>
      <c r="O19" s="5"/>
      <c r="P19" s="5"/>
      <c r="Q19" s="5"/>
    </row>
    <row r="20" spans="1:17" ht="14.1" customHeight="1" x14ac:dyDescent="0.15">
      <c r="A20" s="995"/>
      <c r="B20" s="997"/>
      <c r="C20" s="999"/>
      <c r="D20" s="997"/>
      <c r="E20" s="993"/>
      <c r="F20" s="993"/>
      <c r="G20" s="29"/>
      <c r="H20" s="979"/>
      <c r="I20" s="985"/>
      <c r="J20" s="981"/>
      <c r="K20" s="979"/>
      <c r="L20" s="35"/>
      <c r="M20" s="983"/>
      <c r="N20" s="5"/>
      <c r="O20" s="5"/>
    </row>
    <row r="21" spans="1:17" ht="14.1" customHeight="1" x14ac:dyDescent="0.15">
      <c r="A21" s="1001"/>
      <c r="B21" s="1002"/>
      <c r="C21" s="1003"/>
      <c r="D21" s="1002"/>
      <c r="E21" s="994"/>
      <c r="F21" s="994"/>
      <c r="G21" s="30"/>
      <c r="H21" s="980"/>
      <c r="I21" s="986"/>
      <c r="J21" s="982"/>
      <c r="K21" s="980"/>
      <c r="L21" s="36"/>
      <c r="M21" s="984"/>
      <c r="N21" s="5"/>
      <c r="O21" s="5"/>
    </row>
    <row r="22" spans="1:17" ht="14.1" customHeight="1" x14ac:dyDescent="0.15">
      <c r="A22" s="995"/>
      <c r="B22" s="997"/>
      <c r="C22" s="999"/>
      <c r="D22" s="997"/>
      <c r="E22" s="993"/>
      <c r="F22" s="993"/>
      <c r="G22" s="29"/>
      <c r="H22" s="979"/>
      <c r="I22" s="985"/>
      <c r="J22" s="981"/>
      <c r="K22" s="979"/>
      <c r="L22" s="35"/>
      <c r="M22" s="983"/>
    </row>
    <row r="23" spans="1:17" ht="14.1" customHeight="1" x14ac:dyDescent="0.15">
      <c r="A23" s="1001"/>
      <c r="B23" s="1002"/>
      <c r="C23" s="1003"/>
      <c r="D23" s="1002"/>
      <c r="E23" s="994"/>
      <c r="F23" s="994"/>
      <c r="G23" s="30"/>
      <c r="H23" s="980"/>
      <c r="I23" s="986"/>
      <c r="J23" s="982"/>
      <c r="K23" s="980"/>
      <c r="L23" s="36"/>
      <c r="M23" s="984"/>
    </row>
    <row r="24" spans="1:17" ht="14.1" customHeight="1" x14ac:dyDescent="0.15">
      <c r="A24" s="995"/>
      <c r="B24" s="997"/>
      <c r="C24" s="999"/>
      <c r="D24" s="997"/>
      <c r="E24" s="993"/>
      <c r="F24" s="993"/>
      <c r="G24" s="29"/>
      <c r="H24" s="979"/>
      <c r="I24" s="985"/>
      <c r="J24" s="981"/>
      <c r="K24" s="979"/>
      <c r="L24" s="35"/>
      <c r="M24" s="983"/>
    </row>
    <row r="25" spans="1:17" ht="14.1" customHeight="1" x14ac:dyDescent="0.15">
      <c r="A25" s="1001"/>
      <c r="B25" s="1002"/>
      <c r="C25" s="1003"/>
      <c r="D25" s="1002"/>
      <c r="E25" s="994"/>
      <c r="F25" s="994"/>
      <c r="G25" s="30"/>
      <c r="H25" s="980"/>
      <c r="I25" s="986"/>
      <c r="J25" s="982"/>
      <c r="K25" s="980"/>
      <c r="L25" s="36"/>
      <c r="M25" s="984"/>
    </row>
    <row r="26" spans="1:17" ht="14.1" customHeight="1" x14ac:dyDescent="0.15">
      <c r="A26" s="995"/>
      <c r="B26" s="997"/>
      <c r="C26" s="999"/>
      <c r="D26" s="997"/>
      <c r="E26" s="993"/>
      <c r="F26" s="993"/>
      <c r="G26" s="29"/>
      <c r="H26" s="979"/>
      <c r="I26" s="985"/>
      <c r="J26" s="981"/>
      <c r="K26" s="979"/>
      <c r="L26" s="35"/>
      <c r="M26" s="983"/>
    </row>
    <row r="27" spans="1:17" ht="14.1" customHeight="1" x14ac:dyDescent="0.15">
      <c r="A27" s="1001"/>
      <c r="B27" s="1002"/>
      <c r="C27" s="1003"/>
      <c r="D27" s="1002"/>
      <c r="E27" s="994"/>
      <c r="F27" s="994"/>
      <c r="G27" s="30"/>
      <c r="H27" s="980"/>
      <c r="I27" s="986"/>
      <c r="J27" s="982"/>
      <c r="K27" s="980"/>
      <c r="L27" s="36"/>
      <c r="M27" s="984"/>
    </row>
    <row r="28" spans="1:17" ht="14.1" customHeight="1" x14ac:dyDescent="0.15">
      <c r="A28" s="995"/>
      <c r="B28" s="997"/>
      <c r="C28" s="999"/>
      <c r="D28" s="997"/>
      <c r="E28" s="993"/>
      <c r="F28" s="993"/>
      <c r="G28" s="29"/>
      <c r="H28" s="979"/>
      <c r="I28" s="985"/>
      <c r="J28" s="981"/>
      <c r="K28" s="979"/>
      <c r="L28" s="35"/>
      <c r="M28" s="983"/>
    </row>
    <row r="29" spans="1:17" ht="14.1" customHeight="1" x14ac:dyDescent="0.15">
      <c r="A29" s="1001"/>
      <c r="B29" s="1002"/>
      <c r="C29" s="1003"/>
      <c r="D29" s="1002"/>
      <c r="E29" s="994"/>
      <c r="F29" s="994"/>
      <c r="G29" s="30"/>
      <c r="H29" s="980"/>
      <c r="I29" s="986"/>
      <c r="J29" s="982"/>
      <c r="K29" s="980"/>
      <c r="L29" s="36"/>
      <c r="M29" s="984"/>
    </row>
    <row r="30" spans="1:17" ht="14.1" customHeight="1" x14ac:dyDescent="0.15">
      <c r="A30" s="995"/>
      <c r="B30" s="997"/>
      <c r="C30" s="999"/>
      <c r="D30" s="997"/>
      <c r="E30" s="993"/>
      <c r="F30" s="993"/>
      <c r="G30" s="29"/>
      <c r="H30" s="979"/>
      <c r="I30" s="985"/>
      <c r="J30" s="981"/>
      <c r="K30" s="979"/>
      <c r="L30" s="35"/>
      <c r="M30" s="983"/>
    </row>
    <row r="31" spans="1:17" ht="14.1" customHeight="1" x14ac:dyDescent="0.15">
      <c r="A31" s="1001"/>
      <c r="B31" s="1002"/>
      <c r="C31" s="1003"/>
      <c r="D31" s="1002"/>
      <c r="E31" s="994"/>
      <c r="F31" s="994"/>
      <c r="G31" s="30"/>
      <c r="H31" s="980"/>
      <c r="I31" s="986"/>
      <c r="J31" s="982"/>
      <c r="K31" s="980"/>
      <c r="L31" s="36"/>
      <c r="M31" s="984"/>
    </row>
    <row r="32" spans="1:17" ht="14.1" customHeight="1" x14ac:dyDescent="0.15">
      <c r="A32" s="995"/>
      <c r="B32" s="997"/>
      <c r="C32" s="999"/>
      <c r="D32" s="997"/>
      <c r="E32" s="993"/>
      <c r="F32" s="993"/>
      <c r="G32" s="29"/>
      <c r="H32" s="979"/>
      <c r="I32" s="985"/>
      <c r="J32" s="981"/>
      <c r="K32" s="979"/>
      <c r="L32" s="35"/>
      <c r="M32" s="983"/>
    </row>
    <row r="33" spans="1:13" ht="14.1" customHeight="1" x14ac:dyDescent="0.15">
      <c r="A33" s="1001"/>
      <c r="B33" s="1002"/>
      <c r="C33" s="1003"/>
      <c r="D33" s="1002"/>
      <c r="E33" s="994"/>
      <c r="F33" s="994"/>
      <c r="G33" s="30"/>
      <c r="H33" s="980"/>
      <c r="I33" s="986"/>
      <c r="J33" s="982"/>
      <c r="K33" s="980"/>
      <c r="L33" s="36"/>
      <c r="M33" s="984"/>
    </row>
    <row r="34" spans="1:13" ht="14.1" customHeight="1" x14ac:dyDescent="0.15">
      <c r="A34" s="995"/>
      <c r="B34" s="997"/>
      <c r="C34" s="999"/>
      <c r="D34" s="997"/>
      <c r="E34" s="993"/>
      <c r="F34" s="993"/>
      <c r="G34" s="29"/>
      <c r="H34" s="979"/>
      <c r="I34" s="985"/>
      <c r="J34" s="981"/>
      <c r="K34" s="979"/>
      <c r="L34" s="35"/>
      <c r="M34" s="983"/>
    </row>
    <row r="35" spans="1:13" ht="14.1" customHeight="1" x14ac:dyDescent="0.15">
      <c r="A35" s="1001"/>
      <c r="B35" s="1002"/>
      <c r="C35" s="1003"/>
      <c r="D35" s="1002"/>
      <c r="E35" s="994"/>
      <c r="F35" s="994"/>
      <c r="G35" s="30"/>
      <c r="H35" s="980"/>
      <c r="I35" s="986"/>
      <c r="J35" s="982"/>
      <c r="K35" s="980"/>
      <c r="L35" s="36"/>
      <c r="M35" s="984"/>
    </row>
    <row r="36" spans="1:13" ht="14.1" customHeight="1" x14ac:dyDescent="0.15">
      <c r="A36" s="995"/>
      <c r="B36" s="997"/>
      <c r="C36" s="999"/>
      <c r="D36" s="997"/>
      <c r="E36" s="993"/>
      <c r="F36" s="993"/>
      <c r="G36" s="29"/>
      <c r="H36" s="979"/>
      <c r="I36" s="985"/>
      <c r="J36" s="981"/>
      <c r="K36" s="979"/>
      <c r="L36" s="35"/>
      <c r="M36" s="983"/>
    </row>
    <row r="37" spans="1:13" ht="14.1" customHeight="1" x14ac:dyDescent="0.15">
      <c r="A37" s="1001"/>
      <c r="B37" s="1002"/>
      <c r="C37" s="1003"/>
      <c r="D37" s="1002"/>
      <c r="E37" s="994"/>
      <c r="F37" s="994"/>
      <c r="G37" s="30"/>
      <c r="H37" s="980"/>
      <c r="I37" s="986"/>
      <c r="J37" s="982"/>
      <c r="K37" s="980"/>
      <c r="L37" s="36"/>
      <c r="M37" s="984"/>
    </row>
    <row r="38" spans="1:13" ht="14.1" customHeight="1" x14ac:dyDescent="0.15">
      <c r="A38" s="995"/>
      <c r="B38" s="997"/>
      <c r="C38" s="999"/>
      <c r="D38" s="997"/>
      <c r="E38" s="993"/>
      <c r="F38" s="993"/>
      <c r="G38" s="29"/>
      <c r="H38" s="979"/>
      <c r="I38" s="985"/>
      <c r="J38" s="981"/>
      <c r="K38" s="979"/>
      <c r="L38" s="35"/>
      <c r="M38" s="983"/>
    </row>
    <row r="39" spans="1:13" ht="14.1" customHeight="1" x14ac:dyDescent="0.15">
      <c r="A39" s="1001"/>
      <c r="B39" s="1002"/>
      <c r="C39" s="1003"/>
      <c r="D39" s="1002"/>
      <c r="E39" s="994"/>
      <c r="F39" s="994"/>
      <c r="G39" s="30"/>
      <c r="H39" s="980"/>
      <c r="I39" s="986"/>
      <c r="J39" s="982"/>
      <c r="K39" s="980"/>
      <c r="L39" s="36"/>
      <c r="M39" s="984"/>
    </row>
    <row r="40" spans="1:13" ht="14.1" customHeight="1" x14ac:dyDescent="0.15">
      <c r="A40" s="995"/>
      <c r="B40" s="997"/>
      <c r="C40" s="999"/>
      <c r="D40" s="997"/>
      <c r="E40" s="993"/>
      <c r="F40" s="993"/>
      <c r="G40" s="29"/>
      <c r="H40" s="979"/>
      <c r="I40" s="985"/>
      <c r="J40" s="981"/>
      <c r="K40" s="979"/>
      <c r="L40" s="35"/>
      <c r="M40" s="983"/>
    </row>
    <row r="41" spans="1:13" ht="14.1" customHeight="1" x14ac:dyDescent="0.15">
      <c r="A41" s="1001"/>
      <c r="B41" s="1002"/>
      <c r="C41" s="1003"/>
      <c r="D41" s="1002"/>
      <c r="E41" s="994"/>
      <c r="F41" s="994"/>
      <c r="G41" s="30"/>
      <c r="H41" s="980"/>
      <c r="I41" s="986"/>
      <c r="J41" s="982"/>
      <c r="K41" s="980"/>
      <c r="L41" s="36"/>
      <c r="M41" s="984"/>
    </row>
    <row r="42" spans="1:13" ht="14.1" customHeight="1" x14ac:dyDescent="0.15">
      <c r="A42" s="995"/>
      <c r="B42" s="997"/>
      <c r="C42" s="999"/>
      <c r="D42" s="997"/>
      <c r="E42" s="993"/>
      <c r="F42" s="993"/>
      <c r="G42" s="29"/>
      <c r="H42" s="979"/>
      <c r="I42" s="985"/>
      <c r="J42" s="981"/>
      <c r="K42" s="979"/>
      <c r="L42" s="35"/>
      <c r="M42" s="983"/>
    </row>
    <row r="43" spans="1:13" ht="14.1" customHeight="1" x14ac:dyDescent="0.15">
      <c r="A43" s="1001"/>
      <c r="B43" s="1002"/>
      <c r="C43" s="1003"/>
      <c r="D43" s="1002"/>
      <c r="E43" s="994"/>
      <c r="F43" s="994"/>
      <c r="G43" s="30"/>
      <c r="H43" s="980"/>
      <c r="I43" s="986"/>
      <c r="J43" s="982"/>
      <c r="K43" s="980"/>
      <c r="L43" s="36"/>
      <c r="M43" s="984"/>
    </row>
    <row r="44" spans="1:13" ht="14.1" customHeight="1" x14ac:dyDescent="0.15">
      <c r="A44" s="995"/>
      <c r="B44" s="997"/>
      <c r="C44" s="999"/>
      <c r="D44" s="997"/>
      <c r="E44" s="993"/>
      <c r="F44" s="993"/>
      <c r="G44" s="29"/>
      <c r="H44" s="979"/>
      <c r="I44" s="985"/>
      <c r="J44" s="981"/>
      <c r="K44" s="979"/>
      <c r="L44" s="35"/>
      <c r="M44" s="983"/>
    </row>
    <row r="45" spans="1:13" ht="14.1" customHeight="1" x14ac:dyDescent="0.15">
      <c r="A45" s="1001"/>
      <c r="B45" s="1002"/>
      <c r="C45" s="1003"/>
      <c r="D45" s="1006"/>
      <c r="E45" s="1004"/>
      <c r="F45" s="1004"/>
      <c r="G45" s="30"/>
      <c r="H45" s="980"/>
      <c r="I45" s="986"/>
      <c r="J45" s="982"/>
      <c r="K45" s="980"/>
      <c r="L45" s="36"/>
      <c r="M45" s="984"/>
    </row>
    <row r="46" spans="1:13" x14ac:dyDescent="0.15">
      <c r="A46" s="995"/>
      <c r="B46" s="997"/>
      <c r="C46" s="999"/>
      <c r="D46" s="997"/>
      <c r="E46" s="993"/>
      <c r="F46" s="993"/>
      <c r="G46" s="29"/>
      <c r="H46" s="979"/>
      <c r="I46" s="985"/>
      <c r="J46" s="981"/>
      <c r="K46" s="979"/>
      <c r="L46" s="35"/>
      <c r="M46" s="983"/>
    </row>
    <row r="47" spans="1:13" x14ac:dyDescent="0.15">
      <c r="A47" s="1001"/>
      <c r="B47" s="1002"/>
      <c r="C47" s="1003"/>
      <c r="D47" s="1002"/>
      <c r="E47" s="994"/>
      <c r="F47" s="994"/>
      <c r="G47" s="30"/>
      <c r="H47" s="980"/>
      <c r="I47" s="986"/>
      <c r="J47" s="982"/>
      <c r="K47" s="980"/>
      <c r="L47" s="36"/>
      <c r="M47" s="984"/>
    </row>
    <row r="48" spans="1:13" x14ac:dyDescent="0.15">
      <c r="A48" s="995"/>
      <c r="B48" s="997"/>
      <c r="C48" s="999"/>
      <c r="D48" s="1006"/>
      <c r="E48" s="1004"/>
      <c r="F48" s="1004"/>
      <c r="G48" s="29"/>
      <c r="H48" s="979"/>
      <c r="I48" s="985"/>
      <c r="J48" s="981"/>
      <c r="K48" s="979"/>
      <c r="L48" s="35"/>
      <c r="M48" s="983"/>
    </row>
    <row r="49" spans="1:13" x14ac:dyDescent="0.15">
      <c r="A49" s="1001"/>
      <c r="B49" s="1002"/>
      <c r="C49" s="1003"/>
      <c r="D49" s="1006"/>
      <c r="E49" s="1004"/>
      <c r="F49" s="1004"/>
      <c r="G49" s="30"/>
      <c r="H49" s="980"/>
      <c r="I49" s="986"/>
      <c r="J49" s="982"/>
      <c r="K49" s="980"/>
      <c r="L49" s="36"/>
      <c r="M49" s="984"/>
    </row>
    <row r="50" spans="1:13" ht="14.1" customHeight="1" x14ac:dyDescent="0.15">
      <c r="A50" s="995"/>
      <c r="B50" s="997"/>
      <c r="C50" s="999"/>
      <c r="D50" s="997"/>
      <c r="E50" s="993"/>
      <c r="F50" s="993"/>
      <c r="G50" s="29"/>
      <c r="H50" s="979"/>
      <c r="I50" s="985"/>
      <c r="J50" s="981"/>
      <c r="K50" s="979"/>
      <c r="L50" s="35"/>
      <c r="M50" s="983"/>
    </row>
    <row r="51" spans="1:13" ht="14.1" customHeight="1" x14ac:dyDescent="0.15">
      <c r="A51" s="1001"/>
      <c r="B51" s="1002"/>
      <c r="C51" s="1003"/>
      <c r="D51" s="1002"/>
      <c r="E51" s="994"/>
      <c r="F51" s="994"/>
      <c r="G51" s="30"/>
      <c r="H51" s="980"/>
      <c r="I51" s="986"/>
      <c r="J51" s="982"/>
      <c r="K51" s="980"/>
      <c r="L51" s="36"/>
      <c r="M51" s="984"/>
    </row>
    <row r="52" spans="1:13" ht="14.1" customHeight="1" x14ac:dyDescent="0.15">
      <c r="A52" s="995"/>
      <c r="B52" s="997"/>
      <c r="C52" s="999"/>
      <c r="D52" s="997"/>
      <c r="E52" s="993"/>
      <c r="F52" s="993"/>
      <c r="G52" s="29"/>
      <c r="H52" s="979"/>
      <c r="I52" s="985"/>
      <c r="J52" s="981"/>
      <c r="K52" s="979"/>
      <c r="L52" s="35"/>
      <c r="M52" s="983"/>
    </row>
    <row r="53" spans="1:13" ht="14.1" customHeight="1" x14ac:dyDescent="0.15">
      <c r="A53" s="1001"/>
      <c r="B53" s="1002"/>
      <c r="C53" s="1003"/>
      <c r="D53" s="1002"/>
      <c r="E53" s="994"/>
      <c r="F53" s="994"/>
      <c r="G53" s="30"/>
      <c r="H53" s="980"/>
      <c r="I53" s="986"/>
      <c r="J53" s="982"/>
      <c r="K53" s="980"/>
      <c r="L53" s="36"/>
      <c r="M53" s="984"/>
    </row>
    <row r="54" spans="1:13" ht="14.1" customHeight="1" x14ac:dyDescent="0.15">
      <c r="A54" s="995"/>
      <c r="B54" s="997"/>
      <c r="C54" s="999"/>
      <c r="D54" s="997"/>
      <c r="E54" s="993"/>
      <c r="F54" s="993"/>
      <c r="G54" s="29"/>
      <c r="H54" s="979"/>
      <c r="I54" s="985"/>
      <c r="J54" s="981"/>
      <c r="K54" s="979"/>
      <c r="L54" s="35"/>
      <c r="M54" s="983"/>
    </row>
    <row r="55" spans="1:13" ht="14.1" customHeight="1" x14ac:dyDescent="0.15">
      <c r="A55" s="1001"/>
      <c r="B55" s="1002"/>
      <c r="C55" s="1003"/>
      <c r="D55" s="1006"/>
      <c r="E55" s="1004"/>
      <c r="F55" s="1004"/>
      <c r="G55" s="30"/>
      <c r="H55" s="980"/>
      <c r="I55" s="986"/>
      <c r="J55" s="982"/>
      <c r="K55" s="980"/>
      <c r="L55" s="36"/>
      <c r="M55" s="984"/>
    </row>
    <row r="56" spans="1:13" x14ac:dyDescent="0.15">
      <c r="A56" s="995"/>
      <c r="B56" s="997"/>
      <c r="C56" s="999"/>
      <c r="D56" s="997"/>
      <c r="E56" s="993"/>
      <c r="F56" s="993"/>
      <c r="G56" s="29"/>
      <c r="H56" s="979"/>
      <c r="I56" s="985"/>
      <c r="J56" s="981"/>
      <c r="K56" s="979"/>
      <c r="L56" s="35"/>
      <c r="M56" s="983"/>
    </row>
    <row r="57" spans="1:13" x14ac:dyDescent="0.15">
      <c r="A57" s="1001"/>
      <c r="B57" s="1002"/>
      <c r="C57" s="1003"/>
      <c r="D57" s="1002"/>
      <c r="E57" s="994"/>
      <c r="F57" s="994"/>
      <c r="G57" s="30"/>
      <c r="H57" s="980"/>
      <c r="I57" s="986"/>
      <c r="J57" s="982"/>
      <c r="K57" s="980"/>
      <c r="L57" s="36"/>
      <c r="M57" s="984"/>
    </row>
    <row r="58" spans="1:13" x14ac:dyDescent="0.15">
      <c r="A58" s="995"/>
      <c r="B58" s="997"/>
      <c r="C58" s="999"/>
      <c r="D58" s="1006"/>
      <c r="E58" s="1004"/>
      <c r="F58" s="1004"/>
      <c r="G58" s="29"/>
      <c r="H58" s="979"/>
      <c r="I58" s="985"/>
      <c r="J58" s="981"/>
      <c r="K58" s="979"/>
      <c r="L58" s="35"/>
      <c r="M58" s="983"/>
    </row>
    <row r="59" spans="1:13" x14ac:dyDescent="0.15">
      <c r="A59" s="1001"/>
      <c r="B59" s="1002"/>
      <c r="C59" s="1003"/>
      <c r="D59" s="1006"/>
      <c r="E59" s="1004"/>
      <c r="F59" s="1004"/>
      <c r="G59" s="30"/>
      <c r="H59" s="980"/>
      <c r="I59" s="986"/>
      <c r="J59" s="982"/>
      <c r="K59" s="980"/>
      <c r="L59" s="36"/>
      <c r="M59" s="984"/>
    </row>
    <row r="60" spans="1:13" ht="14.1" customHeight="1" x14ac:dyDescent="0.15">
      <c r="A60" s="995"/>
      <c r="B60" s="997"/>
      <c r="C60" s="999"/>
      <c r="D60" s="997"/>
      <c r="E60" s="993"/>
      <c r="F60" s="993"/>
      <c r="G60" s="29"/>
      <c r="H60" s="979"/>
      <c r="I60" s="985"/>
      <c r="J60" s="981"/>
      <c r="K60" s="979"/>
      <c r="L60" s="35"/>
      <c r="M60" s="983"/>
    </row>
    <row r="61" spans="1:13" ht="14.1" customHeight="1" x14ac:dyDescent="0.15">
      <c r="A61" s="1001"/>
      <c r="B61" s="1002"/>
      <c r="C61" s="1003"/>
      <c r="D61" s="1002"/>
      <c r="E61" s="994"/>
      <c r="F61" s="994"/>
      <c r="G61" s="30"/>
      <c r="H61" s="980"/>
      <c r="I61" s="986"/>
      <c r="J61" s="982"/>
      <c r="K61" s="980"/>
      <c r="L61" s="36"/>
      <c r="M61" s="984"/>
    </row>
    <row r="62" spans="1:13" ht="14.1" customHeight="1" x14ac:dyDescent="0.15">
      <c r="A62" s="995"/>
      <c r="B62" s="997"/>
      <c r="C62" s="999"/>
      <c r="D62" s="997"/>
      <c r="E62" s="993"/>
      <c r="F62" s="993"/>
      <c r="G62" s="29"/>
      <c r="H62" s="979"/>
      <c r="I62" s="985"/>
      <c r="J62" s="981"/>
      <c r="K62" s="979"/>
      <c r="L62" s="35"/>
      <c r="M62" s="983"/>
    </row>
    <row r="63" spans="1:13" ht="14.1" customHeight="1" x14ac:dyDescent="0.15">
      <c r="A63" s="1001"/>
      <c r="B63" s="1002"/>
      <c r="C63" s="1003"/>
      <c r="D63" s="1002"/>
      <c r="E63" s="994"/>
      <c r="F63" s="994"/>
      <c r="G63" s="30"/>
      <c r="H63" s="980"/>
      <c r="I63" s="986"/>
      <c r="J63" s="982"/>
      <c r="K63" s="980"/>
      <c r="L63" s="36"/>
      <c r="M63" s="984"/>
    </row>
    <row r="64" spans="1:13" ht="14.1" customHeight="1" x14ac:dyDescent="0.15">
      <c r="A64" s="995"/>
      <c r="B64" s="997"/>
      <c r="C64" s="999"/>
      <c r="D64" s="997"/>
      <c r="E64" s="993"/>
      <c r="F64" s="993"/>
      <c r="G64" s="29"/>
      <c r="H64" s="979"/>
      <c r="I64" s="985"/>
      <c r="J64" s="981"/>
      <c r="K64" s="979"/>
      <c r="L64" s="35"/>
      <c r="M64" s="983"/>
    </row>
    <row r="65" spans="1:13" ht="14.1" customHeight="1" x14ac:dyDescent="0.15">
      <c r="A65" s="1001"/>
      <c r="B65" s="1002"/>
      <c r="C65" s="1003"/>
      <c r="D65" s="1006"/>
      <c r="E65" s="1004"/>
      <c r="F65" s="1004"/>
      <c r="G65" s="30"/>
      <c r="H65" s="980"/>
      <c r="I65" s="986"/>
      <c r="J65" s="982"/>
      <c r="K65" s="980"/>
      <c r="L65" s="36"/>
      <c r="M65" s="984"/>
    </row>
    <row r="66" spans="1:13" x14ac:dyDescent="0.15">
      <c r="A66" s="995"/>
      <c r="B66" s="997"/>
      <c r="C66" s="999"/>
      <c r="D66" s="997"/>
      <c r="E66" s="993"/>
      <c r="F66" s="993"/>
      <c r="G66" s="29"/>
      <c r="H66" s="979"/>
      <c r="I66" s="985"/>
      <c r="J66" s="981"/>
      <c r="K66" s="979"/>
      <c r="L66" s="35"/>
      <c r="M66" s="983"/>
    </row>
    <row r="67" spans="1:13" x14ac:dyDescent="0.15">
      <c r="A67" s="1001"/>
      <c r="B67" s="1002"/>
      <c r="C67" s="1003"/>
      <c r="D67" s="1002"/>
      <c r="E67" s="994"/>
      <c r="F67" s="994"/>
      <c r="G67" s="30"/>
      <c r="H67" s="980"/>
      <c r="I67" s="986"/>
      <c r="J67" s="982"/>
      <c r="K67" s="980"/>
      <c r="L67" s="36"/>
      <c r="M67" s="984"/>
    </row>
    <row r="68" spans="1:13" x14ac:dyDescent="0.15">
      <c r="A68" s="995"/>
      <c r="B68" s="997"/>
      <c r="C68" s="999"/>
      <c r="D68" s="1006"/>
      <c r="E68" s="1004"/>
      <c r="F68" s="1004"/>
      <c r="G68" s="29"/>
      <c r="H68" s="979"/>
      <c r="I68" s="985"/>
      <c r="J68" s="981"/>
      <c r="K68" s="979"/>
      <c r="L68" s="35"/>
      <c r="M68" s="983"/>
    </row>
    <row r="69" spans="1:13" x14ac:dyDescent="0.15">
      <c r="A69" s="1001"/>
      <c r="B69" s="1002"/>
      <c r="C69" s="1003"/>
      <c r="D69" s="1006"/>
      <c r="E69" s="1004"/>
      <c r="F69" s="1004"/>
      <c r="G69" s="30"/>
      <c r="H69" s="980"/>
      <c r="I69" s="986"/>
      <c r="J69" s="982"/>
      <c r="K69" s="980"/>
      <c r="L69" s="36"/>
      <c r="M69" s="984"/>
    </row>
    <row r="70" spans="1:13" ht="14.1" customHeight="1" x14ac:dyDescent="0.15">
      <c r="A70" s="995"/>
      <c r="B70" s="997"/>
      <c r="C70" s="999"/>
      <c r="D70" s="997"/>
      <c r="E70" s="993"/>
      <c r="F70" s="993"/>
      <c r="G70" s="29"/>
      <c r="H70" s="979"/>
      <c r="I70" s="985"/>
      <c r="J70" s="981"/>
      <c r="K70" s="979"/>
      <c r="L70" s="35"/>
      <c r="M70" s="983"/>
    </row>
    <row r="71" spans="1:13" ht="14.1" customHeight="1" x14ac:dyDescent="0.15">
      <c r="A71" s="1001"/>
      <c r="B71" s="1002"/>
      <c r="C71" s="1003"/>
      <c r="D71" s="1002"/>
      <c r="E71" s="994"/>
      <c r="F71" s="994"/>
      <c r="G71" s="30"/>
      <c r="H71" s="980"/>
      <c r="I71" s="986"/>
      <c r="J71" s="982"/>
      <c r="K71" s="980"/>
      <c r="L71" s="36"/>
      <c r="M71" s="984"/>
    </row>
    <row r="72" spans="1:13" ht="14.1" customHeight="1" x14ac:dyDescent="0.15">
      <c r="A72" s="995"/>
      <c r="B72" s="997"/>
      <c r="C72" s="999"/>
      <c r="D72" s="997"/>
      <c r="E72" s="993"/>
      <c r="F72" s="993"/>
      <c r="G72" s="29"/>
      <c r="H72" s="979"/>
      <c r="I72" s="985"/>
      <c r="J72" s="981"/>
      <c r="K72" s="979"/>
      <c r="L72" s="35"/>
      <c r="M72" s="983"/>
    </row>
    <row r="73" spans="1:13" ht="14.1" customHeight="1" x14ac:dyDescent="0.15">
      <c r="A73" s="1001"/>
      <c r="B73" s="1002"/>
      <c r="C73" s="1003"/>
      <c r="D73" s="1002"/>
      <c r="E73" s="994"/>
      <c r="F73" s="994"/>
      <c r="G73" s="30"/>
      <c r="H73" s="980"/>
      <c r="I73" s="986"/>
      <c r="J73" s="982"/>
      <c r="K73" s="980"/>
      <c r="L73" s="36"/>
      <c r="M73" s="984"/>
    </row>
    <row r="74" spans="1:13" ht="14.1" customHeight="1" x14ac:dyDescent="0.15">
      <c r="A74" s="995"/>
      <c r="B74" s="997"/>
      <c r="C74" s="999"/>
      <c r="D74" s="997"/>
      <c r="E74" s="993"/>
      <c r="F74" s="993"/>
      <c r="G74" s="29"/>
      <c r="H74" s="979"/>
      <c r="I74" s="985"/>
      <c r="J74" s="981"/>
      <c r="K74" s="979"/>
      <c r="L74" s="35"/>
      <c r="M74" s="983"/>
    </row>
    <row r="75" spans="1:13" ht="14.1" customHeight="1" x14ac:dyDescent="0.15">
      <c r="A75" s="1001"/>
      <c r="B75" s="1002"/>
      <c r="C75" s="1003"/>
      <c r="D75" s="1006"/>
      <c r="E75" s="1004"/>
      <c r="F75" s="1004"/>
      <c r="G75" s="30"/>
      <c r="H75" s="980"/>
      <c r="I75" s="986"/>
      <c r="J75" s="982"/>
      <c r="K75" s="980"/>
      <c r="L75" s="36"/>
      <c r="M75" s="984"/>
    </row>
    <row r="76" spans="1:13" x14ac:dyDescent="0.15">
      <c r="A76" s="995"/>
      <c r="B76" s="997"/>
      <c r="C76" s="999"/>
      <c r="D76" s="997"/>
      <c r="E76" s="993"/>
      <c r="F76" s="993"/>
      <c r="G76" s="29"/>
      <c r="H76" s="979"/>
      <c r="I76" s="985"/>
      <c r="J76" s="981"/>
      <c r="K76" s="979"/>
      <c r="L76" s="35"/>
      <c r="M76" s="983"/>
    </row>
    <row r="77" spans="1:13" x14ac:dyDescent="0.15">
      <c r="A77" s="1001"/>
      <c r="B77" s="1002"/>
      <c r="C77" s="1003"/>
      <c r="D77" s="1002"/>
      <c r="E77" s="994"/>
      <c r="F77" s="994"/>
      <c r="G77" s="30"/>
      <c r="H77" s="980"/>
      <c r="I77" s="986"/>
      <c r="J77" s="982"/>
      <c r="K77" s="980"/>
      <c r="L77" s="36"/>
      <c r="M77" s="984"/>
    </row>
    <row r="78" spans="1:13" ht="14.1" customHeight="1" x14ac:dyDescent="0.15">
      <c r="A78" s="995"/>
      <c r="B78" s="997"/>
      <c r="C78" s="999"/>
      <c r="D78" s="997"/>
      <c r="E78" s="993"/>
      <c r="F78" s="993"/>
      <c r="G78" s="29"/>
      <c r="H78" s="979"/>
      <c r="I78" s="985"/>
      <c r="J78" s="981"/>
      <c r="K78" s="979"/>
      <c r="L78" s="35"/>
      <c r="M78" s="983"/>
    </row>
    <row r="79" spans="1:13" ht="14.1" customHeight="1" x14ac:dyDescent="0.15">
      <c r="A79" s="1001"/>
      <c r="B79" s="1002"/>
      <c r="C79" s="1003"/>
      <c r="D79" s="1002"/>
      <c r="E79" s="994"/>
      <c r="F79" s="994"/>
      <c r="G79" s="30"/>
      <c r="H79" s="980"/>
      <c r="I79" s="986"/>
      <c r="J79" s="982"/>
      <c r="K79" s="980"/>
      <c r="L79" s="36"/>
      <c r="M79" s="984"/>
    </row>
    <row r="80" spans="1:13" ht="14.1" customHeight="1" x14ac:dyDescent="0.15">
      <c r="A80" s="995"/>
      <c r="B80" s="997"/>
      <c r="C80" s="999"/>
      <c r="D80" s="997"/>
      <c r="E80" s="993"/>
      <c r="F80" s="993"/>
      <c r="G80" s="29"/>
      <c r="H80" s="979"/>
      <c r="I80" s="985"/>
      <c r="J80" s="981"/>
      <c r="K80" s="979"/>
      <c r="L80" s="35"/>
      <c r="M80" s="983"/>
    </row>
    <row r="81" spans="1:13" ht="14.1" customHeight="1" x14ac:dyDescent="0.15">
      <c r="A81" s="1001"/>
      <c r="B81" s="1002"/>
      <c r="C81" s="1003"/>
      <c r="D81" s="1002"/>
      <c r="E81" s="994"/>
      <c r="F81" s="994"/>
      <c r="G81" s="30"/>
      <c r="H81" s="980"/>
      <c r="I81" s="986"/>
      <c r="J81" s="982"/>
      <c r="K81" s="980"/>
      <c r="L81" s="36"/>
      <c r="M81" s="984"/>
    </row>
    <row r="82" spans="1:13" ht="14.1" customHeight="1" x14ac:dyDescent="0.15">
      <c r="A82" s="995"/>
      <c r="B82" s="997"/>
      <c r="C82" s="999"/>
      <c r="D82" s="997"/>
      <c r="E82" s="993"/>
      <c r="F82" s="993"/>
      <c r="G82" s="29"/>
      <c r="H82" s="979"/>
      <c r="I82" s="985"/>
      <c r="J82" s="981"/>
      <c r="K82" s="979"/>
      <c r="L82" s="35"/>
      <c r="M82" s="983"/>
    </row>
    <row r="83" spans="1:13" ht="14.1" customHeight="1" x14ac:dyDescent="0.15">
      <c r="A83" s="1001"/>
      <c r="B83" s="1002"/>
      <c r="C83" s="1003"/>
      <c r="D83" s="1006"/>
      <c r="E83" s="1004"/>
      <c r="F83" s="1004"/>
      <c r="G83" s="30"/>
      <c r="H83" s="980"/>
      <c r="I83" s="986"/>
      <c r="J83" s="982"/>
      <c r="K83" s="980"/>
      <c r="L83" s="36"/>
      <c r="M83" s="984"/>
    </row>
    <row r="84" spans="1:13" ht="14.1" customHeight="1" x14ac:dyDescent="0.15">
      <c r="A84" s="995"/>
      <c r="B84" s="997"/>
      <c r="C84" s="999"/>
      <c r="D84" s="997"/>
      <c r="E84" s="993"/>
      <c r="F84" s="993"/>
      <c r="G84" s="29"/>
      <c r="H84" s="979"/>
      <c r="I84" s="985"/>
      <c r="J84" s="981"/>
      <c r="K84" s="979"/>
      <c r="L84" s="35"/>
      <c r="M84" s="983"/>
    </row>
    <row r="85" spans="1:13" ht="14.1" customHeight="1" x14ac:dyDescent="0.15">
      <c r="A85" s="1001"/>
      <c r="B85" s="1002"/>
      <c r="C85" s="1003"/>
      <c r="D85" s="1002"/>
      <c r="E85" s="994"/>
      <c r="F85" s="994"/>
      <c r="G85" s="30"/>
      <c r="H85" s="980"/>
      <c r="I85" s="986"/>
      <c r="J85" s="982"/>
      <c r="K85" s="980"/>
      <c r="L85" s="36"/>
      <c r="M85" s="984"/>
    </row>
    <row r="86" spans="1:13" ht="14.1" customHeight="1" x14ac:dyDescent="0.15">
      <c r="A86" s="995"/>
      <c r="B86" s="997"/>
      <c r="C86" s="999"/>
      <c r="D86" s="1006"/>
      <c r="E86" s="1004"/>
      <c r="F86" s="1004"/>
      <c r="G86" s="29"/>
      <c r="H86" s="979"/>
      <c r="I86" s="985"/>
      <c r="J86" s="981"/>
      <c r="K86" s="979"/>
      <c r="L86" s="35"/>
      <c r="M86" s="983"/>
    </row>
    <row r="87" spans="1:13" ht="14.1" customHeight="1" x14ac:dyDescent="0.15">
      <c r="A87" s="1001"/>
      <c r="B87" s="1002"/>
      <c r="C87" s="1003"/>
      <c r="D87" s="1006"/>
      <c r="E87" s="1004"/>
      <c r="F87" s="1004"/>
      <c r="G87" s="30"/>
      <c r="H87" s="980"/>
      <c r="I87" s="986"/>
      <c r="J87" s="982"/>
      <c r="K87" s="980"/>
      <c r="L87" s="36"/>
      <c r="M87" s="984"/>
    </row>
    <row r="88" spans="1:13" ht="14.1" customHeight="1" x14ac:dyDescent="0.15">
      <c r="A88" s="995"/>
      <c r="B88" s="997"/>
      <c r="C88" s="999"/>
      <c r="D88" s="997"/>
      <c r="E88" s="993"/>
      <c r="F88" s="993"/>
      <c r="G88" s="29"/>
      <c r="H88" s="979"/>
      <c r="I88" s="985"/>
      <c r="J88" s="981"/>
      <c r="K88" s="979"/>
      <c r="L88" s="35"/>
      <c r="M88" s="983"/>
    </row>
    <row r="89" spans="1:13" ht="14.1" customHeight="1" x14ac:dyDescent="0.15">
      <c r="A89" s="1001"/>
      <c r="B89" s="1002"/>
      <c r="C89" s="1003"/>
      <c r="D89" s="1002"/>
      <c r="E89" s="994"/>
      <c r="F89" s="994"/>
      <c r="G89" s="30"/>
      <c r="H89" s="980"/>
      <c r="I89" s="986"/>
      <c r="J89" s="982"/>
      <c r="K89" s="980"/>
      <c r="L89" s="36"/>
      <c r="M89" s="984"/>
    </row>
    <row r="90" spans="1:13" ht="14.1" customHeight="1" x14ac:dyDescent="0.15">
      <c r="A90" s="995"/>
      <c r="B90" s="997"/>
      <c r="C90" s="999"/>
      <c r="D90" s="997"/>
      <c r="E90" s="993"/>
      <c r="F90" s="993"/>
      <c r="G90" s="29"/>
      <c r="H90" s="979"/>
      <c r="I90" s="985"/>
      <c r="J90" s="981"/>
      <c r="K90" s="979"/>
      <c r="L90" s="35"/>
      <c r="M90" s="983"/>
    </row>
    <row r="91" spans="1:13" ht="14.1" customHeight="1" x14ac:dyDescent="0.15">
      <c r="A91" s="1001"/>
      <c r="B91" s="1002"/>
      <c r="C91" s="1003"/>
      <c r="D91" s="1002"/>
      <c r="E91" s="994"/>
      <c r="F91" s="994"/>
      <c r="G91" s="30"/>
      <c r="H91" s="980"/>
      <c r="I91" s="986"/>
      <c r="J91" s="982"/>
      <c r="K91" s="980"/>
      <c r="L91" s="36"/>
      <c r="M91" s="984"/>
    </row>
    <row r="92" spans="1:13" ht="14.1" customHeight="1" x14ac:dyDescent="0.15">
      <c r="A92" s="995"/>
      <c r="B92" s="997"/>
      <c r="C92" s="999"/>
      <c r="D92" s="997"/>
      <c r="E92" s="993"/>
      <c r="F92" s="993"/>
      <c r="G92" s="29"/>
      <c r="H92" s="979"/>
      <c r="I92" s="985"/>
      <c r="J92" s="981"/>
      <c r="K92" s="979"/>
      <c r="L92" s="35"/>
      <c r="M92" s="983"/>
    </row>
    <row r="93" spans="1:13" ht="14.1" customHeight="1" x14ac:dyDescent="0.15">
      <c r="A93" s="1001"/>
      <c r="B93" s="1002"/>
      <c r="C93" s="1003"/>
      <c r="D93" s="1006"/>
      <c r="E93" s="1004"/>
      <c r="F93" s="1004"/>
      <c r="G93" s="30"/>
      <c r="H93" s="980"/>
      <c r="I93" s="986"/>
      <c r="J93" s="982"/>
      <c r="K93" s="980"/>
      <c r="L93" s="36"/>
      <c r="M93" s="984"/>
    </row>
    <row r="94" spans="1:13" ht="14.1" customHeight="1" x14ac:dyDescent="0.15">
      <c r="A94" s="995"/>
      <c r="B94" s="997"/>
      <c r="C94" s="999"/>
      <c r="D94" s="997"/>
      <c r="E94" s="993"/>
      <c r="F94" s="993"/>
      <c r="G94" s="29"/>
      <c r="H94" s="979"/>
      <c r="I94" s="985"/>
      <c r="J94" s="981"/>
      <c r="K94" s="979"/>
      <c r="L94" s="35"/>
      <c r="M94" s="983"/>
    </row>
    <row r="95" spans="1:13" ht="14.1" customHeight="1" x14ac:dyDescent="0.15">
      <c r="A95" s="1001"/>
      <c r="B95" s="1002"/>
      <c r="C95" s="1003"/>
      <c r="D95" s="1002"/>
      <c r="E95" s="994"/>
      <c r="F95" s="994"/>
      <c r="G95" s="30"/>
      <c r="H95" s="980"/>
      <c r="I95" s="986"/>
      <c r="J95" s="982"/>
      <c r="K95" s="980"/>
      <c r="L95" s="36"/>
      <c r="M95" s="984"/>
    </row>
    <row r="96" spans="1:13" ht="14.1" customHeight="1" x14ac:dyDescent="0.15">
      <c r="A96" s="995"/>
      <c r="B96" s="997"/>
      <c r="C96" s="999"/>
      <c r="D96" s="997"/>
      <c r="E96" s="993"/>
      <c r="F96" s="993"/>
      <c r="G96" s="29"/>
      <c r="H96" s="979"/>
      <c r="I96" s="985"/>
      <c r="J96" s="981"/>
      <c r="K96" s="979"/>
      <c r="L96" s="35"/>
      <c r="M96" s="983"/>
    </row>
    <row r="97" spans="1:13" ht="14.1" customHeight="1" x14ac:dyDescent="0.15">
      <c r="A97" s="1001"/>
      <c r="B97" s="1002"/>
      <c r="C97" s="1003"/>
      <c r="D97" s="1002"/>
      <c r="E97" s="994"/>
      <c r="F97" s="994"/>
      <c r="G97" s="30"/>
      <c r="H97" s="980"/>
      <c r="I97" s="986"/>
      <c r="J97" s="982"/>
      <c r="K97" s="980"/>
      <c r="L97" s="36"/>
      <c r="M97" s="984"/>
    </row>
    <row r="98" spans="1:13" ht="14.1" customHeight="1" x14ac:dyDescent="0.15">
      <c r="A98" s="995"/>
      <c r="B98" s="997"/>
      <c r="C98" s="999"/>
      <c r="D98" s="997"/>
      <c r="E98" s="993"/>
      <c r="F98" s="993"/>
      <c r="G98" s="29"/>
      <c r="H98" s="979"/>
      <c r="I98" s="985"/>
      <c r="J98" s="981"/>
      <c r="K98" s="979"/>
      <c r="L98" s="35"/>
      <c r="M98" s="983"/>
    </row>
    <row r="99" spans="1:13" ht="14.1" customHeight="1" x14ac:dyDescent="0.15">
      <c r="A99" s="1001"/>
      <c r="B99" s="1002"/>
      <c r="C99" s="1003"/>
      <c r="D99" s="1002"/>
      <c r="E99" s="994"/>
      <c r="F99" s="994"/>
      <c r="G99" s="30"/>
      <c r="H99" s="980"/>
      <c r="I99" s="986"/>
      <c r="J99" s="982"/>
      <c r="K99" s="980"/>
      <c r="L99" s="36"/>
      <c r="M99" s="984"/>
    </row>
    <row r="100" spans="1:13" ht="14.1" customHeight="1" x14ac:dyDescent="0.15">
      <c r="A100" s="995"/>
      <c r="B100" s="997"/>
      <c r="C100" s="999"/>
      <c r="D100" s="997"/>
      <c r="E100" s="993"/>
      <c r="F100" s="993"/>
      <c r="G100" s="29"/>
      <c r="H100" s="979"/>
      <c r="I100" s="985"/>
      <c r="J100" s="981"/>
      <c r="K100" s="979"/>
      <c r="L100" s="35"/>
      <c r="M100" s="983"/>
    </row>
    <row r="101" spans="1:13" ht="14.1" customHeight="1" x14ac:dyDescent="0.15">
      <c r="A101" s="1001"/>
      <c r="B101" s="1002"/>
      <c r="C101" s="1003"/>
      <c r="D101" s="1006"/>
      <c r="E101" s="1004"/>
      <c r="F101" s="1004"/>
      <c r="G101" s="30"/>
      <c r="H101" s="980"/>
      <c r="I101" s="986"/>
      <c r="J101" s="982"/>
      <c r="K101" s="980"/>
      <c r="L101" s="36"/>
      <c r="M101" s="984"/>
    </row>
    <row r="102" spans="1:13" x14ac:dyDescent="0.15">
      <c r="A102" s="995"/>
      <c r="B102" s="997"/>
      <c r="C102" s="999"/>
      <c r="D102" s="997"/>
      <c r="E102" s="993"/>
      <c r="F102" s="993"/>
      <c r="G102" s="29"/>
      <c r="H102" s="979"/>
      <c r="I102" s="985"/>
      <c r="J102" s="981"/>
      <c r="K102" s="979"/>
      <c r="L102" s="35"/>
      <c r="M102" s="983"/>
    </row>
    <row r="103" spans="1:13" x14ac:dyDescent="0.15">
      <c r="A103" s="1001"/>
      <c r="B103" s="1002"/>
      <c r="C103" s="1003"/>
      <c r="D103" s="1002"/>
      <c r="E103" s="994"/>
      <c r="F103" s="994"/>
      <c r="G103" s="30"/>
      <c r="H103" s="980"/>
      <c r="I103" s="986"/>
      <c r="J103" s="982"/>
      <c r="K103" s="980"/>
      <c r="L103" s="36"/>
      <c r="M103" s="984"/>
    </row>
    <row r="104" spans="1:13" x14ac:dyDescent="0.15">
      <c r="A104" s="995"/>
      <c r="B104" s="997"/>
      <c r="C104" s="999"/>
      <c r="D104" s="1006"/>
      <c r="E104" s="1004"/>
      <c r="F104" s="1004"/>
      <c r="G104" s="29"/>
      <c r="H104" s="979"/>
      <c r="I104" s="985"/>
      <c r="J104" s="981"/>
      <c r="K104" s="979"/>
      <c r="L104" s="35"/>
      <c r="M104" s="983"/>
    </row>
    <row r="105" spans="1:13" x14ac:dyDescent="0.15">
      <c r="A105" s="1001"/>
      <c r="B105" s="1002"/>
      <c r="C105" s="1003"/>
      <c r="D105" s="1006"/>
      <c r="E105" s="1004"/>
      <c r="F105" s="1004"/>
      <c r="G105" s="30"/>
      <c r="H105" s="980"/>
      <c r="I105" s="986"/>
      <c r="J105" s="982"/>
      <c r="K105" s="980"/>
      <c r="L105" s="36"/>
      <c r="M105" s="984"/>
    </row>
    <row r="106" spans="1:13" x14ac:dyDescent="0.15">
      <c r="A106" s="995"/>
      <c r="B106" s="997"/>
      <c r="C106" s="999"/>
      <c r="D106" s="997"/>
      <c r="E106" s="993"/>
      <c r="F106" s="993"/>
      <c r="G106" s="29"/>
      <c r="H106" s="979"/>
      <c r="I106" s="985"/>
      <c r="J106" s="981"/>
      <c r="K106" s="979"/>
      <c r="L106" s="35"/>
      <c r="M106" s="983"/>
    </row>
    <row r="107" spans="1:13" x14ac:dyDescent="0.15">
      <c r="A107" s="1001"/>
      <c r="B107" s="1002"/>
      <c r="C107" s="1003"/>
      <c r="D107" s="1002"/>
      <c r="E107" s="994"/>
      <c r="F107" s="994"/>
      <c r="G107" s="30"/>
      <c r="H107" s="980"/>
      <c r="I107" s="986"/>
      <c r="J107" s="982"/>
      <c r="K107" s="980"/>
      <c r="L107" s="36"/>
      <c r="M107" s="984"/>
    </row>
    <row r="108" spans="1:13" x14ac:dyDescent="0.15">
      <c r="A108" s="995"/>
      <c r="B108" s="997"/>
      <c r="C108" s="999"/>
      <c r="D108" s="997"/>
      <c r="E108" s="993"/>
      <c r="F108" s="993"/>
      <c r="G108" s="29"/>
      <c r="H108" s="979"/>
      <c r="I108" s="985"/>
      <c r="J108" s="981"/>
      <c r="K108" s="979"/>
      <c r="L108" s="35"/>
      <c r="M108" s="983"/>
    </row>
    <row r="109" spans="1:13" x14ac:dyDescent="0.15">
      <c r="A109" s="1001"/>
      <c r="B109" s="1002"/>
      <c r="C109" s="1003"/>
      <c r="D109" s="1002"/>
      <c r="E109" s="994"/>
      <c r="F109" s="994"/>
      <c r="G109" s="30"/>
      <c r="H109" s="980"/>
      <c r="I109" s="986"/>
      <c r="J109" s="982"/>
      <c r="K109" s="980"/>
      <c r="L109" s="36"/>
      <c r="M109" s="984"/>
    </row>
    <row r="110" spans="1:13" x14ac:dyDescent="0.15">
      <c r="A110" s="995"/>
      <c r="B110" s="997"/>
      <c r="C110" s="999"/>
      <c r="D110" s="997"/>
      <c r="E110" s="993"/>
      <c r="F110" s="993"/>
      <c r="G110" s="29"/>
      <c r="H110" s="979"/>
      <c r="I110" s="985"/>
      <c r="J110" s="981"/>
      <c r="K110" s="979"/>
      <c r="L110" s="35"/>
      <c r="M110" s="983"/>
    </row>
    <row r="111" spans="1:13" x14ac:dyDescent="0.15">
      <c r="A111" s="1001"/>
      <c r="B111" s="1002"/>
      <c r="C111" s="1003"/>
      <c r="D111" s="1006"/>
      <c r="E111" s="1004"/>
      <c r="F111" s="1004"/>
      <c r="G111" s="30"/>
      <c r="H111" s="980"/>
      <c r="I111" s="986"/>
      <c r="J111" s="982"/>
      <c r="K111" s="980"/>
      <c r="L111" s="36"/>
      <c r="M111" s="984"/>
    </row>
    <row r="112" spans="1:13" x14ac:dyDescent="0.15">
      <c r="A112" s="995"/>
      <c r="B112" s="997"/>
      <c r="C112" s="999"/>
      <c r="D112" s="997"/>
      <c r="E112" s="993"/>
      <c r="F112" s="993"/>
      <c r="G112" s="29"/>
      <c r="H112" s="979"/>
      <c r="I112" s="985"/>
      <c r="J112" s="981"/>
      <c r="K112" s="979"/>
      <c r="L112" s="35"/>
      <c r="M112" s="983"/>
    </row>
    <row r="113" spans="1:13" x14ac:dyDescent="0.15">
      <c r="A113" s="1001"/>
      <c r="B113" s="1002"/>
      <c r="C113" s="1003"/>
      <c r="D113" s="1002"/>
      <c r="E113" s="994"/>
      <c r="F113" s="994"/>
      <c r="G113" s="30"/>
      <c r="H113" s="980"/>
      <c r="I113" s="986"/>
      <c r="J113" s="982"/>
      <c r="K113" s="980"/>
      <c r="L113" s="36"/>
      <c r="M113" s="984"/>
    </row>
    <row r="114" spans="1:13" x14ac:dyDescent="0.15">
      <c r="A114" s="995"/>
      <c r="B114" s="997"/>
      <c r="C114" s="999"/>
      <c r="D114" s="1006"/>
      <c r="E114" s="1004"/>
      <c r="F114" s="1004"/>
      <c r="G114" s="29"/>
      <c r="H114" s="979"/>
      <c r="I114" s="985"/>
      <c r="J114" s="981"/>
      <c r="K114" s="979"/>
      <c r="L114" s="35"/>
      <c r="M114" s="983"/>
    </row>
    <row r="115" spans="1:13" x14ac:dyDescent="0.15">
      <c r="A115" s="1001"/>
      <c r="B115" s="1002"/>
      <c r="C115" s="1003"/>
      <c r="D115" s="1006"/>
      <c r="E115" s="1004"/>
      <c r="F115" s="1004"/>
      <c r="G115" s="30"/>
      <c r="H115" s="980"/>
      <c r="I115" s="986"/>
      <c r="J115" s="982"/>
      <c r="K115" s="980"/>
      <c r="L115" s="36"/>
      <c r="M115" s="984"/>
    </row>
    <row r="116" spans="1:13" x14ac:dyDescent="0.15">
      <c r="A116" s="995"/>
      <c r="B116" s="997"/>
      <c r="C116" s="999"/>
      <c r="D116" s="997"/>
      <c r="E116" s="993"/>
      <c r="F116" s="993"/>
      <c r="G116" s="29"/>
      <c r="H116" s="979"/>
      <c r="I116" s="985"/>
      <c r="J116" s="981"/>
      <c r="K116" s="979"/>
      <c r="L116" s="35"/>
      <c r="M116" s="983"/>
    </row>
    <row r="117" spans="1:13" x14ac:dyDescent="0.15">
      <c r="A117" s="1001"/>
      <c r="B117" s="1002"/>
      <c r="C117" s="1003"/>
      <c r="D117" s="1002"/>
      <c r="E117" s="994"/>
      <c r="F117" s="994"/>
      <c r="G117" s="30"/>
      <c r="H117" s="980"/>
      <c r="I117" s="986"/>
      <c r="J117" s="982"/>
      <c r="K117" s="980"/>
      <c r="L117" s="36"/>
      <c r="M117" s="984"/>
    </row>
    <row r="118" spans="1:13" x14ac:dyDescent="0.15">
      <c r="A118" s="995"/>
      <c r="B118" s="997"/>
      <c r="C118" s="999"/>
      <c r="D118" s="997"/>
      <c r="E118" s="993"/>
      <c r="F118" s="993"/>
      <c r="G118" s="29"/>
      <c r="H118" s="979"/>
      <c r="I118" s="985"/>
      <c r="J118" s="981"/>
      <c r="K118" s="979"/>
      <c r="L118" s="35"/>
      <c r="M118" s="983"/>
    </row>
    <row r="119" spans="1:13" x14ac:dyDescent="0.15">
      <c r="A119" s="1001"/>
      <c r="B119" s="1002"/>
      <c r="C119" s="1003"/>
      <c r="D119" s="1002"/>
      <c r="E119" s="994"/>
      <c r="F119" s="994"/>
      <c r="G119" s="30"/>
      <c r="H119" s="980"/>
      <c r="I119" s="986"/>
      <c r="J119" s="982"/>
      <c r="K119" s="980"/>
      <c r="L119" s="36"/>
      <c r="M119" s="984"/>
    </row>
    <row r="120" spans="1:13" x14ac:dyDescent="0.15">
      <c r="A120" s="995"/>
      <c r="B120" s="997"/>
      <c r="C120" s="999"/>
      <c r="D120" s="997"/>
      <c r="E120" s="993"/>
      <c r="F120" s="993"/>
      <c r="G120" s="29"/>
      <c r="H120" s="979"/>
      <c r="I120" s="985"/>
      <c r="J120" s="981"/>
      <c r="K120" s="979"/>
      <c r="L120" s="35"/>
      <c r="M120" s="983"/>
    </row>
    <row r="121" spans="1:13" x14ac:dyDescent="0.15">
      <c r="A121" s="1001"/>
      <c r="B121" s="1002"/>
      <c r="C121" s="1003"/>
      <c r="D121" s="1006"/>
      <c r="E121" s="1004"/>
      <c r="F121" s="1004"/>
      <c r="G121" s="30"/>
      <c r="H121" s="980"/>
      <c r="I121" s="986"/>
      <c r="J121" s="982"/>
      <c r="K121" s="980"/>
      <c r="L121" s="36"/>
      <c r="M121" s="984"/>
    </row>
    <row r="122" spans="1:13" x14ac:dyDescent="0.15">
      <c r="A122" s="995"/>
      <c r="B122" s="997"/>
      <c r="C122" s="999"/>
      <c r="D122" s="997"/>
      <c r="E122" s="993"/>
      <c r="F122" s="993"/>
      <c r="G122" s="29"/>
      <c r="H122" s="979"/>
      <c r="I122" s="985"/>
      <c r="J122" s="981"/>
      <c r="K122" s="979"/>
      <c r="L122" s="35"/>
      <c r="M122" s="983"/>
    </row>
    <row r="123" spans="1:13" x14ac:dyDescent="0.15">
      <c r="A123" s="1001"/>
      <c r="B123" s="1002"/>
      <c r="C123" s="1003"/>
      <c r="D123" s="1002"/>
      <c r="E123" s="994"/>
      <c r="F123" s="994"/>
      <c r="G123" s="30"/>
      <c r="H123" s="980"/>
      <c r="I123" s="986"/>
      <c r="J123" s="982"/>
      <c r="K123" s="980"/>
      <c r="L123" s="36"/>
      <c r="M123" s="984"/>
    </row>
    <row r="124" spans="1:13" x14ac:dyDescent="0.15">
      <c r="A124" s="995"/>
      <c r="B124" s="997"/>
      <c r="C124" s="999"/>
      <c r="D124" s="1006"/>
      <c r="E124" s="1004"/>
      <c r="F124" s="1004"/>
      <c r="G124" s="29"/>
      <c r="H124" s="979"/>
      <c r="I124" s="985"/>
      <c r="J124" s="981"/>
      <c r="K124" s="979"/>
      <c r="L124" s="35"/>
      <c r="M124" s="983"/>
    </row>
    <row r="125" spans="1:13" x14ac:dyDescent="0.15">
      <c r="A125" s="1001"/>
      <c r="B125" s="1002"/>
      <c r="C125" s="1003"/>
      <c r="D125" s="1006"/>
      <c r="E125" s="1004"/>
      <c r="F125" s="1004"/>
      <c r="G125" s="30"/>
      <c r="H125" s="980"/>
      <c r="I125" s="986"/>
      <c r="J125" s="982"/>
      <c r="K125" s="980"/>
      <c r="L125" s="36"/>
      <c r="M125" s="984"/>
    </row>
    <row r="126" spans="1:13" x14ac:dyDescent="0.15">
      <c r="A126" s="995"/>
      <c r="B126" s="997"/>
      <c r="C126" s="999"/>
      <c r="D126" s="997"/>
      <c r="E126" s="993"/>
      <c r="F126" s="993"/>
      <c r="G126" s="29"/>
      <c r="H126" s="979"/>
      <c r="I126" s="985"/>
      <c r="J126" s="981"/>
      <c r="K126" s="979"/>
      <c r="L126" s="35"/>
      <c r="M126" s="983"/>
    </row>
    <row r="127" spans="1:13" x14ac:dyDescent="0.15">
      <c r="A127" s="1001"/>
      <c r="B127" s="1002"/>
      <c r="C127" s="1003"/>
      <c r="D127" s="1002"/>
      <c r="E127" s="994"/>
      <c r="F127" s="994"/>
      <c r="G127" s="30"/>
      <c r="H127" s="980"/>
      <c r="I127" s="986"/>
      <c r="J127" s="982"/>
      <c r="K127" s="980"/>
      <c r="L127" s="36"/>
      <c r="M127" s="984"/>
    </row>
    <row r="128" spans="1:13" x14ac:dyDescent="0.15">
      <c r="A128" s="995"/>
      <c r="B128" s="997"/>
      <c r="C128" s="999"/>
      <c r="D128" s="997"/>
      <c r="E128" s="993"/>
      <c r="F128" s="993"/>
      <c r="G128" s="29"/>
      <c r="H128" s="979"/>
      <c r="I128" s="985"/>
      <c r="J128" s="981"/>
      <c r="K128" s="979"/>
      <c r="L128" s="35"/>
      <c r="M128" s="983"/>
    </row>
    <row r="129" spans="1:13" x14ac:dyDescent="0.15">
      <c r="A129" s="1001"/>
      <c r="B129" s="1002"/>
      <c r="C129" s="1003"/>
      <c r="D129" s="1002"/>
      <c r="E129" s="994"/>
      <c r="F129" s="994"/>
      <c r="G129" s="30"/>
      <c r="H129" s="980"/>
      <c r="I129" s="986"/>
      <c r="J129" s="982"/>
      <c r="K129" s="980"/>
      <c r="L129" s="36"/>
      <c r="M129" s="984"/>
    </row>
    <row r="130" spans="1:13" x14ac:dyDescent="0.15">
      <c r="A130" s="995"/>
      <c r="B130" s="997"/>
      <c r="C130" s="999"/>
      <c r="D130" s="997"/>
      <c r="E130" s="993"/>
      <c r="F130" s="993"/>
      <c r="G130" s="29"/>
      <c r="H130" s="979"/>
      <c r="I130" s="985"/>
      <c r="J130" s="981"/>
      <c r="K130" s="989"/>
      <c r="L130" s="35"/>
      <c r="M130" s="983"/>
    </row>
    <row r="131" spans="1:13" ht="14.25" thickBot="1" x14ac:dyDescent="0.2">
      <c r="A131" s="996"/>
      <c r="B131" s="998"/>
      <c r="C131" s="1000"/>
      <c r="D131" s="998"/>
      <c r="E131" s="1005"/>
      <c r="F131" s="1005"/>
      <c r="G131" s="34"/>
      <c r="H131" s="987"/>
      <c r="I131" s="992"/>
      <c r="J131" s="991"/>
      <c r="K131" s="990"/>
      <c r="L131" s="38"/>
      <c r="M131" s="988"/>
    </row>
  </sheetData>
  <sheetProtection password="C607" sheet="1" objects="1" scenarios="1"/>
  <mergeCells count="627">
    <mergeCell ref="C30:C31"/>
    <mergeCell ref="A32:A33"/>
    <mergeCell ref="B32:B33"/>
    <mergeCell ref="C32:C33"/>
    <mergeCell ref="D32:D33"/>
    <mergeCell ref="D30:D31"/>
    <mergeCell ref="F42:F43"/>
    <mergeCell ref="E44:E45"/>
    <mergeCell ref="E48:E49"/>
    <mergeCell ref="F48:F49"/>
    <mergeCell ref="F46:F47"/>
    <mergeCell ref="E46:E47"/>
    <mergeCell ref="F44:F45"/>
    <mergeCell ref="D46:D47"/>
    <mergeCell ref="A48:A49"/>
    <mergeCell ref="B48:B49"/>
    <mergeCell ref="C48:C49"/>
    <mergeCell ref="D48:D49"/>
    <mergeCell ref="A46:A47"/>
    <mergeCell ref="B46:B47"/>
    <mergeCell ref="C46:C47"/>
    <mergeCell ref="A44:A45"/>
    <mergeCell ref="B44:B45"/>
    <mergeCell ref="C44:C45"/>
    <mergeCell ref="D44:D45"/>
    <mergeCell ref="E42:E43"/>
    <mergeCell ref="A42:A43"/>
    <mergeCell ref="B42:B43"/>
    <mergeCell ref="C42:C43"/>
    <mergeCell ref="D42:D43"/>
    <mergeCell ref="F40:F41"/>
    <mergeCell ref="F38:F39"/>
    <mergeCell ref="E38:E39"/>
    <mergeCell ref="A40:A41"/>
    <mergeCell ref="B40:B41"/>
    <mergeCell ref="C40:C41"/>
    <mergeCell ref="D40:D41"/>
    <mergeCell ref="E40:E41"/>
    <mergeCell ref="F36:F37"/>
    <mergeCell ref="D38:D39"/>
    <mergeCell ref="A36:A37"/>
    <mergeCell ref="B36:B37"/>
    <mergeCell ref="A34:A35"/>
    <mergeCell ref="B34:B35"/>
    <mergeCell ref="C34:C35"/>
    <mergeCell ref="D34:D35"/>
    <mergeCell ref="E34:E35"/>
    <mergeCell ref="F34:F35"/>
    <mergeCell ref="E36:E37"/>
    <mergeCell ref="B38:B39"/>
    <mergeCell ref="C38:C39"/>
    <mergeCell ref="C36:C37"/>
    <mergeCell ref="D36:D37"/>
    <mergeCell ref="A38:A39"/>
    <mergeCell ref="A20:A21"/>
    <mergeCell ref="B20:B21"/>
    <mergeCell ref="D20:D21"/>
    <mergeCell ref="C20:C21"/>
    <mergeCell ref="C22:C23"/>
    <mergeCell ref="D22:D23"/>
    <mergeCell ref="E28:E29"/>
    <mergeCell ref="E32:E33"/>
    <mergeCell ref="F32:F33"/>
    <mergeCell ref="F30:F31"/>
    <mergeCell ref="E30:E31"/>
    <mergeCell ref="F28:F29"/>
    <mergeCell ref="C26:C27"/>
    <mergeCell ref="A24:A25"/>
    <mergeCell ref="B24:B25"/>
    <mergeCell ref="C24:C25"/>
    <mergeCell ref="E26:E27"/>
    <mergeCell ref="F26:F27"/>
    <mergeCell ref="D24:D25"/>
    <mergeCell ref="D26:D27"/>
    <mergeCell ref="E24:E25"/>
    <mergeCell ref="F24:F25"/>
    <mergeCell ref="A30:A31"/>
    <mergeCell ref="B30:B31"/>
    <mergeCell ref="H1:K1"/>
    <mergeCell ref="F20:F21"/>
    <mergeCell ref="F22:F23"/>
    <mergeCell ref="K2:K3"/>
    <mergeCell ref="K16:L16"/>
    <mergeCell ref="K17:L17"/>
    <mergeCell ref="K18:K19"/>
    <mergeCell ref="H20:H21"/>
    <mergeCell ref="H22:H23"/>
    <mergeCell ref="B16:B19"/>
    <mergeCell ref="A16:A19"/>
    <mergeCell ref="D16:D19"/>
    <mergeCell ref="H18:H19"/>
    <mergeCell ref="H16:J17"/>
    <mergeCell ref="I18:I19"/>
    <mergeCell ref="A52:A53"/>
    <mergeCell ref="B52:B53"/>
    <mergeCell ref="C52:C53"/>
    <mergeCell ref="D52:D53"/>
    <mergeCell ref="A50:A51"/>
    <mergeCell ref="B50:B51"/>
    <mergeCell ref="C50:C51"/>
    <mergeCell ref="D50:D51"/>
    <mergeCell ref="E20:E21"/>
    <mergeCell ref="E22:E23"/>
    <mergeCell ref="A22:A23"/>
    <mergeCell ref="A28:A29"/>
    <mergeCell ref="B28:B29"/>
    <mergeCell ref="C28:C29"/>
    <mergeCell ref="D28:D29"/>
    <mergeCell ref="B22:B23"/>
    <mergeCell ref="A26:A27"/>
    <mergeCell ref="B26:B27"/>
    <mergeCell ref="A54:A55"/>
    <mergeCell ref="B54:B55"/>
    <mergeCell ref="A56:A57"/>
    <mergeCell ref="B56:B57"/>
    <mergeCell ref="C56:C57"/>
    <mergeCell ref="D56:D57"/>
    <mergeCell ref="C54:C55"/>
    <mergeCell ref="D54:D55"/>
    <mergeCell ref="F50:F51"/>
    <mergeCell ref="E52:E53"/>
    <mergeCell ref="F52:F53"/>
    <mergeCell ref="E54:E55"/>
    <mergeCell ref="F54:F55"/>
    <mergeCell ref="E56:E57"/>
    <mergeCell ref="F56:F57"/>
    <mergeCell ref="E50:E51"/>
    <mergeCell ref="A64:A65"/>
    <mergeCell ref="B64:B65"/>
    <mergeCell ref="C64:C65"/>
    <mergeCell ref="D64:D65"/>
    <mergeCell ref="C62:C63"/>
    <mergeCell ref="D62:D63"/>
    <mergeCell ref="F58:F59"/>
    <mergeCell ref="E60:E61"/>
    <mergeCell ref="F60:F61"/>
    <mergeCell ref="E62:E63"/>
    <mergeCell ref="F62:F63"/>
    <mergeCell ref="E64:E65"/>
    <mergeCell ref="F64:F65"/>
    <mergeCell ref="E58:E59"/>
    <mergeCell ref="A60:A61"/>
    <mergeCell ref="B60:B61"/>
    <mergeCell ref="C60:C61"/>
    <mergeCell ref="D60:D61"/>
    <mergeCell ref="A58:A59"/>
    <mergeCell ref="B58:B59"/>
    <mergeCell ref="C58:C59"/>
    <mergeCell ref="D58:D59"/>
    <mergeCell ref="A62:A63"/>
    <mergeCell ref="B62:B63"/>
    <mergeCell ref="A72:A73"/>
    <mergeCell ref="B72:B73"/>
    <mergeCell ref="C72:C73"/>
    <mergeCell ref="D72:D73"/>
    <mergeCell ref="C70:C71"/>
    <mergeCell ref="D70:D71"/>
    <mergeCell ref="F66:F67"/>
    <mergeCell ref="E68:E69"/>
    <mergeCell ref="F68:F69"/>
    <mergeCell ref="E70:E71"/>
    <mergeCell ref="F70:F71"/>
    <mergeCell ref="E72:E73"/>
    <mergeCell ref="F72:F73"/>
    <mergeCell ref="E66:E67"/>
    <mergeCell ref="A68:A69"/>
    <mergeCell ref="B68:B69"/>
    <mergeCell ref="C68:C69"/>
    <mergeCell ref="D68:D69"/>
    <mergeCell ref="A66:A67"/>
    <mergeCell ref="B66:B67"/>
    <mergeCell ref="C66:C67"/>
    <mergeCell ref="D66:D67"/>
    <mergeCell ref="A70:A71"/>
    <mergeCell ref="B70:B71"/>
    <mergeCell ref="A80:A81"/>
    <mergeCell ref="B80:B81"/>
    <mergeCell ref="C80:C81"/>
    <mergeCell ref="D80:D81"/>
    <mergeCell ref="C78:C79"/>
    <mergeCell ref="D78:D79"/>
    <mergeCell ref="F74:F75"/>
    <mergeCell ref="E76:E77"/>
    <mergeCell ref="F76:F77"/>
    <mergeCell ref="E78:E79"/>
    <mergeCell ref="F78:F79"/>
    <mergeCell ref="E80:E81"/>
    <mergeCell ref="F80:F81"/>
    <mergeCell ref="E74:E75"/>
    <mergeCell ref="A76:A77"/>
    <mergeCell ref="B76:B77"/>
    <mergeCell ref="C76:C77"/>
    <mergeCell ref="D76:D77"/>
    <mergeCell ref="A74:A75"/>
    <mergeCell ref="B74:B75"/>
    <mergeCell ref="C74:C75"/>
    <mergeCell ref="D74:D75"/>
    <mergeCell ref="A78:A79"/>
    <mergeCell ref="B78:B79"/>
    <mergeCell ref="A88:A89"/>
    <mergeCell ref="B88:B89"/>
    <mergeCell ref="C88:C89"/>
    <mergeCell ref="D88:D89"/>
    <mergeCell ref="C86:C87"/>
    <mergeCell ref="D86:D87"/>
    <mergeCell ref="F82:F83"/>
    <mergeCell ref="E84:E85"/>
    <mergeCell ref="F84:F85"/>
    <mergeCell ref="E86:E87"/>
    <mergeCell ref="F86:F87"/>
    <mergeCell ref="E88:E89"/>
    <mergeCell ref="F88:F89"/>
    <mergeCell ref="E82:E83"/>
    <mergeCell ref="A84:A85"/>
    <mergeCell ref="B84:B85"/>
    <mergeCell ref="C84:C85"/>
    <mergeCell ref="D84:D85"/>
    <mergeCell ref="A82:A83"/>
    <mergeCell ref="B82:B83"/>
    <mergeCell ref="C82:C83"/>
    <mergeCell ref="D82:D83"/>
    <mergeCell ref="A86:A87"/>
    <mergeCell ref="B86:B87"/>
    <mergeCell ref="A96:A97"/>
    <mergeCell ref="B96:B97"/>
    <mergeCell ref="C96:C97"/>
    <mergeCell ref="D96:D97"/>
    <mergeCell ref="C94:C95"/>
    <mergeCell ref="D94:D95"/>
    <mergeCell ref="F90:F91"/>
    <mergeCell ref="E92:E93"/>
    <mergeCell ref="F92:F93"/>
    <mergeCell ref="E94:E95"/>
    <mergeCell ref="F94:F95"/>
    <mergeCell ref="E96:E97"/>
    <mergeCell ref="F96:F97"/>
    <mergeCell ref="E90:E91"/>
    <mergeCell ref="A92:A93"/>
    <mergeCell ref="B92:B93"/>
    <mergeCell ref="C92:C93"/>
    <mergeCell ref="D92:D93"/>
    <mergeCell ref="A90:A91"/>
    <mergeCell ref="B90:B91"/>
    <mergeCell ref="C90:C91"/>
    <mergeCell ref="D90:D91"/>
    <mergeCell ref="A94:A95"/>
    <mergeCell ref="B94:B95"/>
    <mergeCell ref="A104:A105"/>
    <mergeCell ref="B104:B105"/>
    <mergeCell ref="C104:C105"/>
    <mergeCell ref="D104:D105"/>
    <mergeCell ref="C102:C103"/>
    <mergeCell ref="D102:D103"/>
    <mergeCell ref="F98:F99"/>
    <mergeCell ref="E100:E101"/>
    <mergeCell ref="F100:F101"/>
    <mergeCell ref="E102:E103"/>
    <mergeCell ref="F102:F103"/>
    <mergeCell ref="E104:E105"/>
    <mergeCell ref="F104:F105"/>
    <mergeCell ref="E98:E99"/>
    <mergeCell ref="A100:A101"/>
    <mergeCell ref="B100:B101"/>
    <mergeCell ref="C100:C101"/>
    <mergeCell ref="D100:D101"/>
    <mergeCell ref="A98:A99"/>
    <mergeCell ref="B98:B99"/>
    <mergeCell ref="C98:C99"/>
    <mergeCell ref="D98:D99"/>
    <mergeCell ref="A102:A103"/>
    <mergeCell ref="B102:B103"/>
    <mergeCell ref="F106:F107"/>
    <mergeCell ref="E108:E109"/>
    <mergeCell ref="F108:F109"/>
    <mergeCell ref="E110:E111"/>
    <mergeCell ref="F110:F111"/>
    <mergeCell ref="E112:E113"/>
    <mergeCell ref="F112:F113"/>
    <mergeCell ref="E106:E107"/>
    <mergeCell ref="A110:A111"/>
    <mergeCell ref="B110:B111"/>
    <mergeCell ref="A112:A113"/>
    <mergeCell ref="B112:B113"/>
    <mergeCell ref="C112:C113"/>
    <mergeCell ref="D112:D113"/>
    <mergeCell ref="C110:C111"/>
    <mergeCell ref="D110:D111"/>
    <mergeCell ref="A108:A109"/>
    <mergeCell ref="B108:B109"/>
    <mergeCell ref="C108:C109"/>
    <mergeCell ref="D108:D109"/>
    <mergeCell ref="A106:A107"/>
    <mergeCell ref="B106:B107"/>
    <mergeCell ref="C106:C107"/>
    <mergeCell ref="D106:D107"/>
    <mergeCell ref="F114:F115"/>
    <mergeCell ref="E116:E117"/>
    <mergeCell ref="F116:F117"/>
    <mergeCell ref="E118:E119"/>
    <mergeCell ref="F118:F119"/>
    <mergeCell ref="A114:A115"/>
    <mergeCell ref="B114:B115"/>
    <mergeCell ref="C114:C115"/>
    <mergeCell ref="D114:D115"/>
    <mergeCell ref="E114:E115"/>
    <mergeCell ref="A118:A119"/>
    <mergeCell ref="B118:B119"/>
    <mergeCell ref="A116:A117"/>
    <mergeCell ref="B116:B117"/>
    <mergeCell ref="C116:C117"/>
    <mergeCell ref="C118:C119"/>
    <mergeCell ref="D118:D119"/>
    <mergeCell ref="D116:D117"/>
    <mergeCell ref="F120:F121"/>
    <mergeCell ref="E126:E127"/>
    <mergeCell ref="F126:F127"/>
    <mergeCell ref="A124:A125"/>
    <mergeCell ref="B124:B125"/>
    <mergeCell ref="C124:C125"/>
    <mergeCell ref="D124:D125"/>
    <mergeCell ref="A126:A127"/>
    <mergeCell ref="B126:B127"/>
    <mergeCell ref="A120:A121"/>
    <mergeCell ref="B120:B121"/>
    <mergeCell ref="C120:C121"/>
    <mergeCell ref="D120:D121"/>
    <mergeCell ref="A130:A131"/>
    <mergeCell ref="B130:B131"/>
    <mergeCell ref="C130:C131"/>
    <mergeCell ref="D130:D131"/>
    <mergeCell ref="A122:A123"/>
    <mergeCell ref="B122:B123"/>
    <mergeCell ref="C122:C123"/>
    <mergeCell ref="D122:D123"/>
    <mergeCell ref="H58:H59"/>
    <mergeCell ref="H60:H61"/>
    <mergeCell ref="H62:H63"/>
    <mergeCell ref="A128:A129"/>
    <mergeCell ref="B128:B129"/>
    <mergeCell ref="C128:C129"/>
    <mergeCell ref="D128:D129"/>
    <mergeCell ref="C126:C127"/>
    <mergeCell ref="D126:D127"/>
    <mergeCell ref="E120:E121"/>
    <mergeCell ref="E130:E131"/>
    <mergeCell ref="F130:F131"/>
    <mergeCell ref="E122:E123"/>
    <mergeCell ref="F122:F123"/>
    <mergeCell ref="E124:E125"/>
    <mergeCell ref="F124:F125"/>
    <mergeCell ref="E128:E129"/>
    <mergeCell ref="F128:F129"/>
    <mergeCell ref="H24:H25"/>
    <mergeCell ref="H26:H27"/>
    <mergeCell ref="H28:H29"/>
    <mergeCell ref="H30:H31"/>
    <mergeCell ref="H40:H41"/>
    <mergeCell ref="H42:H43"/>
    <mergeCell ref="H44:H45"/>
    <mergeCell ref="H46:H47"/>
    <mergeCell ref="H74:H75"/>
    <mergeCell ref="H76:H77"/>
    <mergeCell ref="H78:H79"/>
    <mergeCell ref="H64:H65"/>
    <mergeCell ref="H66:H67"/>
    <mergeCell ref="H68:H69"/>
    <mergeCell ref="H70:H71"/>
    <mergeCell ref="H56:H57"/>
    <mergeCell ref="H114:H115"/>
    <mergeCell ref="H80:H81"/>
    <mergeCell ref="H82:H83"/>
    <mergeCell ref="H84:H85"/>
    <mergeCell ref="H86:H87"/>
    <mergeCell ref="H88:H89"/>
    <mergeCell ref="M32:M33"/>
    <mergeCell ref="I34:I35"/>
    <mergeCell ref="J34:J35"/>
    <mergeCell ref="K34:K35"/>
    <mergeCell ref="M34:M35"/>
    <mergeCell ref="I32:I33"/>
    <mergeCell ref="J32:J33"/>
    <mergeCell ref="K32:K33"/>
    <mergeCell ref="J42:J43"/>
    <mergeCell ref="K42:K43"/>
    <mergeCell ref="M42:M43"/>
    <mergeCell ref="I40:I41"/>
    <mergeCell ref="J40:J41"/>
    <mergeCell ref="K40:K41"/>
    <mergeCell ref="H48:H49"/>
    <mergeCell ref="H50:H51"/>
    <mergeCell ref="H52:H53"/>
    <mergeCell ref="H54:H55"/>
    <mergeCell ref="H72:H73"/>
    <mergeCell ref="H32:H33"/>
    <mergeCell ref="H34:H35"/>
    <mergeCell ref="H36:H37"/>
    <mergeCell ref="H38:H39"/>
    <mergeCell ref="M20:M21"/>
    <mergeCell ref="I22:I23"/>
    <mergeCell ref="J22:J23"/>
    <mergeCell ref="K22:K23"/>
    <mergeCell ref="M22:M23"/>
    <mergeCell ref="I20:I21"/>
    <mergeCell ref="J20:J21"/>
    <mergeCell ref="K20:K21"/>
    <mergeCell ref="J30:J31"/>
    <mergeCell ref="K30:K31"/>
    <mergeCell ref="M30:M31"/>
    <mergeCell ref="I28:I29"/>
    <mergeCell ref="J28:J29"/>
    <mergeCell ref="K28:K29"/>
    <mergeCell ref="I26:I27"/>
    <mergeCell ref="J26:J27"/>
    <mergeCell ref="K26:K27"/>
    <mergeCell ref="M26:M27"/>
    <mergeCell ref="I24:I25"/>
    <mergeCell ref="J24:J25"/>
    <mergeCell ref="K24:K25"/>
    <mergeCell ref="M28:M29"/>
    <mergeCell ref="I30:I31"/>
    <mergeCell ref="M24:M25"/>
    <mergeCell ref="M48:M49"/>
    <mergeCell ref="I38:I39"/>
    <mergeCell ref="J38:J39"/>
    <mergeCell ref="K38:K39"/>
    <mergeCell ref="M38:M39"/>
    <mergeCell ref="I36:I37"/>
    <mergeCell ref="J36:J37"/>
    <mergeCell ref="K36:K37"/>
    <mergeCell ref="M40:M41"/>
    <mergeCell ref="I42:I43"/>
    <mergeCell ref="M44:M45"/>
    <mergeCell ref="I46:I47"/>
    <mergeCell ref="J46:J47"/>
    <mergeCell ref="K46:K47"/>
    <mergeCell ref="M46:M47"/>
    <mergeCell ref="I44:I45"/>
    <mergeCell ref="J44:J45"/>
    <mergeCell ref="K44:K45"/>
    <mergeCell ref="I48:I49"/>
    <mergeCell ref="J48:J49"/>
    <mergeCell ref="K48:K49"/>
    <mergeCell ref="M36:M37"/>
    <mergeCell ref="J54:J55"/>
    <mergeCell ref="K54:K55"/>
    <mergeCell ref="M54:M55"/>
    <mergeCell ref="I52:I53"/>
    <mergeCell ref="J52:J53"/>
    <mergeCell ref="K52:K53"/>
    <mergeCell ref="M60:M61"/>
    <mergeCell ref="I50:I51"/>
    <mergeCell ref="J50:J51"/>
    <mergeCell ref="K50:K51"/>
    <mergeCell ref="M50:M51"/>
    <mergeCell ref="M52:M53"/>
    <mergeCell ref="I54:I55"/>
    <mergeCell ref="M56:M57"/>
    <mergeCell ref="I58:I59"/>
    <mergeCell ref="J58:J59"/>
    <mergeCell ref="K58:K59"/>
    <mergeCell ref="M58:M59"/>
    <mergeCell ref="I56:I57"/>
    <mergeCell ref="J56:J57"/>
    <mergeCell ref="K56:K57"/>
    <mergeCell ref="I60:I61"/>
    <mergeCell ref="J60:J61"/>
    <mergeCell ref="K60:K61"/>
    <mergeCell ref="J66:J67"/>
    <mergeCell ref="K66:K67"/>
    <mergeCell ref="M66:M67"/>
    <mergeCell ref="I64:I65"/>
    <mergeCell ref="J64:J65"/>
    <mergeCell ref="K64:K65"/>
    <mergeCell ref="M72:M73"/>
    <mergeCell ref="I62:I63"/>
    <mergeCell ref="J62:J63"/>
    <mergeCell ref="K62:K63"/>
    <mergeCell ref="M62:M63"/>
    <mergeCell ref="M64:M65"/>
    <mergeCell ref="I66:I67"/>
    <mergeCell ref="M68:M69"/>
    <mergeCell ref="I70:I71"/>
    <mergeCell ref="J70:J71"/>
    <mergeCell ref="K70:K71"/>
    <mergeCell ref="M70:M71"/>
    <mergeCell ref="I68:I69"/>
    <mergeCell ref="J68:J69"/>
    <mergeCell ref="K68:K69"/>
    <mergeCell ref="I72:I73"/>
    <mergeCell ref="J72:J73"/>
    <mergeCell ref="K72:K73"/>
    <mergeCell ref="J78:J79"/>
    <mergeCell ref="K78:K79"/>
    <mergeCell ref="M78:M79"/>
    <mergeCell ref="I76:I77"/>
    <mergeCell ref="J76:J77"/>
    <mergeCell ref="K76:K77"/>
    <mergeCell ref="M84:M85"/>
    <mergeCell ref="I74:I75"/>
    <mergeCell ref="J74:J75"/>
    <mergeCell ref="K74:K75"/>
    <mergeCell ref="M74:M75"/>
    <mergeCell ref="M76:M77"/>
    <mergeCell ref="I78:I79"/>
    <mergeCell ref="M80:M81"/>
    <mergeCell ref="I82:I83"/>
    <mergeCell ref="J82:J83"/>
    <mergeCell ref="K82:K83"/>
    <mergeCell ref="M82:M83"/>
    <mergeCell ref="I80:I81"/>
    <mergeCell ref="J80:J81"/>
    <mergeCell ref="K80:K81"/>
    <mergeCell ref="I84:I85"/>
    <mergeCell ref="J84:J85"/>
    <mergeCell ref="K84:K85"/>
    <mergeCell ref="J90:J91"/>
    <mergeCell ref="K90:K91"/>
    <mergeCell ref="M90:M91"/>
    <mergeCell ref="I88:I89"/>
    <mergeCell ref="J88:J89"/>
    <mergeCell ref="K88:K89"/>
    <mergeCell ref="M96:M97"/>
    <mergeCell ref="I86:I87"/>
    <mergeCell ref="J86:J87"/>
    <mergeCell ref="K86:K87"/>
    <mergeCell ref="M86:M87"/>
    <mergeCell ref="M88:M89"/>
    <mergeCell ref="I90:I91"/>
    <mergeCell ref="M92:M93"/>
    <mergeCell ref="I94:I95"/>
    <mergeCell ref="J94:J95"/>
    <mergeCell ref="K94:K95"/>
    <mergeCell ref="M94:M95"/>
    <mergeCell ref="I92:I93"/>
    <mergeCell ref="J92:J93"/>
    <mergeCell ref="K92:K93"/>
    <mergeCell ref="I96:I97"/>
    <mergeCell ref="J96:J97"/>
    <mergeCell ref="K96:K97"/>
    <mergeCell ref="J102:J103"/>
    <mergeCell ref="K102:K103"/>
    <mergeCell ref="M102:M103"/>
    <mergeCell ref="I100:I101"/>
    <mergeCell ref="J100:J101"/>
    <mergeCell ref="K100:K101"/>
    <mergeCell ref="M108:M109"/>
    <mergeCell ref="I98:I99"/>
    <mergeCell ref="J98:J99"/>
    <mergeCell ref="K98:K99"/>
    <mergeCell ref="M98:M99"/>
    <mergeCell ref="M100:M101"/>
    <mergeCell ref="I102:I103"/>
    <mergeCell ref="M104:M105"/>
    <mergeCell ref="I106:I107"/>
    <mergeCell ref="J106:J107"/>
    <mergeCell ref="K106:K107"/>
    <mergeCell ref="M106:M107"/>
    <mergeCell ref="I104:I105"/>
    <mergeCell ref="J104:J105"/>
    <mergeCell ref="K104:K105"/>
    <mergeCell ref="I108:I109"/>
    <mergeCell ref="J108:J109"/>
    <mergeCell ref="K108:K109"/>
    <mergeCell ref="J114:J115"/>
    <mergeCell ref="K114:K115"/>
    <mergeCell ref="M114:M115"/>
    <mergeCell ref="I112:I113"/>
    <mergeCell ref="J112:J113"/>
    <mergeCell ref="K112:K113"/>
    <mergeCell ref="M120:M121"/>
    <mergeCell ref="I110:I111"/>
    <mergeCell ref="J110:J111"/>
    <mergeCell ref="K110:K111"/>
    <mergeCell ref="M110:M111"/>
    <mergeCell ref="M112:M113"/>
    <mergeCell ref="I114:I115"/>
    <mergeCell ref="M116:M117"/>
    <mergeCell ref="I118:I119"/>
    <mergeCell ref="J118:J119"/>
    <mergeCell ref="K118:K119"/>
    <mergeCell ref="M118:M119"/>
    <mergeCell ref="I116:I117"/>
    <mergeCell ref="J116:J117"/>
    <mergeCell ref="K116:K117"/>
    <mergeCell ref="I120:I121"/>
    <mergeCell ref="J120:J121"/>
    <mergeCell ref="K120:K121"/>
    <mergeCell ref="J126:J127"/>
    <mergeCell ref="K126:K127"/>
    <mergeCell ref="M126:M127"/>
    <mergeCell ref="I124:I125"/>
    <mergeCell ref="J124:J125"/>
    <mergeCell ref="K124:K125"/>
    <mergeCell ref="H130:H131"/>
    <mergeCell ref="I122:I123"/>
    <mergeCell ref="J122:J123"/>
    <mergeCell ref="K122:K123"/>
    <mergeCell ref="M122:M123"/>
    <mergeCell ref="M124:M125"/>
    <mergeCell ref="I126:I127"/>
    <mergeCell ref="M128:M129"/>
    <mergeCell ref="M130:M131"/>
    <mergeCell ref="K130:K131"/>
    <mergeCell ref="I128:I129"/>
    <mergeCell ref="J128:J129"/>
    <mergeCell ref="K128:K129"/>
    <mergeCell ref="J130:J131"/>
    <mergeCell ref="I130:I131"/>
    <mergeCell ref="H116:H117"/>
    <mergeCell ref="H126:H127"/>
    <mergeCell ref="H128:H129"/>
    <mergeCell ref="H118:H119"/>
    <mergeCell ref="H120:H121"/>
    <mergeCell ref="H122:H123"/>
    <mergeCell ref="H124:H125"/>
    <mergeCell ref="H90:H91"/>
    <mergeCell ref="H92:H93"/>
    <mergeCell ref="H94:H95"/>
    <mergeCell ref="H96:H97"/>
    <mergeCell ref="H106:H107"/>
    <mergeCell ref="H108:H109"/>
    <mergeCell ref="H110:H111"/>
    <mergeCell ref="H112:H113"/>
    <mergeCell ref="H98:H99"/>
    <mergeCell ref="H100:H101"/>
    <mergeCell ref="H102:H103"/>
    <mergeCell ref="H104:H105"/>
  </mergeCells>
  <phoneticPr fontId="1"/>
  <dataValidations xWindow="616" yWindow="220" count="12">
    <dataValidation errorStyle="warning" allowBlank="1" showInputMessage="1" showErrorMessage="1" prompt="日付は、「Ｈ００．００．００」又は「００００／００／００」のどちらかの形式で入力してください。_x000a__x000a_" sqref="F20:F131"/>
    <dataValidation type="date" errorStyle="warning" allowBlank="1" showInputMessage="1" showErrorMessage="1" prompt="次のどちらかの形式で_x000a_入力してください。_x000a_「Ｓ３２／２／１」又は_x000a_「１９５７／２／１」_x000a_" sqref="E20:E21">
      <formula1>1</formula1>
      <formula2>36526</formula2>
    </dataValidation>
    <dataValidation allowBlank="1" showInputMessage="1" showErrorMessage="1" error="日付の入力は、「Ｈ００．００．００」又は「００００／００／００」で入力してＬください。_x000a_" prompt="日付の入力は「Ｈ００．００．００」又は「００００／００／００」で入力してください。" sqref="G131 G23 G25 G27 G29 G31 G33 G35 G37 G39 G41 G43 G45 G47 G49 G51 G53 G55 G57 G59 G61 G63 G65 G67 G69 G71 G73 G75 G77 G79 G81 G83 G85 G87 G89 G91 G93 G95 G97 G99 G101 G103 G105 G107 G109 G111 G113 G115 G117 G119 G121 G123 G125 G127 G129"/>
    <dataValidation allowBlank="1" showInputMessage="1" showErrorMessage="1" error="日付の入力は、「Ｈ００．００」で入力してＬください。_x000a_" prompt="日付の入力は「Ｈ００．００」で入力してください。_x000a__x000a_" sqref="G21"/>
    <dataValidation allowBlank="1" showInputMessage="1" showErrorMessage="1" prompt="教職員の数が多く、この行数で足らない場合は、「ツール」の「保護」、「シートの保護」を選択し、半角で解除ＩＤ「122700」を入力し、行をコピーで必要数増やしてください。なお、行を増やした場合は、「改ページプレビュー」で改ページの範囲を再設定してください。_x000a_" sqref="K7"/>
    <dataValidation allowBlank="1" showInputMessage="1" showErrorMessage="1" prompt="１年の場合は「１」、１年６ヶ月の場合は、「１．５」と入力してください。" sqref="J20:J131"/>
    <dataValidation allowBlank="1" showInputMessage="1" showErrorMessage="1" prompt="日付の入力は「Ｈ００．００」で入力してください。" sqref="I20:I131"/>
    <dataValidation allowBlank="1" showInputMessage="1" showErrorMessage="1" prompt="この上段部分には年.月(FROM)を「Ｈ００．００」の形式で入力してください。" sqref="L20 L22 L24 L26 L28 L30 L32 L34 L36 L38 L40 L42 L44 L46 L48 L50 L52 L54 L56 L58 L60 L62 L64 L66 L68 L70 L72 L74 L76 L78 L80 L82 L84 L86 L88 L90 L92 L94 L96 L98 L100 L102 L104 L106 L108 L110 L112 L114 L116 L118 L120 L122 L124 L126 L128 L130"/>
    <dataValidation allowBlank="1" showInputMessage="1" showErrorMessage="1" prompt="この下段部分には年.月(TO)を「Ｈ００．００」の形式で入力してください。" sqref="L21 L23 L25 L27 L29 L31 L33 L35 L37 L39 L41 L43 L45 L47 L49 L51 L53 L55 L57 L59 L61 L63 L65 L67 L69 L71 L73 L75 L77 L79 L81 L83 L85 L87 L89 L91 L93 L95 L97 L99 L101 L103 L105 L107 L109 L111 L113 L115 L117 L119 L121 L123 L125 L127 L129 L131"/>
    <dataValidation type="list" allowBlank="1" showInputMessage="1" showErrorMessage="1" sqref="C20:C131">
      <formula1>$C$9:$C$11</formula1>
    </dataValidation>
    <dataValidation type="list" allowBlank="1" showInputMessage="1" showErrorMessage="1" sqref="A20:A131">
      <formula1>$A$9:$A$15</formula1>
    </dataValidation>
    <dataValidation type="list" allowBlank="1" showInputMessage="1" showErrorMessage="1" sqref="B20:B131">
      <formula1>$B$9:$B$10</formula1>
    </dataValidation>
  </dataValidations>
  <pageMargins left="0.47244094488188981" right="0.39370078740157483" top="0.59055118110236227" bottom="0.39370078740157483" header="0.51181102362204722" footer="0.39370078740157483"/>
  <pageSetup paperSize="9" scale="89" orientation="landscape" horizontalDpi="4294967292" r:id="rId1"/>
  <headerFooter alignWithMargins="0">
    <oddFooter xml:space="preserve">&amp;C－12-&amp;P－
</oddFooter>
  </headerFooter>
  <rowBreaks count="2" manualBreakCount="2">
    <brk id="51" max="12" man="1"/>
    <brk id="91" max="1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Y33"/>
  <sheetViews>
    <sheetView view="pageBreakPreview" zoomScale="70" zoomScaleNormal="100" zoomScaleSheetLayoutView="70" workbookViewId="0">
      <pane xSplit="2" ySplit="8" topLeftCell="C12" activePane="bottomRight" state="frozen"/>
      <selection activeCell="A5" sqref="A5"/>
      <selection pane="topRight" activeCell="A5" sqref="A5"/>
      <selection pane="bottomLeft" activeCell="A5" sqref="A5"/>
      <selection pane="bottomRight" activeCell="R21" sqref="R21"/>
    </sheetView>
  </sheetViews>
  <sheetFormatPr defaultRowHeight="13.5" x14ac:dyDescent="0.15"/>
  <cols>
    <col min="1" max="1" width="4.375" style="131" customWidth="1"/>
    <col min="2" max="2" width="13.75" style="131" customWidth="1"/>
    <col min="3" max="3" width="5.625" style="131" customWidth="1"/>
    <col min="4" max="4" width="8.125" style="131" customWidth="1"/>
    <col min="5" max="6" width="5.625" style="131" customWidth="1"/>
    <col min="7" max="7" width="8.125" style="131" customWidth="1"/>
    <col min="8" max="8" width="5.625" style="131" customWidth="1"/>
    <col min="9" max="9" width="24.875" style="131" customWidth="1"/>
    <col min="10" max="10" width="5.875" style="131" customWidth="1"/>
    <col min="11" max="11" width="7.375" style="131" customWidth="1"/>
    <col min="12" max="12" width="5.625" style="131" customWidth="1"/>
    <col min="13" max="13" width="8.125" style="131" customWidth="1"/>
    <col min="14" max="15" width="5.625" style="131" customWidth="1"/>
    <col min="16" max="16" width="8.125" style="131" customWidth="1"/>
    <col min="17" max="17" width="5.5" style="131" customWidth="1"/>
    <col min="18" max="19" width="24.875" style="131" customWidth="1"/>
    <col min="20" max="20" width="5.875" style="131" customWidth="1"/>
    <col min="21" max="16384" width="9" style="131"/>
  </cols>
  <sheetData>
    <row r="1" spans="1:25" ht="18.75" customHeight="1" x14ac:dyDescent="0.15">
      <c r="A1" s="130" t="s">
        <v>388</v>
      </c>
      <c r="C1" s="132"/>
      <c r="D1" s="132"/>
      <c r="E1" s="132"/>
      <c r="F1" s="132"/>
      <c r="G1" s="132"/>
      <c r="H1" s="132"/>
      <c r="I1" s="132"/>
      <c r="J1" s="132"/>
      <c r="R1" s="800">
        <f>TOP!$A$1</f>
        <v>5</v>
      </c>
      <c r="S1" s="800"/>
      <c r="T1" s="800"/>
      <c r="U1" s="296"/>
      <c r="V1" s="296"/>
      <c r="W1" s="296"/>
      <c r="X1" s="296"/>
      <c r="Y1" s="296"/>
    </row>
    <row r="2" spans="1:25" ht="15" customHeight="1" thickBot="1" x14ac:dyDescent="0.2"/>
    <row r="3" spans="1:25" ht="18.75" customHeight="1" thickBot="1" x14ac:dyDescent="0.2">
      <c r="A3" s="1064" t="s">
        <v>737</v>
      </c>
      <c r="B3" s="1065"/>
      <c r="C3" s="1066" t="str">
        <f>TOP!F8</f>
        <v>（学校名を選択してください）※学校番号順</v>
      </c>
      <c r="D3" s="1067"/>
      <c r="E3" s="1067"/>
      <c r="F3" s="1067"/>
      <c r="G3" s="1067"/>
      <c r="H3" s="1067"/>
      <c r="I3" s="1067"/>
      <c r="J3" s="1067"/>
      <c r="K3" s="1068"/>
      <c r="L3" s="133"/>
      <c r="N3" s="133"/>
      <c r="Q3" s="134"/>
      <c r="R3" s="135" t="s">
        <v>750</v>
      </c>
      <c r="S3" s="1049" t="str">
        <f>TOP!F5</f>
        <v>-</v>
      </c>
      <c r="T3" s="1050"/>
    </row>
    <row r="4" spans="1:25" ht="14.25" customHeight="1" x14ac:dyDescent="0.15">
      <c r="C4" s="136"/>
      <c r="D4" s="137"/>
      <c r="E4" s="137"/>
      <c r="F4" s="137"/>
      <c r="G4" s="137"/>
      <c r="H4" s="137"/>
      <c r="I4" s="137"/>
      <c r="J4" s="137"/>
      <c r="K4" s="137"/>
      <c r="L4" s="137"/>
      <c r="M4" s="137"/>
      <c r="N4" s="137"/>
      <c r="O4" s="137"/>
    </row>
    <row r="5" spans="1:25" ht="18.75" customHeight="1" thickBot="1" x14ac:dyDescent="0.2">
      <c r="A5" s="138" t="s">
        <v>235</v>
      </c>
      <c r="S5" s="139"/>
    </row>
    <row r="6" spans="1:25" ht="18" customHeight="1" thickBot="1" x14ac:dyDescent="0.2">
      <c r="A6" s="1069" t="s">
        <v>546</v>
      </c>
      <c r="B6" s="1070"/>
      <c r="C6" s="1074" t="s">
        <v>233</v>
      </c>
      <c r="D6" s="1075"/>
      <c r="E6" s="1075"/>
      <c r="F6" s="1075"/>
      <c r="G6" s="1075"/>
      <c r="H6" s="1075"/>
      <c r="I6" s="1075"/>
      <c r="J6" s="1075"/>
      <c r="K6" s="1075"/>
      <c r="L6" s="1044" t="s">
        <v>234</v>
      </c>
      <c r="M6" s="1045"/>
      <c r="N6" s="1045"/>
      <c r="O6" s="1045"/>
      <c r="P6" s="1045"/>
      <c r="Q6" s="1045"/>
      <c r="R6" s="1045"/>
      <c r="S6" s="1045"/>
      <c r="T6" s="1046"/>
    </row>
    <row r="7" spans="1:25" ht="18" customHeight="1" x14ac:dyDescent="0.15">
      <c r="A7" s="1071"/>
      <c r="B7" s="1072"/>
      <c r="C7" s="1047" t="s">
        <v>599</v>
      </c>
      <c r="D7" s="1048" t="s">
        <v>228</v>
      </c>
      <c r="E7" s="1048" t="s">
        <v>227</v>
      </c>
      <c r="F7" s="1054" t="s">
        <v>226</v>
      </c>
      <c r="G7" s="1054"/>
      <c r="H7" s="1054"/>
      <c r="I7" s="1055"/>
      <c r="J7" s="1093" t="s">
        <v>244</v>
      </c>
      <c r="K7" s="1076" t="s">
        <v>245</v>
      </c>
      <c r="L7" s="1047" t="s">
        <v>599</v>
      </c>
      <c r="M7" s="1048" t="s">
        <v>351</v>
      </c>
      <c r="N7" s="1048" t="s">
        <v>227</v>
      </c>
      <c r="O7" s="1054" t="s">
        <v>226</v>
      </c>
      <c r="P7" s="1054"/>
      <c r="Q7" s="1054"/>
      <c r="R7" s="1055"/>
      <c r="S7" s="1040" t="s">
        <v>246</v>
      </c>
      <c r="T7" s="1042" t="s">
        <v>244</v>
      </c>
    </row>
    <row r="8" spans="1:25" ht="45" customHeight="1" thickBot="1" x14ac:dyDescent="0.2">
      <c r="A8" s="1037"/>
      <c r="B8" s="1073"/>
      <c r="C8" s="1037"/>
      <c r="D8" s="1038"/>
      <c r="E8" s="1051"/>
      <c r="F8" s="140" t="s">
        <v>599</v>
      </c>
      <c r="G8" s="141" t="s">
        <v>351</v>
      </c>
      <c r="H8" s="141" t="s">
        <v>232</v>
      </c>
      <c r="I8" s="595" t="s">
        <v>1480</v>
      </c>
      <c r="J8" s="1094"/>
      <c r="K8" s="1077"/>
      <c r="L8" s="1037"/>
      <c r="M8" s="1038"/>
      <c r="N8" s="1051"/>
      <c r="O8" s="140" t="s">
        <v>599</v>
      </c>
      <c r="P8" s="141" t="s">
        <v>228</v>
      </c>
      <c r="Q8" s="141" t="s">
        <v>232</v>
      </c>
      <c r="R8" s="595" t="s">
        <v>1480</v>
      </c>
      <c r="S8" s="1041"/>
      <c r="T8" s="1043"/>
    </row>
    <row r="9" spans="1:25" ht="29.25" customHeight="1" x14ac:dyDescent="0.15">
      <c r="A9" s="1057" t="s">
        <v>224</v>
      </c>
      <c r="B9" s="142" t="s">
        <v>229</v>
      </c>
      <c r="C9" s="447"/>
      <c r="D9" s="448"/>
      <c r="E9" s="1056"/>
      <c r="F9" s="448"/>
      <c r="G9" s="448"/>
      <c r="H9" s="1056"/>
      <c r="I9" s="1052"/>
      <c r="J9" s="1095"/>
      <c r="K9" s="1061" t="s">
        <v>701</v>
      </c>
      <c r="L9" s="447"/>
      <c r="M9" s="448"/>
      <c r="N9" s="1056"/>
      <c r="O9" s="448"/>
      <c r="P9" s="448"/>
      <c r="Q9" s="1056"/>
      <c r="R9" s="1052"/>
      <c r="S9" s="1052"/>
      <c r="T9" s="1061"/>
    </row>
    <row r="10" spans="1:25" ht="29.25" customHeight="1" x14ac:dyDescent="0.15">
      <c r="A10" s="1058"/>
      <c r="B10" s="143" t="s">
        <v>230</v>
      </c>
      <c r="C10" s="449"/>
      <c r="D10" s="450"/>
      <c r="E10" s="1056"/>
      <c r="F10" s="450"/>
      <c r="G10" s="450"/>
      <c r="H10" s="1056"/>
      <c r="I10" s="1052"/>
      <c r="J10" s="1096"/>
      <c r="K10" s="1062"/>
      <c r="L10" s="449"/>
      <c r="M10" s="450"/>
      <c r="N10" s="1056"/>
      <c r="O10" s="450"/>
      <c r="P10" s="450"/>
      <c r="Q10" s="1056"/>
      <c r="R10" s="1052"/>
      <c r="S10" s="1052"/>
      <c r="T10" s="1062"/>
    </row>
    <row r="11" spans="1:25" ht="29.25" customHeight="1" x14ac:dyDescent="0.15">
      <c r="A11" s="1058"/>
      <c r="B11" s="143" t="s">
        <v>524</v>
      </c>
      <c r="C11" s="449"/>
      <c r="D11" s="450"/>
      <c r="E11" s="1056"/>
      <c r="F11" s="450"/>
      <c r="G11" s="450"/>
      <c r="H11" s="1056"/>
      <c r="I11" s="1052"/>
      <c r="J11" s="1096"/>
      <c r="K11" s="1062"/>
      <c r="L11" s="449"/>
      <c r="M11" s="450"/>
      <c r="N11" s="1056"/>
      <c r="O11" s="450"/>
      <c r="P11" s="450"/>
      <c r="Q11" s="1056"/>
      <c r="R11" s="1052"/>
      <c r="S11" s="1052"/>
      <c r="T11" s="1062"/>
    </row>
    <row r="12" spans="1:25" ht="29.25" customHeight="1" x14ac:dyDescent="0.15">
      <c r="A12" s="1058"/>
      <c r="B12" s="143" t="s">
        <v>798</v>
      </c>
      <c r="C12" s="68">
        <f>C9+C10+C11</f>
        <v>0</v>
      </c>
      <c r="D12" s="69">
        <f>D9+D10+D11</f>
        <v>0</v>
      </c>
      <c r="E12" s="1034"/>
      <c r="F12" s="69">
        <f>F9+F10+F11</f>
        <v>0</v>
      </c>
      <c r="G12" s="69">
        <f>G9+G10+G11</f>
        <v>0</v>
      </c>
      <c r="H12" s="1034"/>
      <c r="I12" s="1053"/>
      <c r="J12" s="1097"/>
      <c r="K12" s="1063"/>
      <c r="L12" s="68">
        <f>L9+L10+L11</f>
        <v>0</v>
      </c>
      <c r="M12" s="69">
        <f>M9+M10+M11</f>
        <v>0</v>
      </c>
      <c r="N12" s="1034"/>
      <c r="O12" s="69">
        <f>O9+O10+O11</f>
        <v>0</v>
      </c>
      <c r="P12" s="69">
        <f>P9+P10+P11</f>
        <v>0</v>
      </c>
      <c r="Q12" s="1034"/>
      <c r="R12" s="1053"/>
      <c r="S12" s="1053"/>
      <c r="T12" s="1063"/>
    </row>
    <row r="13" spans="1:25" ht="29.25" customHeight="1" x14ac:dyDescent="0.15">
      <c r="A13" s="1059" t="s">
        <v>231</v>
      </c>
      <c r="B13" s="1060"/>
      <c r="C13" s="449"/>
      <c r="D13" s="450"/>
      <c r="E13" s="538"/>
      <c r="F13" s="450"/>
      <c r="G13" s="450"/>
      <c r="H13" s="538"/>
      <c r="I13" s="453"/>
      <c r="J13" s="539"/>
      <c r="K13" s="537"/>
      <c r="L13" s="452"/>
      <c r="M13" s="450"/>
      <c r="N13" s="450"/>
      <c r="O13" s="450"/>
      <c r="P13" s="450"/>
      <c r="Q13" s="450"/>
      <c r="R13" s="453"/>
      <c r="S13" s="451"/>
      <c r="T13" s="537"/>
    </row>
    <row r="14" spans="1:25" ht="29.25" customHeight="1" x14ac:dyDescent="0.15">
      <c r="A14" s="1078" t="s">
        <v>225</v>
      </c>
      <c r="B14" s="1060"/>
      <c r="C14" s="449"/>
      <c r="D14" s="450"/>
      <c r="E14" s="538"/>
      <c r="F14" s="450"/>
      <c r="G14" s="450"/>
      <c r="H14" s="538"/>
      <c r="I14" s="453"/>
      <c r="J14" s="539"/>
      <c r="K14" s="537"/>
      <c r="L14" s="452"/>
      <c r="M14" s="450"/>
      <c r="N14" s="450"/>
      <c r="O14" s="450"/>
      <c r="P14" s="450"/>
      <c r="Q14" s="450"/>
      <c r="R14" s="453"/>
      <c r="S14" s="451"/>
      <c r="T14" s="537"/>
    </row>
    <row r="15" spans="1:25" ht="29.25" customHeight="1" thickBot="1" x14ac:dyDescent="0.2">
      <c r="A15" s="1079" t="s">
        <v>798</v>
      </c>
      <c r="B15" s="1080"/>
      <c r="C15" s="63">
        <f>SUM(C12:C14)</f>
        <v>0</v>
      </c>
      <c r="D15" s="64">
        <f>SUM(D12:D14)</f>
        <v>0</v>
      </c>
      <c r="E15" s="64">
        <f>SUM(E9:E14)</f>
        <v>0</v>
      </c>
      <c r="F15" s="64">
        <f t="shared" ref="F15:P15" si="0">SUM(F12:F14)</f>
        <v>0</v>
      </c>
      <c r="G15" s="64">
        <f t="shared" si="0"/>
        <v>0</v>
      </c>
      <c r="H15" s="64">
        <f>SUM(H9:H14)</f>
        <v>0</v>
      </c>
      <c r="I15" s="65"/>
      <c r="J15" s="66"/>
      <c r="K15" s="67"/>
      <c r="L15" s="63">
        <f t="shared" si="0"/>
        <v>0</v>
      </c>
      <c r="M15" s="64">
        <f t="shared" si="0"/>
        <v>0</v>
      </c>
      <c r="N15" s="64">
        <f>SUM(N9:N14)</f>
        <v>0</v>
      </c>
      <c r="O15" s="64">
        <f t="shared" si="0"/>
        <v>0</v>
      </c>
      <c r="P15" s="64">
        <f t="shared" si="0"/>
        <v>0</v>
      </c>
      <c r="Q15" s="64">
        <f>SUM(Q9:Q14)</f>
        <v>0</v>
      </c>
      <c r="R15" s="65"/>
      <c r="S15" s="65"/>
      <c r="T15" s="67"/>
    </row>
    <row r="16" spans="1:25" ht="29.25" customHeight="1" x14ac:dyDescent="0.15">
      <c r="A16" s="144"/>
      <c r="B16" s="144"/>
      <c r="C16" s="70"/>
      <c r="D16" s="70"/>
      <c r="E16" s="70"/>
      <c r="F16" s="70"/>
      <c r="G16" s="70"/>
      <c r="H16" s="70"/>
      <c r="I16" s="71"/>
      <c r="J16" s="71"/>
      <c r="K16" s="71"/>
      <c r="L16" s="70"/>
      <c r="M16" s="70"/>
      <c r="N16" s="70"/>
      <c r="O16" s="70"/>
      <c r="P16" s="70"/>
      <c r="Q16" s="70"/>
      <c r="R16" s="71"/>
      <c r="S16" s="71"/>
      <c r="T16" s="71"/>
    </row>
    <row r="17" spans="1:20" ht="14.25" customHeight="1" x14ac:dyDescent="0.15">
      <c r="A17" s="145"/>
    </row>
    <row r="18" spans="1:20" s="138" customFormat="1" ht="19.5" customHeight="1" thickBot="1" x14ac:dyDescent="0.2">
      <c r="A18" s="138" t="s">
        <v>242</v>
      </c>
    </row>
    <row r="19" spans="1:20" s="138" customFormat="1" ht="19.5" customHeight="1" thickBot="1" x14ac:dyDescent="0.2">
      <c r="A19" s="1069" t="s">
        <v>600</v>
      </c>
      <c r="B19" s="1070"/>
      <c r="C19" s="1074" t="s">
        <v>233</v>
      </c>
      <c r="D19" s="1075"/>
      <c r="E19" s="1075"/>
      <c r="F19" s="1075"/>
      <c r="G19" s="1075"/>
      <c r="H19" s="1075"/>
      <c r="I19" s="1075"/>
      <c r="J19" s="1075"/>
      <c r="K19" s="1075"/>
      <c r="L19" s="1044" t="s">
        <v>234</v>
      </c>
      <c r="M19" s="1045"/>
      <c r="N19" s="1045"/>
      <c r="O19" s="1045"/>
      <c r="P19" s="1045"/>
      <c r="Q19" s="1045"/>
      <c r="R19" s="1045"/>
      <c r="S19" s="1045"/>
      <c r="T19" s="1046"/>
    </row>
    <row r="20" spans="1:20" s="138" customFormat="1" ht="18.75" customHeight="1" x14ac:dyDescent="0.15">
      <c r="A20" s="1071"/>
      <c r="B20" s="1072"/>
      <c r="C20" s="1035" t="s">
        <v>241</v>
      </c>
      <c r="D20" s="1036"/>
      <c r="E20" s="1036"/>
      <c r="F20" s="1036" t="s">
        <v>226</v>
      </c>
      <c r="G20" s="1036"/>
      <c r="H20" s="1036"/>
      <c r="I20" s="1039"/>
      <c r="J20" s="1093" t="s">
        <v>244</v>
      </c>
      <c r="K20" s="1076" t="s">
        <v>245</v>
      </c>
      <c r="L20" s="1035" t="s">
        <v>241</v>
      </c>
      <c r="M20" s="1036"/>
      <c r="N20" s="1036"/>
      <c r="O20" s="1036" t="s">
        <v>226</v>
      </c>
      <c r="P20" s="1036"/>
      <c r="Q20" s="1036"/>
      <c r="R20" s="1039"/>
      <c r="S20" s="1040" t="s">
        <v>246</v>
      </c>
      <c r="T20" s="1042" t="s">
        <v>244</v>
      </c>
    </row>
    <row r="21" spans="1:20" s="138" customFormat="1" ht="45" customHeight="1" thickBot="1" x14ac:dyDescent="0.2">
      <c r="A21" s="1037"/>
      <c r="B21" s="1073"/>
      <c r="C21" s="1037"/>
      <c r="D21" s="1038"/>
      <c r="E21" s="1038"/>
      <c r="F21" s="1038" t="s">
        <v>547</v>
      </c>
      <c r="G21" s="1038"/>
      <c r="H21" s="1038"/>
      <c r="I21" s="595" t="s">
        <v>1480</v>
      </c>
      <c r="J21" s="1094"/>
      <c r="K21" s="1077"/>
      <c r="L21" s="1037"/>
      <c r="M21" s="1038"/>
      <c r="N21" s="1038"/>
      <c r="O21" s="1038" t="s">
        <v>547</v>
      </c>
      <c r="P21" s="1038"/>
      <c r="Q21" s="1038"/>
      <c r="R21" s="595" t="s">
        <v>1480</v>
      </c>
      <c r="S21" s="1041"/>
      <c r="T21" s="1043"/>
    </row>
    <row r="22" spans="1:20" s="138" customFormat="1" ht="34.5" customHeight="1" x14ac:dyDescent="0.15">
      <c r="A22" s="1081" t="s">
        <v>236</v>
      </c>
      <c r="B22" s="1082"/>
      <c r="C22" s="1033"/>
      <c r="D22" s="1034"/>
      <c r="E22" s="1034"/>
      <c r="F22" s="1034"/>
      <c r="G22" s="1034"/>
      <c r="H22" s="1034"/>
      <c r="I22" s="453"/>
      <c r="J22" s="454" t="s">
        <v>701</v>
      </c>
      <c r="K22" s="455"/>
      <c r="L22" s="1033"/>
      <c r="M22" s="1034"/>
      <c r="N22" s="1034"/>
      <c r="O22" s="1034"/>
      <c r="P22" s="1034"/>
      <c r="Q22" s="1034"/>
      <c r="R22" s="453"/>
      <c r="S22" s="451"/>
      <c r="T22" s="455"/>
    </row>
    <row r="23" spans="1:20" s="138" customFormat="1" ht="34.5" customHeight="1" x14ac:dyDescent="0.15">
      <c r="A23" s="1078" t="s">
        <v>239</v>
      </c>
      <c r="B23" s="1060"/>
      <c r="C23" s="1098"/>
      <c r="D23" s="1092"/>
      <c r="E23" s="1092"/>
      <c r="F23" s="1092"/>
      <c r="G23" s="1092"/>
      <c r="H23" s="1092"/>
      <c r="I23" s="453"/>
      <c r="J23" s="454"/>
      <c r="K23" s="455"/>
      <c r="L23" s="1033"/>
      <c r="M23" s="1034"/>
      <c r="N23" s="1034"/>
      <c r="O23" s="1034"/>
      <c r="P23" s="1034"/>
      <c r="Q23" s="1034"/>
      <c r="R23" s="453"/>
      <c r="S23" s="451"/>
      <c r="T23" s="455"/>
    </row>
    <row r="24" spans="1:20" s="138" customFormat="1" ht="34.5" customHeight="1" x14ac:dyDescent="0.15">
      <c r="A24" s="1088" t="s">
        <v>240</v>
      </c>
      <c r="B24" s="1089"/>
      <c r="C24" s="1090"/>
      <c r="D24" s="1091"/>
      <c r="E24" s="1091"/>
      <c r="F24" s="1091"/>
      <c r="G24" s="1091"/>
      <c r="H24" s="1091"/>
      <c r="I24" s="453"/>
      <c r="J24" s="456"/>
      <c r="K24" s="457"/>
      <c r="L24" s="1083"/>
      <c r="M24" s="1056"/>
      <c r="N24" s="1056"/>
      <c r="O24" s="1056"/>
      <c r="P24" s="1056"/>
      <c r="Q24" s="1056"/>
      <c r="R24" s="458"/>
      <c r="S24" s="459"/>
      <c r="T24" s="457"/>
    </row>
    <row r="25" spans="1:20" ht="34.5" customHeight="1" thickBot="1" x14ac:dyDescent="0.2">
      <c r="A25" s="1079" t="s">
        <v>798</v>
      </c>
      <c r="B25" s="1080"/>
      <c r="C25" s="1084">
        <f>SUM(C22:C24)</f>
        <v>0</v>
      </c>
      <c r="D25" s="1085"/>
      <c r="E25" s="1086"/>
      <c r="F25" s="1087">
        <f>SUM(F22:F24)</f>
        <v>0</v>
      </c>
      <c r="G25" s="1085"/>
      <c r="H25" s="1086"/>
      <c r="I25" s="65"/>
      <c r="J25" s="66"/>
      <c r="K25" s="67"/>
      <c r="L25" s="1084">
        <f>SUM(L22:L24)</f>
        <v>0</v>
      </c>
      <c r="M25" s="1085"/>
      <c r="N25" s="1086"/>
      <c r="O25" s="1087">
        <f>SUM(O22:O24)</f>
        <v>0</v>
      </c>
      <c r="P25" s="1085"/>
      <c r="Q25" s="1086"/>
      <c r="R25" s="65"/>
      <c r="S25" s="65"/>
      <c r="T25" s="67"/>
    </row>
    <row r="26" spans="1:20" s="145" customFormat="1" ht="14.25" customHeight="1" x14ac:dyDescent="0.15">
      <c r="A26" s="126" t="s">
        <v>352</v>
      </c>
    </row>
    <row r="27" spans="1:20" s="145" customFormat="1" ht="14.25" customHeight="1" x14ac:dyDescent="0.15">
      <c r="A27" s="300" t="s">
        <v>269</v>
      </c>
    </row>
    <row r="28" spans="1:20" s="145" customFormat="1" ht="14.25" customHeight="1" x14ac:dyDescent="0.15">
      <c r="A28" s="681" t="s">
        <v>1358</v>
      </c>
    </row>
    <row r="29" spans="1:20" s="145" customFormat="1" ht="14.25" customHeight="1" x14ac:dyDescent="0.15">
      <c r="A29" s="145" t="s">
        <v>247</v>
      </c>
    </row>
    <row r="30" spans="1:20" s="145" customFormat="1" ht="14.25" customHeight="1" x14ac:dyDescent="0.15">
      <c r="A30" s="145" t="s">
        <v>248</v>
      </c>
    </row>
    <row r="31" spans="1:20" s="145" customFormat="1" ht="14.25" customHeight="1" x14ac:dyDescent="0.15"/>
    <row r="32" spans="1:20" s="145" customFormat="1" ht="14.25" customHeight="1" x14ac:dyDescent="0.15"/>
    <row r="33" s="145" customFormat="1" ht="14.25" customHeight="1" x14ac:dyDescent="0.15"/>
  </sheetData>
  <sheetProtection algorithmName="SHA-512" hashValue="h7PFeN3PpiYkDNngMhilnaIsfUmNHNcZa5SjKPCGHdw2DE6GrDdzVPfNoIFROqyVckSfmcAx01bbshOapkXVjw==" saltValue="Qh/l0xDJrv5PsaILctiEmg==" spinCount="100000" sheet="1" objects="1" scenarios="1"/>
  <mergeCells count="66">
    <mergeCell ref="K20:K21"/>
    <mergeCell ref="C19:K19"/>
    <mergeCell ref="F22:H22"/>
    <mergeCell ref="F23:H23"/>
    <mergeCell ref="D7:D8"/>
    <mergeCell ref="F20:I20"/>
    <mergeCell ref="C20:E21"/>
    <mergeCell ref="J7:J8"/>
    <mergeCell ref="J9:J12"/>
    <mergeCell ref="F21:H21"/>
    <mergeCell ref="E7:E8"/>
    <mergeCell ref="J20:J21"/>
    <mergeCell ref="C23:E23"/>
    <mergeCell ref="L24:N24"/>
    <mergeCell ref="O24:Q24"/>
    <mergeCell ref="A25:B25"/>
    <mergeCell ref="C25:E25"/>
    <mergeCell ref="F25:H25"/>
    <mergeCell ref="L25:N25"/>
    <mergeCell ref="O25:Q25"/>
    <mergeCell ref="A24:B24"/>
    <mergeCell ref="C24:E24"/>
    <mergeCell ref="F24:H24"/>
    <mergeCell ref="A19:B21"/>
    <mergeCell ref="A15:B15"/>
    <mergeCell ref="C22:E22"/>
    <mergeCell ref="A22:B22"/>
    <mergeCell ref="A23:B23"/>
    <mergeCell ref="A9:A12"/>
    <mergeCell ref="A13:B13"/>
    <mergeCell ref="T9:T12"/>
    <mergeCell ref="T20:T21"/>
    <mergeCell ref="A3:B3"/>
    <mergeCell ref="C3:K3"/>
    <mergeCell ref="E9:E12"/>
    <mergeCell ref="H9:H12"/>
    <mergeCell ref="I9:I12"/>
    <mergeCell ref="F7:I7"/>
    <mergeCell ref="A6:B8"/>
    <mergeCell ref="C6:K6"/>
    <mergeCell ref="K7:K8"/>
    <mergeCell ref="K9:K12"/>
    <mergeCell ref="A14:B14"/>
    <mergeCell ref="C7:C8"/>
    <mergeCell ref="R1:T1"/>
    <mergeCell ref="S20:S21"/>
    <mergeCell ref="T7:T8"/>
    <mergeCell ref="L6:T6"/>
    <mergeCell ref="L7:L8"/>
    <mergeCell ref="M7:M8"/>
    <mergeCell ref="S3:T3"/>
    <mergeCell ref="N7:N8"/>
    <mergeCell ref="L19:T19"/>
    <mergeCell ref="R9:R12"/>
    <mergeCell ref="S7:S8"/>
    <mergeCell ref="O7:R7"/>
    <mergeCell ref="S9:S12"/>
    <mergeCell ref="N9:N12"/>
    <mergeCell ref="Q9:Q12"/>
    <mergeCell ref="L23:N23"/>
    <mergeCell ref="O23:Q23"/>
    <mergeCell ref="L20:N21"/>
    <mergeCell ref="O21:Q21"/>
    <mergeCell ref="O20:R20"/>
    <mergeCell ref="L22:N22"/>
    <mergeCell ref="O22:Q22"/>
  </mergeCells>
  <phoneticPr fontId="1"/>
  <dataValidations xWindow="617" yWindow="527" count="6">
    <dataValidation imeMode="halfAlpha" allowBlank="1" showInputMessage="1" showErrorMessage="1" sqref="O22:O25 L22:L25 F22:F25 L9:M11 O9:P11 L13:Q16 F13:G14 C13:D16 C9:D11 F9:G11 E15:H16 C22:C25"/>
    <dataValidation type="list" allowBlank="1" showInputMessage="1" showErrorMessage="1" promptTitle="抵当権設定の有無" prompt="プルダウンメニューから&quot;有&quot;か&quot;無”かを選択してください。" sqref="T22:T24 J9:J14 T9:T14 J22:J24">
      <formula1>"　,有,無"</formula1>
    </dataValidation>
    <dataValidation type="list" allowBlank="1" showInputMessage="1" showErrorMessage="1" promptTitle="債権者区分" prompt="抵当権設定&quot;有&quot;の場合、プルダウンメニューから&quot;自己&quot;か&quot;第三者&quot;かを選択してください。" sqref="K22:K24 K9:K14">
      <formula1>"　,自己,第三者"</formula1>
    </dataValidation>
    <dataValidation imeMode="halfAlpha"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R22:R24"/>
    <dataValidation allowBlank="1" showInputMessage="1" showErrorMessage="1" promptTitle="共用先施設名" prompt="○他の学校等の施設を使用している、又は、使用させている場合は、共用先施設名を入力すること_x000a_（例）A学校の施設の一部（図書室）をB学校が使用している場合_x000a_A学校の調査票ではB学校と、B学校の調査票ではA学校と入力してください。_x000a_なお、図書室はA学校の施設であるため、A学校の校舎面積には含み、B学校には含めないでください。また、面積按分も行わないでください。" sqref="I9:I14 R9:R14"/>
    <dataValidation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I22:I24"/>
  </dataValidations>
  <printOptions horizontalCentered="1" verticalCentered="1"/>
  <pageMargins left="0.39370078740157483" right="0.39370078740157483" top="0.59055118110236227" bottom="0.59055118110236227" header="0" footer="0"/>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30"/>
  <sheetViews>
    <sheetView view="pageBreakPreview" zoomScale="70" zoomScaleNormal="100" zoomScaleSheetLayoutView="70" workbookViewId="0">
      <pane xSplit="2" ySplit="7" topLeftCell="C8" activePane="bottomRight" state="frozen"/>
      <selection activeCell="A5" sqref="A5"/>
      <selection pane="topRight" activeCell="A5" sqref="A5"/>
      <selection pane="bottomLeft" activeCell="A5" sqref="A5"/>
      <selection pane="bottomRight" activeCell="I25" sqref="I25"/>
    </sheetView>
  </sheetViews>
  <sheetFormatPr defaultRowHeight="13.5" x14ac:dyDescent="0.15"/>
  <cols>
    <col min="1" max="1" width="6.75" style="109" customWidth="1"/>
    <col min="2" max="2" width="32.5" style="109" customWidth="1"/>
    <col min="3" max="3" width="20" style="109" customWidth="1"/>
    <col min="4" max="6" width="4.375" style="109" customWidth="1"/>
    <col min="7" max="7" width="4.25" style="109" customWidth="1"/>
    <col min="8" max="11" width="6.875" style="109" customWidth="1"/>
    <col min="12" max="15" width="11.25" style="109" customWidth="1"/>
    <col min="16" max="16" width="8.125" style="109" customWidth="1"/>
    <col min="17" max="17" width="17.5" style="109" customWidth="1"/>
    <col min="18" max="16384" width="9" style="109"/>
  </cols>
  <sheetData>
    <row r="1" spans="1:19" ht="18.75" customHeight="1" x14ac:dyDescent="0.15">
      <c r="A1" s="108" t="s">
        <v>276</v>
      </c>
      <c r="C1" s="110"/>
      <c r="D1" s="110"/>
      <c r="E1" s="110"/>
      <c r="F1" s="110"/>
      <c r="G1" s="110"/>
      <c r="H1" s="110"/>
      <c r="I1" s="110"/>
      <c r="J1" s="111"/>
      <c r="K1" s="111"/>
      <c r="L1" s="111"/>
      <c r="M1" s="111"/>
      <c r="N1" s="111"/>
      <c r="O1" s="800">
        <f>TOP!$A$1</f>
        <v>5</v>
      </c>
      <c r="P1" s="800"/>
      <c r="Q1" s="800"/>
      <c r="R1" s="296"/>
      <c r="S1" s="296"/>
    </row>
    <row r="2" spans="1:19" ht="15" customHeight="1" thickBot="1" x14ac:dyDescent="0.2">
      <c r="B2" s="112"/>
      <c r="C2" s="112"/>
      <c r="D2" s="112"/>
      <c r="E2" s="112"/>
      <c r="F2" s="112"/>
      <c r="G2" s="112"/>
      <c r="H2" s="112"/>
      <c r="I2" s="112"/>
      <c r="J2" s="111"/>
      <c r="K2" s="111"/>
      <c r="L2" s="111"/>
      <c r="M2" s="111"/>
      <c r="N2" s="111"/>
      <c r="O2" s="111"/>
      <c r="P2" s="111"/>
    </row>
    <row r="3" spans="1:19" ht="18.75" customHeight="1" thickBot="1" x14ac:dyDescent="0.2">
      <c r="A3" s="1105" t="s">
        <v>737</v>
      </c>
      <c r="B3" s="1106"/>
      <c r="C3" s="1099" t="str">
        <f>TOP!F8</f>
        <v>（学校名を選択してください）※学校番号順</v>
      </c>
      <c r="D3" s="1100"/>
      <c r="E3" s="1100"/>
      <c r="F3" s="1100"/>
      <c r="G3" s="1100"/>
      <c r="H3" s="1100"/>
      <c r="I3" s="1100"/>
      <c r="J3" s="1100"/>
      <c r="K3" s="1101"/>
      <c r="L3" s="111"/>
      <c r="M3" s="111"/>
      <c r="N3" s="111"/>
      <c r="O3" s="1111" t="s">
        <v>515</v>
      </c>
      <c r="P3" s="1112"/>
      <c r="Q3" s="113" t="str">
        <f>TOP!F5</f>
        <v>-</v>
      </c>
    </row>
    <row r="4" spans="1:19" s="114" customFormat="1" ht="15" customHeight="1" thickBot="1" x14ac:dyDescent="0.2">
      <c r="O4" s="109" t="s">
        <v>348</v>
      </c>
      <c r="Q4" s="115"/>
    </row>
    <row r="5" spans="1:19" ht="18.75" customHeight="1" x14ac:dyDescent="0.15">
      <c r="A5" s="1102" t="s">
        <v>460</v>
      </c>
      <c r="B5" s="1124" t="s">
        <v>521</v>
      </c>
      <c r="C5" s="1131" t="s">
        <v>461</v>
      </c>
      <c r="D5" s="733" t="s">
        <v>425</v>
      </c>
      <c r="E5" s="733"/>
      <c r="F5" s="733"/>
      <c r="G5" s="1128" t="s">
        <v>462</v>
      </c>
      <c r="H5" s="1134" t="s">
        <v>528</v>
      </c>
      <c r="I5" s="1135"/>
      <c r="J5" s="1135"/>
      <c r="K5" s="1136"/>
      <c r="L5" s="1116" t="s">
        <v>567</v>
      </c>
      <c r="M5" s="1117"/>
      <c r="N5" s="1117"/>
      <c r="O5" s="1118"/>
      <c r="P5" s="1119" t="s">
        <v>522</v>
      </c>
      <c r="Q5" s="1113" t="s">
        <v>523</v>
      </c>
    </row>
    <row r="6" spans="1:19" ht="18.75" customHeight="1" x14ac:dyDescent="0.15">
      <c r="A6" s="1103"/>
      <c r="B6" s="1125"/>
      <c r="C6" s="1132"/>
      <c r="D6" s="1107" t="s">
        <v>426</v>
      </c>
      <c r="E6" s="1107" t="s">
        <v>427</v>
      </c>
      <c r="F6" s="1109" t="s">
        <v>463</v>
      </c>
      <c r="G6" s="1129"/>
      <c r="H6" s="1122" t="s">
        <v>520</v>
      </c>
      <c r="I6" s="1137" t="s">
        <v>527</v>
      </c>
      <c r="J6" s="1138"/>
      <c r="K6" s="1139"/>
      <c r="L6" s="1122" t="s">
        <v>526</v>
      </c>
      <c r="M6" s="1122" t="s">
        <v>525</v>
      </c>
      <c r="N6" s="1122" t="s">
        <v>524</v>
      </c>
      <c r="O6" s="1122" t="s">
        <v>568</v>
      </c>
      <c r="P6" s="1120"/>
      <c r="Q6" s="1114"/>
    </row>
    <row r="7" spans="1:19" ht="18.75" customHeight="1" thickBot="1" x14ac:dyDescent="0.2">
      <c r="A7" s="1104"/>
      <c r="B7" s="1126"/>
      <c r="C7" s="1133"/>
      <c r="D7" s="1108"/>
      <c r="E7" s="1108"/>
      <c r="F7" s="1110"/>
      <c r="G7" s="1130"/>
      <c r="H7" s="1127"/>
      <c r="I7" s="116" t="s">
        <v>569</v>
      </c>
      <c r="J7" s="116" t="s">
        <v>570</v>
      </c>
      <c r="K7" s="116" t="s">
        <v>568</v>
      </c>
      <c r="L7" s="1123"/>
      <c r="M7" s="1123"/>
      <c r="N7" s="1123"/>
      <c r="O7" s="1123"/>
      <c r="P7" s="1121"/>
      <c r="Q7" s="1115"/>
    </row>
    <row r="8" spans="1:19" ht="26.25" customHeight="1" x14ac:dyDescent="0.15">
      <c r="A8" s="117" t="s">
        <v>349</v>
      </c>
      <c r="B8" s="460"/>
      <c r="C8" s="461"/>
      <c r="D8" s="462"/>
      <c r="E8" s="462"/>
      <c r="F8" s="462"/>
      <c r="G8" s="463"/>
      <c r="H8" s="464"/>
      <c r="I8" s="464"/>
      <c r="J8" s="464"/>
      <c r="K8" s="118">
        <f>I8+J8</f>
        <v>0</v>
      </c>
      <c r="L8" s="474"/>
      <c r="M8" s="474"/>
      <c r="N8" s="474"/>
      <c r="O8" s="119">
        <f>L8+M8+N8</f>
        <v>0</v>
      </c>
      <c r="P8" s="475"/>
      <c r="Q8" s="476"/>
    </row>
    <row r="9" spans="1:19" ht="26.25" customHeight="1" x14ac:dyDescent="0.15">
      <c r="A9" s="120" t="s">
        <v>445</v>
      </c>
      <c r="B9" s="465"/>
      <c r="C9" s="466"/>
      <c r="D9" s="467"/>
      <c r="E9" s="468"/>
      <c r="F9" s="468"/>
      <c r="G9" s="340"/>
      <c r="H9" s="469"/>
      <c r="I9" s="469"/>
      <c r="J9" s="469"/>
      <c r="K9" s="121">
        <f t="shared" ref="K9:K27" si="0">I9+J9</f>
        <v>0</v>
      </c>
      <c r="L9" s="371"/>
      <c r="M9" s="371"/>
      <c r="N9" s="371"/>
      <c r="O9" s="122">
        <f t="shared" ref="O9:O27" si="1">L9+M9+N9</f>
        <v>0</v>
      </c>
      <c r="P9" s="477"/>
      <c r="Q9" s="478"/>
    </row>
    <row r="10" spans="1:19" ht="26.25" customHeight="1" x14ac:dyDescent="0.15">
      <c r="A10" s="120" t="s">
        <v>446</v>
      </c>
      <c r="B10" s="465"/>
      <c r="C10" s="466"/>
      <c r="D10" s="467"/>
      <c r="E10" s="468"/>
      <c r="F10" s="468"/>
      <c r="G10" s="340"/>
      <c r="H10" s="469"/>
      <c r="I10" s="469"/>
      <c r="J10" s="469"/>
      <c r="K10" s="121">
        <f t="shared" si="0"/>
        <v>0</v>
      </c>
      <c r="L10" s="371"/>
      <c r="M10" s="371"/>
      <c r="N10" s="371"/>
      <c r="O10" s="122">
        <f t="shared" si="1"/>
        <v>0</v>
      </c>
      <c r="P10" s="477"/>
      <c r="Q10" s="478"/>
    </row>
    <row r="11" spans="1:19" ht="26.25" customHeight="1" x14ac:dyDescent="0.15">
      <c r="A11" s="120" t="s">
        <v>447</v>
      </c>
      <c r="B11" s="465"/>
      <c r="C11" s="466"/>
      <c r="D11" s="467"/>
      <c r="E11" s="468"/>
      <c r="F11" s="468"/>
      <c r="G11" s="340"/>
      <c r="H11" s="469"/>
      <c r="I11" s="469"/>
      <c r="J11" s="469"/>
      <c r="K11" s="121">
        <f t="shared" si="0"/>
        <v>0</v>
      </c>
      <c r="L11" s="371"/>
      <c r="M11" s="371"/>
      <c r="N11" s="371"/>
      <c r="O11" s="122">
        <f t="shared" si="1"/>
        <v>0</v>
      </c>
      <c r="P11" s="477"/>
      <c r="Q11" s="478"/>
    </row>
    <row r="12" spans="1:19" ht="26.25" customHeight="1" x14ac:dyDescent="0.15">
      <c r="A12" s="120" t="s">
        <v>448</v>
      </c>
      <c r="B12" s="465"/>
      <c r="C12" s="466"/>
      <c r="D12" s="467"/>
      <c r="E12" s="468"/>
      <c r="F12" s="468"/>
      <c r="G12" s="340"/>
      <c r="H12" s="469"/>
      <c r="I12" s="469"/>
      <c r="J12" s="469"/>
      <c r="K12" s="121">
        <f t="shared" si="0"/>
        <v>0</v>
      </c>
      <c r="L12" s="371"/>
      <c r="M12" s="371"/>
      <c r="N12" s="371"/>
      <c r="O12" s="122">
        <f t="shared" si="1"/>
        <v>0</v>
      </c>
      <c r="P12" s="477"/>
      <c r="Q12" s="478"/>
    </row>
    <row r="13" spans="1:19" ht="26.25" customHeight="1" x14ac:dyDescent="0.15">
      <c r="A13" s="120" t="s">
        <v>449</v>
      </c>
      <c r="B13" s="465"/>
      <c r="C13" s="466"/>
      <c r="D13" s="467"/>
      <c r="E13" s="468"/>
      <c r="F13" s="468"/>
      <c r="G13" s="340"/>
      <c r="H13" s="469"/>
      <c r="I13" s="469"/>
      <c r="J13" s="469"/>
      <c r="K13" s="121">
        <f t="shared" si="0"/>
        <v>0</v>
      </c>
      <c r="L13" s="371"/>
      <c r="M13" s="371"/>
      <c r="N13" s="371"/>
      <c r="O13" s="122">
        <f t="shared" si="1"/>
        <v>0</v>
      </c>
      <c r="P13" s="477"/>
      <c r="Q13" s="478"/>
    </row>
    <row r="14" spans="1:19" ht="26.25" customHeight="1" x14ac:dyDescent="0.15">
      <c r="A14" s="120" t="s">
        <v>450</v>
      </c>
      <c r="B14" s="465"/>
      <c r="C14" s="466"/>
      <c r="D14" s="467"/>
      <c r="E14" s="468"/>
      <c r="F14" s="468"/>
      <c r="G14" s="340"/>
      <c r="H14" s="469"/>
      <c r="I14" s="469"/>
      <c r="J14" s="469"/>
      <c r="K14" s="121">
        <f t="shared" si="0"/>
        <v>0</v>
      </c>
      <c r="L14" s="371"/>
      <c r="M14" s="371"/>
      <c r="N14" s="371"/>
      <c r="O14" s="122">
        <f t="shared" si="1"/>
        <v>0</v>
      </c>
      <c r="P14" s="477"/>
      <c r="Q14" s="478"/>
    </row>
    <row r="15" spans="1:19" ht="26.25" customHeight="1" x14ac:dyDescent="0.15">
      <c r="A15" s="120" t="s">
        <v>451</v>
      </c>
      <c r="B15" s="465"/>
      <c r="C15" s="466"/>
      <c r="D15" s="467"/>
      <c r="E15" s="468"/>
      <c r="F15" s="468"/>
      <c r="G15" s="340"/>
      <c r="H15" s="469"/>
      <c r="I15" s="469"/>
      <c r="J15" s="469"/>
      <c r="K15" s="121">
        <f t="shared" si="0"/>
        <v>0</v>
      </c>
      <c r="L15" s="371"/>
      <c r="M15" s="371"/>
      <c r="N15" s="371"/>
      <c r="O15" s="122">
        <f t="shared" si="1"/>
        <v>0</v>
      </c>
      <c r="P15" s="477"/>
      <c r="Q15" s="478"/>
    </row>
    <row r="16" spans="1:19" ht="26.25" customHeight="1" x14ac:dyDescent="0.15">
      <c r="A16" s="120" t="s">
        <v>452</v>
      </c>
      <c r="B16" s="465"/>
      <c r="C16" s="466"/>
      <c r="D16" s="467"/>
      <c r="E16" s="468"/>
      <c r="F16" s="468"/>
      <c r="G16" s="340"/>
      <c r="H16" s="469"/>
      <c r="I16" s="469"/>
      <c r="J16" s="469"/>
      <c r="K16" s="121">
        <f t="shared" si="0"/>
        <v>0</v>
      </c>
      <c r="L16" s="371"/>
      <c r="M16" s="371"/>
      <c r="N16" s="371"/>
      <c r="O16" s="122">
        <f t="shared" si="1"/>
        <v>0</v>
      </c>
      <c r="P16" s="477"/>
      <c r="Q16" s="478"/>
    </row>
    <row r="17" spans="1:17" ht="26.25" customHeight="1" x14ac:dyDescent="0.15">
      <c r="A17" s="120" t="s">
        <v>453</v>
      </c>
      <c r="B17" s="465"/>
      <c r="C17" s="466"/>
      <c r="D17" s="467"/>
      <c r="E17" s="468"/>
      <c r="F17" s="468"/>
      <c r="G17" s="340"/>
      <c r="H17" s="469"/>
      <c r="I17" s="469"/>
      <c r="J17" s="469"/>
      <c r="K17" s="121">
        <f t="shared" si="0"/>
        <v>0</v>
      </c>
      <c r="L17" s="371"/>
      <c r="M17" s="371"/>
      <c r="N17" s="371"/>
      <c r="O17" s="122">
        <f t="shared" si="1"/>
        <v>0</v>
      </c>
      <c r="P17" s="477"/>
      <c r="Q17" s="478"/>
    </row>
    <row r="18" spans="1:17" ht="26.25" customHeight="1" x14ac:dyDescent="0.15">
      <c r="A18" s="120" t="s">
        <v>563</v>
      </c>
      <c r="B18" s="465"/>
      <c r="C18" s="466"/>
      <c r="D18" s="467"/>
      <c r="E18" s="468"/>
      <c r="F18" s="468"/>
      <c r="G18" s="340"/>
      <c r="H18" s="469"/>
      <c r="I18" s="469"/>
      <c r="J18" s="469"/>
      <c r="K18" s="121">
        <f t="shared" si="0"/>
        <v>0</v>
      </c>
      <c r="L18" s="371"/>
      <c r="M18" s="371"/>
      <c r="N18" s="371"/>
      <c r="O18" s="122">
        <f t="shared" si="1"/>
        <v>0</v>
      </c>
      <c r="P18" s="477"/>
      <c r="Q18" s="478"/>
    </row>
    <row r="19" spans="1:17" ht="26.25" customHeight="1" x14ac:dyDescent="0.15">
      <c r="A19" s="120" t="s">
        <v>454</v>
      </c>
      <c r="B19" s="465"/>
      <c r="C19" s="466"/>
      <c r="D19" s="467"/>
      <c r="E19" s="468"/>
      <c r="F19" s="468"/>
      <c r="G19" s="340"/>
      <c r="H19" s="469"/>
      <c r="I19" s="469"/>
      <c r="J19" s="469"/>
      <c r="K19" s="121">
        <f t="shared" si="0"/>
        <v>0</v>
      </c>
      <c r="L19" s="371"/>
      <c r="M19" s="371"/>
      <c r="N19" s="371"/>
      <c r="O19" s="122">
        <f t="shared" si="1"/>
        <v>0</v>
      </c>
      <c r="P19" s="477"/>
      <c r="Q19" s="478"/>
    </row>
    <row r="20" spans="1:17" ht="26.25" customHeight="1" x14ac:dyDescent="0.15">
      <c r="A20" s="120" t="s">
        <v>455</v>
      </c>
      <c r="B20" s="465"/>
      <c r="C20" s="466"/>
      <c r="D20" s="467"/>
      <c r="E20" s="468"/>
      <c r="F20" s="468"/>
      <c r="G20" s="340"/>
      <c r="H20" s="469"/>
      <c r="I20" s="469"/>
      <c r="J20" s="469"/>
      <c r="K20" s="121">
        <f t="shared" si="0"/>
        <v>0</v>
      </c>
      <c r="L20" s="371"/>
      <c r="M20" s="371"/>
      <c r="N20" s="371"/>
      <c r="O20" s="122">
        <f t="shared" si="1"/>
        <v>0</v>
      </c>
      <c r="P20" s="477"/>
      <c r="Q20" s="478"/>
    </row>
    <row r="21" spans="1:17" ht="26.25" customHeight="1" x14ac:dyDescent="0.15">
      <c r="A21" s="120" t="s">
        <v>456</v>
      </c>
      <c r="B21" s="465"/>
      <c r="C21" s="466"/>
      <c r="D21" s="467"/>
      <c r="E21" s="468"/>
      <c r="F21" s="468"/>
      <c r="G21" s="340"/>
      <c r="H21" s="469"/>
      <c r="I21" s="469"/>
      <c r="J21" s="469"/>
      <c r="K21" s="121">
        <f t="shared" si="0"/>
        <v>0</v>
      </c>
      <c r="L21" s="371"/>
      <c r="M21" s="371"/>
      <c r="N21" s="371"/>
      <c r="O21" s="122">
        <f t="shared" si="1"/>
        <v>0</v>
      </c>
      <c r="P21" s="477"/>
      <c r="Q21" s="478"/>
    </row>
    <row r="22" spans="1:17" ht="26.25" customHeight="1" x14ac:dyDescent="0.15">
      <c r="A22" s="120" t="s">
        <v>457</v>
      </c>
      <c r="B22" s="465"/>
      <c r="C22" s="466"/>
      <c r="D22" s="467"/>
      <c r="E22" s="468"/>
      <c r="F22" s="468"/>
      <c r="G22" s="340"/>
      <c r="H22" s="469"/>
      <c r="I22" s="469"/>
      <c r="J22" s="469"/>
      <c r="K22" s="121">
        <f t="shared" si="0"/>
        <v>0</v>
      </c>
      <c r="L22" s="371"/>
      <c r="M22" s="371"/>
      <c r="N22" s="371"/>
      <c r="O22" s="122">
        <f t="shared" si="1"/>
        <v>0</v>
      </c>
      <c r="P22" s="477"/>
      <c r="Q22" s="478"/>
    </row>
    <row r="23" spans="1:17" ht="26.25" customHeight="1" x14ac:dyDescent="0.15">
      <c r="A23" s="120" t="s">
        <v>458</v>
      </c>
      <c r="B23" s="465"/>
      <c r="C23" s="466"/>
      <c r="D23" s="467"/>
      <c r="E23" s="468"/>
      <c r="F23" s="468"/>
      <c r="G23" s="340"/>
      <c r="H23" s="469"/>
      <c r="I23" s="469"/>
      <c r="J23" s="469"/>
      <c r="K23" s="121">
        <f t="shared" si="0"/>
        <v>0</v>
      </c>
      <c r="L23" s="371"/>
      <c r="M23" s="371"/>
      <c r="N23" s="371"/>
      <c r="O23" s="122">
        <f t="shared" si="1"/>
        <v>0</v>
      </c>
      <c r="P23" s="477"/>
      <c r="Q23" s="478"/>
    </row>
    <row r="24" spans="1:17" ht="26.25" customHeight="1" x14ac:dyDescent="0.15">
      <c r="A24" s="120" t="s">
        <v>459</v>
      </c>
      <c r="B24" s="465"/>
      <c r="C24" s="466"/>
      <c r="D24" s="467"/>
      <c r="E24" s="468"/>
      <c r="F24" s="468"/>
      <c r="G24" s="340"/>
      <c r="H24" s="469"/>
      <c r="I24" s="469"/>
      <c r="J24" s="469"/>
      <c r="K24" s="121">
        <f t="shared" si="0"/>
        <v>0</v>
      </c>
      <c r="L24" s="371"/>
      <c r="M24" s="371"/>
      <c r="N24" s="371"/>
      <c r="O24" s="122">
        <f t="shared" si="1"/>
        <v>0</v>
      </c>
      <c r="P24" s="477"/>
      <c r="Q24" s="478"/>
    </row>
    <row r="25" spans="1:17" ht="26.25" customHeight="1" x14ac:dyDescent="0.15">
      <c r="A25" s="120" t="s">
        <v>711</v>
      </c>
      <c r="B25" s="465"/>
      <c r="C25" s="466"/>
      <c r="D25" s="467"/>
      <c r="E25" s="468"/>
      <c r="F25" s="468"/>
      <c r="G25" s="340"/>
      <c r="H25" s="469"/>
      <c r="I25" s="469"/>
      <c r="J25" s="469"/>
      <c r="K25" s="121">
        <f t="shared" si="0"/>
        <v>0</v>
      </c>
      <c r="L25" s="371"/>
      <c r="M25" s="371"/>
      <c r="N25" s="371"/>
      <c r="O25" s="122">
        <f t="shared" si="1"/>
        <v>0</v>
      </c>
      <c r="P25" s="477"/>
      <c r="Q25" s="478"/>
    </row>
    <row r="26" spans="1:17" ht="26.25" customHeight="1" x14ac:dyDescent="0.15">
      <c r="A26" s="120" t="s">
        <v>712</v>
      </c>
      <c r="B26" s="465"/>
      <c r="C26" s="466"/>
      <c r="D26" s="467"/>
      <c r="E26" s="468"/>
      <c r="F26" s="468"/>
      <c r="G26" s="340"/>
      <c r="H26" s="469"/>
      <c r="I26" s="469"/>
      <c r="J26" s="469"/>
      <c r="K26" s="121">
        <f t="shared" si="0"/>
        <v>0</v>
      </c>
      <c r="L26" s="371"/>
      <c r="M26" s="371"/>
      <c r="N26" s="371"/>
      <c r="O26" s="122">
        <f t="shared" si="1"/>
        <v>0</v>
      </c>
      <c r="P26" s="477"/>
      <c r="Q26" s="478"/>
    </row>
    <row r="27" spans="1:17" ht="26.25" customHeight="1" thickBot="1" x14ac:dyDescent="0.2">
      <c r="A27" s="123" t="s">
        <v>713</v>
      </c>
      <c r="B27" s="470"/>
      <c r="C27" s="471"/>
      <c r="D27" s="345"/>
      <c r="E27" s="472"/>
      <c r="F27" s="472"/>
      <c r="G27" s="343"/>
      <c r="H27" s="473"/>
      <c r="I27" s="473"/>
      <c r="J27" s="473"/>
      <c r="K27" s="124">
        <f t="shared" si="0"/>
        <v>0</v>
      </c>
      <c r="L27" s="366"/>
      <c r="M27" s="366"/>
      <c r="N27" s="366"/>
      <c r="O27" s="125">
        <f t="shared" si="1"/>
        <v>0</v>
      </c>
      <c r="P27" s="479"/>
      <c r="Q27" s="480"/>
    </row>
    <row r="28" spans="1:17" ht="15.75" customHeight="1" x14ac:dyDescent="0.15">
      <c r="A28" s="126" t="s">
        <v>350</v>
      </c>
      <c r="C28" s="114"/>
      <c r="D28" s="114"/>
      <c r="E28" s="114"/>
      <c r="F28" s="114"/>
      <c r="G28" s="114"/>
      <c r="H28" s="114"/>
      <c r="I28" s="114"/>
      <c r="J28" s="114"/>
      <c r="K28" s="114"/>
      <c r="L28" s="114"/>
      <c r="M28" s="114"/>
      <c r="N28" s="114"/>
      <c r="O28" s="114"/>
      <c r="P28" s="114"/>
    </row>
    <row r="29" spans="1:17" ht="15.75" customHeight="1" x14ac:dyDescent="0.15">
      <c r="A29" s="127" t="s">
        <v>937</v>
      </c>
      <c r="C29" s="114"/>
      <c r="D29" s="114"/>
      <c r="E29" s="114"/>
      <c r="F29" s="114"/>
      <c r="G29" s="114"/>
      <c r="H29" s="114"/>
      <c r="I29" s="114"/>
      <c r="J29" s="114"/>
      <c r="K29" s="114"/>
      <c r="L29" s="114"/>
      <c r="M29" s="114"/>
      <c r="N29" s="114"/>
      <c r="O29" s="114"/>
      <c r="P29" s="128"/>
      <c r="Q29" s="129"/>
    </row>
    <row r="30" spans="1:17" ht="15.75" customHeight="1" x14ac:dyDescent="0.15">
      <c r="A30" s="127"/>
      <c r="B30" s="114"/>
      <c r="C30" s="114"/>
      <c r="D30" s="114"/>
      <c r="E30" s="114"/>
      <c r="F30" s="114"/>
      <c r="G30" s="114"/>
      <c r="H30" s="114"/>
      <c r="I30" s="114"/>
      <c r="J30" s="114"/>
      <c r="K30" s="114"/>
      <c r="L30" s="114"/>
      <c r="M30" s="114"/>
      <c r="N30" s="114"/>
      <c r="O30" s="114"/>
      <c r="P30" s="114"/>
    </row>
  </sheetData>
  <sheetProtection deleteRows="0"/>
  <mergeCells count="22">
    <mergeCell ref="B5:B7"/>
    <mergeCell ref="H6:H7"/>
    <mergeCell ref="G5:G7"/>
    <mergeCell ref="C5:C7"/>
    <mergeCell ref="H5:K5"/>
    <mergeCell ref="I6:K6"/>
    <mergeCell ref="O1:Q1"/>
    <mergeCell ref="C3:K3"/>
    <mergeCell ref="A5:A7"/>
    <mergeCell ref="A3:B3"/>
    <mergeCell ref="D5:F5"/>
    <mergeCell ref="D6:D7"/>
    <mergeCell ref="E6:E7"/>
    <mergeCell ref="F6:F7"/>
    <mergeCell ref="O3:P3"/>
    <mergeCell ref="Q5:Q7"/>
    <mergeCell ref="L5:O5"/>
    <mergeCell ref="P5:P7"/>
    <mergeCell ref="L6:L7"/>
    <mergeCell ref="M6:M7"/>
    <mergeCell ref="N6:N7"/>
    <mergeCell ref="O6:O7"/>
  </mergeCells>
  <phoneticPr fontId="1"/>
  <dataValidations count="11">
    <dataValidation type="list" allowBlank="1" showInputMessage="1" showErrorMessage="1" promptTitle="学則に記載の有・無" prompt="学則に記載のある場合は「有」、無い場合は「無」とし、プルダウンメニューから選択してください。" sqref="P8:P27">
      <formula1>"有,無"</formula1>
    </dataValidation>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 sqref="D8:D27">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 sqref="E8:E27">
      <formula1>1</formula1>
    </dataValidation>
    <dataValidation type="whole" imeMode="halfAlpha" operator="greaterThanOrEqual" allowBlank="1" showInputMessage="1" showErrorMessage="1" error="半角数字で入力ください。" promptTitle="修業年限（週）" prompt="学則で定められた修業年限のうち、「週数」を入力ください。（半角数字）_x000a__x000a_" sqref="F8:F27">
      <formula1>1</formula1>
    </dataValidation>
    <dataValidation type="list" imeMode="disabled" allowBlank="1" showInputMessage="1" promptTitle="昼夜別" prompt="学則で定められた「昼夜別」をプルダウンメニューから選択してください。_x000a__x000a_なお、午後５時以降に始まる授業は&quot;夜&quot;、それ以外は&quot;昼&quot;となります。" sqref="G8:G27">
      <formula1>"昼,夜"</formula1>
    </dataValidation>
    <dataValidation type="whole" imeMode="halfAlpha" operator="greaterThanOrEqual" allowBlank="1" showInputMessage="1" showErrorMessage="1" errorTitle="入力規則エラー" error="整数値を入力ください。" promptTitle="定員" prompt="学則で定められた定員数を半角数字で入力ください。" sqref="H8:H27">
      <formula1>0</formula1>
    </dataValidation>
    <dataValidation type="whole" imeMode="halfAlpha" operator="greaterThanOrEqual" allowBlank="1" showInputMessage="1" showErrorMessage="1" errorTitle="入力規則エラー" error="整数値を入力ください。" promptTitle="実員（女子）" prompt="基準日現在の実員（女子）を半角数字で入力ください。" sqref="J8:J27">
      <formula1>0</formula1>
    </dataValidation>
    <dataValidation type="whole" imeMode="halfAlpha" operator="greaterThanOrEqual" allowBlank="1" showInputMessage="1" showErrorMessage="1" errorTitle="入力規則エラー" error="整数値を入力ください。" promptTitle="実員（男子）" prompt="基準日現在の実員（男子）を半角数字で入力ください。" sqref="I8:I27">
      <formula1>0</formula1>
    </dataValidation>
    <dataValidation type="whole" imeMode="halfAlpha" allowBlank="1" showInputMessage="1" showErrorMessage="1" errorTitle="入力規則エラー" error="整数値を入力ください。" promptTitle="入学金（円）" prompt="調査年度に入学する生徒が納付する入学金（円）を半角数字で入力ください。_x000a__x000a_なお、同一の学科で複数の額がある場合は、最も標準的な額を入力ください。" sqref="L8:L27">
      <formula1>0</formula1>
      <formula2>10000000</formula2>
    </dataValidation>
    <dataValidation type="whole" imeMode="halfAlpha" allowBlank="1" showInputMessage="1" showErrorMessage="1" errorTitle="入力規則エラー" error="整数値を入力ください。" promptTitle="その他（円）" prompt="調査年度に入学する生徒が納付する納付金のうち、入学金、授業料以外のものがあれば、その金額（円）を半角数字で入力ください。_x000a__x000a_なお、同一の学科で複数の額がある場合は、最も標準的な額を入力ください。" sqref="N8:N27">
      <formula1>0</formula1>
      <formula2>10000000</formula2>
    </dataValidation>
    <dataValidation type="whole" imeMode="halfAlpha" allowBlank="1" showInputMessage="1" showErrorMessage="1" errorTitle="入力規則エラー" error="整数値を入力ください。" promptTitle="授業料（円）" prompt="調査年度に入学する生徒が納付する授業料（円）を半角数字で入力ください。_x000a__x000a_なお、同一の学科で複数の額がある場合は、最も標準的な額を入力ください。" sqref="M8:M27">
      <formula1>0</formula1>
      <formula2>10000000</formula2>
    </dataValidation>
  </dataValidations>
  <printOptions horizontalCentered="1" verticalCentered="1"/>
  <pageMargins left="0.39370078740157483" right="0.39370078740157483" top="0.59055118110236227" bottom="0.59055118110236227" header="0" footer="0"/>
  <pageSetup paperSize="9" scale="7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33"/>
  <sheetViews>
    <sheetView view="pageBreakPreview" zoomScaleNormal="100" zoomScaleSheetLayoutView="100" workbookViewId="0"/>
  </sheetViews>
  <sheetFormatPr defaultRowHeight="13.5" x14ac:dyDescent="0.15"/>
  <cols>
    <col min="1" max="1" width="4.5" style="92" customWidth="1"/>
    <col min="2" max="2" width="15" style="92" customWidth="1"/>
    <col min="3" max="16" width="11.25" style="92" customWidth="1"/>
    <col min="17" max="16384" width="9" style="92"/>
  </cols>
  <sheetData>
    <row r="1" spans="1:15" ht="18.75" customHeight="1" x14ac:dyDescent="0.15">
      <c r="A1" s="91" t="s">
        <v>277</v>
      </c>
      <c r="B1" s="91"/>
      <c r="C1" s="91"/>
      <c r="D1" s="91"/>
      <c r="H1" s="93"/>
      <c r="I1" s="94"/>
      <c r="K1" s="888">
        <f>TOP!$A$1-1</f>
        <v>4</v>
      </c>
      <c r="L1" s="888"/>
      <c r="M1" s="888"/>
    </row>
    <row r="2" spans="1:15" ht="15" customHeight="1" thickBot="1" x14ac:dyDescent="0.2">
      <c r="A2" s="91"/>
      <c r="B2" s="93"/>
      <c r="C2" s="93"/>
      <c r="D2" s="93"/>
      <c r="E2" s="93"/>
      <c r="F2" s="93"/>
      <c r="G2" s="93"/>
      <c r="H2" s="93"/>
      <c r="I2" s="93"/>
      <c r="J2" s="93"/>
      <c r="K2" s="93"/>
    </row>
    <row r="3" spans="1:15" ht="18" customHeight="1" thickBot="1" x14ac:dyDescent="0.2">
      <c r="A3" s="1168" t="s">
        <v>540</v>
      </c>
      <c r="B3" s="1168"/>
      <c r="C3" s="1167" t="str">
        <f>TOP!F8</f>
        <v>（学校名を選択してください）※学校番号順</v>
      </c>
      <c r="D3" s="1167"/>
      <c r="E3" s="1167"/>
      <c r="F3" s="1167"/>
      <c r="G3" s="1167"/>
      <c r="H3" s="93"/>
      <c r="K3" s="93"/>
      <c r="L3" s="95" t="s">
        <v>750</v>
      </c>
      <c r="M3" s="96" t="str">
        <f>TOP!F5</f>
        <v>-</v>
      </c>
    </row>
    <row r="4" spans="1:15" ht="15" customHeight="1" thickBot="1" x14ac:dyDescent="0.2">
      <c r="I4" s="97" t="s">
        <v>480</v>
      </c>
    </row>
    <row r="5" spans="1:15" ht="18.75" customHeight="1" x14ac:dyDescent="0.15">
      <c r="A5" s="1155" t="s">
        <v>533</v>
      </c>
      <c r="B5" s="1156"/>
      <c r="C5" s="1169" t="s">
        <v>534</v>
      </c>
      <c r="D5" s="1165"/>
      <c r="E5" s="1165"/>
      <c r="F5" s="1166"/>
      <c r="G5" s="1165" t="s">
        <v>466</v>
      </c>
      <c r="H5" s="1165"/>
      <c r="I5" s="1166"/>
    </row>
    <row r="6" spans="1:15" ht="18.75" customHeight="1" thickBot="1" x14ac:dyDescent="0.2">
      <c r="A6" s="1157"/>
      <c r="B6" s="1158"/>
      <c r="C6" s="1159" t="s">
        <v>464</v>
      </c>
      <c r="D6" s="1160"/>
      <c r="E6" s="1160" t="s">
        <v>465</v>
      </c>
      <c r="F6" s="1170"/>
      <c r="G6" s="98" t="s">
        <v>468</v>
      </c>
      <c r="H6" s="98" t="s">
        <v>467</v>
      </c>
      <c r="I6" s="99" t="s">
        <v>535</v>
      </c>
    </row>
    <row r="7" spans="1:15" ht="22.5" customHeight="1" x14ac:dyDescent="0.15">
      <c r="A7" s="1150" t="s">
        <v>536</v>
      </c>
      <c r="B7" s="1151"/>
      <c r="C7" s="1163"/>
      <c r="D7" s="1161"/>
      <c r="E7" s="1161"/>
      <c r="F7" s="1162"/>
      <c r="G7" s="481"/>
      <c r="H7" s="481"/>
      <c r="I7" s="88" t="str">
        <f>IF(H7=0,"",H7/G7)</f>
        <v/>
      </c>
    </row>
    <row r="8" spans="1:15" ht="22.5" customHeight="1" x14ac:dyDescent="0.15">
      <c r="A8" s="1172" t="s">
        <v>537</v>
      </c>
      <c r="B8" s="100" t="s">
        <v>538</v>
      </c>
      <c r="C8" s="1176"/>
      <c r="D8" s="1152"/>
      <c r="E8" s="1152"/>
      <c r="F8" s="1153"/>
      <c r="G8" s="482"/>
      <c r="H8" s="482"/>
      <c r="I8" s="89" t="str">
        <f>IF(H8=0,"",H8/G8)</f>
        <v/>
      </c>
    </row>
    <row r="9" spans="1:15" ht="22.5" customHeight="1" thickBot="1" x14ac:dyDescent="0.2">
      <c r="A9" s="1173"/>
      <c r="B9" s="101" t="s">
        <v>539</v>
      </c>
      <c r="C9" s="1171"/>
      <c r="D9" s="1148"/>
      <c r="E9" s="1148"/>
      <c r="F9" s="1149"/>
      <c r="G9" s="483"/>
      <c r="H9" s="483"/>
      <c r="I9" s="90" t="str">
        <f>IF(H9=0,"",H9/G9)</f>
        <v/>
      </c>
    </row>
    <row r="10" spans="1:15" x14ac:dyDescent="0.15">
      <c r="A10" s="102" t="s">
        <v>514</v>
      </c>
      <c r="J10" s="103"/>
      <c r="K10" s="103"/>
    </row>
    <row r="11" spans="1:15" x14ac:dyDescent="0.15">
      <c r="A11" s="102" t="s">
        <v>1081</v>
      </c>
      <c r="J11" s="103"/>
      <c r="K11" s="103"/>
    </row>
    <row r="12" spans="1:15" x14ac:dyDescent="0.15">
      <c r="A12" s="102" t="s">
        <v>1082</v>
      </c>
      <c r="J12" s="103"/>
      <c r="K12" s="103"/>
    </row>
    <row r="13" spans="1:15" x14ac:dyDescent="0.15">
      <c r="A13" s="1154" t="s">
        <v>1083</v>
      </c>
      <c r="B13" s="1154"/>
      <c r="C13" s="1154"/>
      <c r="D13" s="1154"/>
      <c r="E13" s="1154"/>
      <c r="F13" s="1154"/>
      <c r="G13" s="1154"/>
      <c r="H13" s="1154"/>
      <c r="I13" s="1154"/>
      <c r="J13" s="1154"/>
      <c r="K13" s="1154"/>
      <c r="L13" s="1154"/>
      <c r="M13" s="1154"/>
    </row>
    <row r="14" spans="1:15" x14ac:dyDescent="0.15">
      <c r="A14" s="1154" t="s">
        <v>1084</v>
      </c>
      <c r="B14" s="1154"/>
      <c r="C14" s="1154"/>
      <c r="D14" s="1154"/>
      <c r="E14" s="1154"/>
      <c r="F14" s="1154"/>
      <c r="G14" s="1154"/>
      <c r="H14" s="1154"/>
      <c r="I14" s="1154"/>
      <c r="J14" s="1154"/>
      <c r="K14" s="1154"/>
      <c r="L14" s="1154"/>
      <c r="M14" s="1154"/>
    </row>
    <row r="15" spans="1:15" ht="27" customHeight="1" x14ac:dyDescent="0.15">
      <c r="A15" s="1177" t="s">
        <v>1098</v>
      </c>
      <c r="B15" s="1154"/>
      <c r="C15" s="1154"/>
      <c r="D15" s="1154"/>
      <c r="E15" s="1154"/>
      <c r="F15" s="1154"/>
      <c r="G15" s="1154"/>
      <c r="H15" s="1154"/>
      <c r="I15" s="1154"/>
      <c r="J15" s="1154"/>
      <c r="K15" s="1154"/>
      <c r="L15" s="1154"/>
      <c r="M15" s="1154"/>
    </row>
    <row r="16" spans="1:15" ht="18.75" customHeight="1" x14ac:dyDescent="0.15">
      <c r="A16" s="91" t="s">
        <v>408</v>
      </c>
      <c r="B16" s="91"/>
      <c r="C16" s="91"/>
      <c r="D16" s="91"/>
      <c r="K16" s="317"/>
      <c r="L16" s="317"/>
      <c r="M16" s="317"/>
      <c r="N16" s="317"/>
      <c r="O16" s="317"/>
    </row>
    <row r="17" spans="1:13" ht="15" customHeight="1" thickBot="1" x14ac:dyDescent="0.2">
      <c r="M17" s="97" t="s">
        <v>480</v>
      </c>
    </row>
    <row r="18" spans="1:13" ht="29.25" thickBot="1" x14ac:dyDescent="0.2">
      <c r="A18" s="1142" t="s">
        <v>533</v>
      </c>
      <c r="B18" s="1143"/>
      <c r="C18" s="1174" t="s">
        <v>387</v>
      </c>
      <c r="D18" s="1175"/>
      <c r="E18" s="321" t="s">
        <v>386</v>
      </c>
      <c r="F18" s="322" t="s">
        <v>385</v>
      </c>
      <c r="G18" s="322" t="s">
        <v>384</v>
      </c>
      <c r="H18" s="322" t="s">
        <v>383</v>
      </c>
      <c r="I18" s="322" t="s">
        <v>382</v>
      </c>
      <c r="J18" s="322" t="s">
        <v>381</v>
      </c>
      <c r="K18" s="322" t="s">
        <v>380</v>
      </c>
      <c r="L18" s="323" t="s">
        <v>379</v>
      </c>
      <c r="M18" s="288" t="s">
        <v>378</v>
      </c>
    </row>
    <row r="19" spans="1:13" ht="18.75" customHeight="1" thickBot="1" x14ac:dyDescent="0.2">
      <c r="A19" s="1140" t="s">
        <v>396</v>
      </c>
      <c r="B19" s="1141"/>
      <c r="C19" s="1144" t="s">
        <v>377</v>
      </c>
      <c r="D19" s="1145"/>
      <c r="E19" s="484"/>
      <c r="F19" s="485"/>
      <c r="G19" s="485"/>
      <c r="H19" s="485"/>
      <c r="I19" s="485"/>
      <c r="J19" s="485"/>
      <c r="K19" s="485"/>
      <c r="L19" s="486"/>
      <c r="M19" s="324">
        <f>SUM(E19:L19)</f>
        <v>0</v>
      </c>
    </row>
    <row r="20" spans="1:13" ht="18.75" customHeight="1" thickBot="1" x14ac:dyDescent="0.2">
      <c r="A20" s="1140"/>
      <c r="B20" s="1141"/>
      <c r="C20" s="1146" t="s">
        <v>397</v>
      </c>
      <c r="D20" s="1147"/>
      <c r="E20" s="487"/>
      <c r="F20" s="488"/>
      <c r="G20" s="488"/>
      <c r="H20" s="488"/>
      <c r="I20" s="488"/>
      <c r="J20" s="488"/>
      <c r="K20" s="488"/>
      <c r="L20" s="489"/>
      <c r="M20" s="325">
        <f>SUM(E20:L20)</f>
        <v>0</v>
      </c>
    </row>
    <row r="21" spans="1:13" ht="18.75" customHeight="1" thickBot="1" x14ac:dyDescent="0.2">
      <c r="A21" s="1140" t="s">
        <v>398</v>
      </c>
      <c r="B21" s="1141"/>
      <c r="C21" s="1144" t="s">
        <v>377</v>
      </c>
      <c r="D21" s="1145"/>
      <c r="E21" s="484"/>
      <c r="F21" s="485"/>
      <c r="G21" s="485"/>
      <c r="H21" s="485"/>
      <c r="I21" s="485"/>
      <c r="J21" s="485"/>
      <c r="K21" s="485"/>
      <c r="L21" s="486"/>
      <c r="M21" s="324">
        <f>SUM(E21:L21)</f>
        <v>0</v>
      </c>
    </row>
    <row r="22" spans="1:13" ht="18.75" customHeight="1" thickBot="1" x14ac:dyDescent="0.2">
      <c r="A22" s="1140"/>
      <c r="B22" s="1141"/>
      <c r="C22" s="1146" t="s">
        <v>397</v>
      </c>
      <c r="D22" s="1147"/>
      <c r="E22" s="487"/>
      <c r="F22" s="488"/>
      <c r="G22" s="488"/>
      <c r="H22" s="488"/>
      <c r="I22" s="488"/>
      <c r="J22" s="488"/>
      <c r="K22" s="488"/>
      <c r="L22" s="489"/>
      <c r="M22" s="325">
        <f>SUM(E22:L22)</f>
        <v>0</v>
      </c>
    </row>
    <row r="23" spans="1:13" x14ac:dyDescent="0.15">
      <c r="A23" s="102" t="s">
        <v>514</v>
      </c>
    </row>
    <row r="24" spans="1:13" x14ac:dyDescent="0.15">
      <c r="A24" s="102" t="s">
        <v>409</v>
      </c>
    </row>
    <row r="25" spans="1:13" x14ac:dyDescent="0.15">
      <c r="A25" s="102"/>
    </row>
    <row r="26" spans="1:13" ht="18.75" customHeight="1" x14ac:dyDescent="0.15">
      <c r="A26" s="91" t="s">
        <v>417</v>
      </c>
      <c r="B26" s="91"/>
      <c r="C26" s="91"/>
      <c r="D26" s="91"/>
    </row>
    <row r="27" spans="1:13" ht="15" customHeight="1" thickBot="1" x14ac:dyDescent="0.2">
      <c r="K27" s="97" t="s">
        <v>480</v>
      </c>
    </row>
    <row r="28" spans="1:13" ht="15" customHeight="1" x14ac:dyDescent="0.15">
      <c r="A28" s="1155" t="s">
        <v>533</v>
      </c>
      <c r="B28" s="1156"/>
      <c r="C28" s="1178" t="s">
        <v>238</v>
      </c>
      <c r="D28" s="742" t="s">
        <v>401</v>
      </c>
      <c r="E28" s="1180" t="s">
        <v>406</v>
      </c>
      <c r="F28" s="778"/>
      <c r="G28" s="778"/>
      <c r="H28" s="778"/>
      <c r="I28" s="778"/>
      <c r="J28" s="779"/>
      <c r="K28" s="803" t="s">
        <v>1038</v>
      </c>
      <c r="L28" s="104"/>
      <c r="M28" s="104"/>
    </row>
    <row r="29" spans="1:13" ht="37.5" customHeight="1" thickBot="1" x14ac:dyDescent="0.2">
      <c r="A29" s="1157"/>
      <c r="B29" s="1158"/>
      <c r="C29" s="1179"/>
      <c r="D29" s="743"/>
      <c r="E29" s="326" t="s">
        <v>402</v>
      </c>
      <c r="F29" s="291" t="s">
        <v>403</v>
      </c>
      <c r="G29" s="291" t="s">
        <v>404</v>
      </c>
      <c r="H29" s="291" t="s">
        <v>407</v>
      </c>
      <c r="I29" s="291" t="s">
        <v>405</v>
      </c>
      <c r="J29" s="327" t="s">
        <v>524</v>
      </c>
      <c r="K29" s="1164"/>
      <c r="L29" s="105"/>
      <c r="M29" s="105"/>
    </row>
    <row r="30" spans="1:13" ht="18.75" customHeight="1" thickBot="1" x14ac:dyDescent="0.2">
      <c r="A30" s="1140" t="s">
        <v>399</v>
      </c>
      <c r="B30" s="1141"/>
      <c r="C30" s="548"/>
      <c r="D30" s="86">
        <f>SUM(E30:K30)</f>
        <v>0</v>
      </c>
      <c r="E30" s="549"/>
      <c r="F30" s="550"/>
      <c r="G30" s="550"/>
      <c r="H30" s="550"/>
      <c r="I30" s="550"/>
      <c r="J30" s="551"/>
      <c r="K30" s="552"/>
      <c r="L30" s="106"/>
      <c r="M30" s="107"/>
    </row>
    <row r="31" spans="1:13" ht="18.75" customHeight="1" thickBot="1" x14ac:dyDescent="0.2">
      <c r="A31" s="1140" t="s">
        <v>400</v>
      </c>
      <c r="B31" s="1141"/>
      <c r="C31" s="548"/>
      <c r="D31" s="86">
        <f>SUM(E31:K31)</f>
        <v>0</v>
      </c>
      <c r="E31" s="549"/>
      <c r="F31" s="550"/>
      <c r="G31" s="550"/>
      <c r="H31" s="550"/>
      <c r="I31" s="550"/>
      <c r="J31" s="551"/>
      <c r="K31" s="552"/>
      <c r="L31" s="106"/>
      <c r="M31" s="107"/>
    </row>
    <row r="32" spans="1:13" x14ac:dyDescent="0.15">
      <c r="A32" s="102" t="s">
        <v>514</v>
      </c>
    </row>
    <row r="33" spans="1:1" x14ac:dyDescent="0.15">
      <c r="A33" s="102" t="s">
        <v>410</v>
      </c>
    </row>
  </sheetData>
  <sheetProtection algorithmName="SHA-512" hashValue="vGHoAv0NfZWfL0CbBmYGDYHDw9XOCfWauPfIBYlycUHlRa+/aTi5+7pVRuv79ZAojWqF40lK57Hz8PorHsTV7A==" saltValue="i1BGK94+vFCPLO5uON8RUQ==" spinCount="100000" sheet="1" objects="1" scenarios="1"/>
  <mergeCells count="34">
    <mergeCell ref="A31:B31"/>
    <mergeCell ref="D28:D29"/>
    <mergeCell ref="A30:B30"/>
    <mergeCell ref="C28:C29"/>
    <mergeCell ref="E28:J28"/>
    <mergeCell ref="K28:K29"/>
    <mergeCell ref="A28:B29"/>
    <mergeCell ref="G5:I5"/>
    <mergeCell ref="C3:G3"/>
    <mergeCell ref="A21:B22"/>
    <mergeCell ref="A3:B3"/>
    <mergeCell ref="C5:F5"/>
    <mergeCell ref="E6:F6"/>
    <mergeCell ref="C9:D9"/>
    <mergeCell ref="A8:A9"/>
    <mergeCell ref="C22:D22"/>
    <mergeCell ref="C18:D18"/>
    <mergeCell ref="C8:D8"/>
    <mergeCell ref="C21:D21"/>
    <mergeCell ref="A14:M14"/>
    <mergeCell ref="A15:M15"/>
    <mergeCell ref="K1:M1"/>
    <mergeCell ref="A19:B20"/>
    <mergeCell ref="A18:B18"/>
    <mergeCell ref="C19:D19"/>
    <mergeCell ref="C20:D20"/>
    <mergeCell ref="E9:F9"/>
    <mergeCell ref="A7:B7"/>
    <mergeCell ref="E8:F8"/>
    <mergeCell ref="A13:M13"/>
    <mergeCell ref="A5:B6"/>
    <mergeCell ref="C6:D6"/>
    <mergeCell ref="E7:F7"/>
    <mergeCell ref="C7:D7"/>
  </mergeCells>
  <phoneticPr fontId="1"/>
  <dataValidations xWindow="468" yWindow="349" count="5">
    <dataValidation type="whole" imeMode="halfAlpha" operator="greaterThanOrEqual" allowBlank="1" showInputMessage="1" showErrorMessage="1" errorTitle="入力規則エラー" error="整数値を入力ください。" promptTitle="受診状況（対象者）" prompt="調査期間における健康診断の受診対象者数を半角数字で入力ください。" sqref="G7:G9">
      <formula1>0</formula1>
    </dataValidation>
    <dataValidation type="whole" imeMode="halfAlpha" operator="greaterThanOrEqual" allowBlank="1" showInputMessage="1" showErrorMessage="1" errorTitle="入力規則エラー" error="整数値を入力ください。" promptTitle="受診状況（受診者）" prompt="調査期間における健康診断の受診者数を半角数字で入力ください。" sqref="H7:H9">
      <formula1>0</formula1>
    </dataValidation>
    <dataValidation imeMode="halfAlpha" allowBlank="1" showInputMessage="1" showErrorMessage="1" sqref="E19:M22 C30:M31"/>
    <dataValidation type="date" allowBlank="1" showInputMessage="1" showErrorMessage="1" promptTitle="実施年月日（始期）" prompt="調査期間において、健康診断を実施した日（始期）を&quot;0000/00/00&quot;で入力してください。_x000a_" sqref="C7:D9">
      <formula1>36617</formula1>
      <formula2>401493</formula2>
    </dataValidation>
    <dataValidation type="date" allowBlank="1" showInputMessage="1" showErrorMessage="1" promptTitle="実施年月日（終期）" prompt="調査期間において、健康診断を実施した日（終期）を&quot;0000/00/00&quot;で入力してください。_x000a_" sqref="E7:F9">
      <formula1>36617</formula1>
      <formula2>401493</formula2>
    </dataValidation>
  </dataValidations>
  <printOptions horizontalCentered="1" verticalCentered="1"/>
  <pageMargins left="0.39370078740157483" right="0.39370078740157483" top="0.59055118110236227" bottom="0.59055118110236227" header="0" footer="0"/>
  <pageSetup paperSize="9" scale="9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view="pageBreakPreview" zoomScaleNormal="100" zoomScaleSheetLayoutView="100" workbookViewId="0">
      <selection activeCell="F34" sqref="F34"/>
    </sheetView>
  </sheetViews>
  <sheetFormatPr defaultRowHeight="13.5" x14ac:dyDescent="0.15"/>
  <cols>
    <col min="2" max="2" width="9.375" customWidth="1"/>
  </cols>
  <sheetData>
    <row r="1" spans="1:15" s="92" customFormat="1" ht="18.75" customHeight="1" x14ac:dyDescent="0.15">
      <c r="A1" s="91" t="s">
        <v>1247</v>
      </c>
      <c r="B1" s="91"/>
      <c r="C1" s="91"/>
      <c r="J1" s="93"/>
      <c r="K1" s="93"/>
      <c r="L1" s="94"/>
      <c r="M1" s="888">
        <f>TOP!$A$1-1</f>
        <v>4</v>
      </c>
      <c r="N1" s="888"/>
      <c r="O1" s="888"/>
    </row>
    <row r="2" spans="1:15" s="92" customFormat="1" ht="15" customHeight="1" thickBot="1" x14ac:dyDescent="0.2">
      <c r="A2" s="91"/>
      <c r="B2" s="93"/>
      <c r="C2" s="93"/>
      <c r="D2" s="93"/>
      <c r="E2" s="93"/>
      <c r="F2" s="93"/>
      <c r="G2" s="93"/>
      <c r="H2" s="93"/>
      <c r="I2" s="93"/>
      <c r="J2" s="93"/>
      <c r="K2" s="93"/>
      <c r="L2" s="93"/>
      <c r="M2" s="93"/>
    </row>
    <row r="3" spans="1:15" s="92" customFormat="1" ht="18" customHeight="1" thickBot="1" x14ac:dyDescent="0.2">
      <c r="A3" s="1168" t="s">
        <v>540</v>
      </c>
      <c r="B3" s="1168"/>
      <c r="C3" s="1167" t="str">
        <f>TOP!F8</f>
        <v>（学校名を選択してください）※学校番号順</v>
      </c>
      <c r="D3" s="1167"/>
      <c r="E3" s="1167"/>
      <c r="F3" s="1167"/>
      <c r="G3" s="640"/>
      <c r="H3" s="640"/>
      <c r="I3" s="640"/>
      <c r="J3" s="93"/>
      <c r="K3" s="93"/>
      <c r="M3" s="93"/>
      <c r="N3" s="95" t="s">
        <v>571</v>
      </c>
      <c r="O3" s="96" t="str">
        <f>TOP!F5</f>
        <v>-</v>
      </c>
    </row>
    <row r="4" spans="1:15" ht="14.25" thickBot="1" x14ac:dyDescent="0.2"/>
    <row r="5" spans="1:15" ht="13.5" customHeight="1" x14ac:dyDescent="0.15">
      <c r="A5" s="1209" t="s">
        <v>1264</v>
      </c>
      <c r="B5" s="1185" t="s">
        <v>341</v>
      </c>
      <c r="C5" s="1181" t="s">
        <v>1456</v>
      </c>
      <c r="D5" s="1185" t="s">
        <v>1371</v>
      </c>
      <c r="E5" s="1211" t="s">
        <v>1373</v>
      </c>
      <c r="F5" s="1213" t="s">
        <v>1372</v>
      </c>
      <c r="G5" s="1215" t="s">
        <v>1262</v>
      </c>
      <c r="H5" s="1216"/>
      <c r="I5" s="1216"/>
      <c r="J5" s="1216"/>
      <c r="K5" s="1216"/>
      <c r="L5" s="1216"/>
      <c r="M5" s="1216"/>
      <c r="N5" s="1216"/>
      <c r="O5" s="1217"/>
    </row>
    <row r="6" spans="1:15" ht="13.5" customHeight="1" x14ac:dyDescent="0.15">
      <c r="A6" s="1210"/>
      <c r="B6" s="1182"/>
      <c r="C6" s="1182"/>
      <c r="D6" s="1182"/>
      <c r="E6" s="1212"/>
      <c r="F6" s="1214"/>
      <c r="G6" s="1183"/>
      <c r="H6" s="1218" t="s">
        <v>1250</v>
      </c>
      <c r="I6" s="1218" t="s">
        <v>1251</v>
      </c>
      <c r="J6" s="1218" t="s">
        <v>1252</v>
      </c>
      <c r="K6" s="1218" t="s">
        <v>1253</v>
      </c>
      <c r="L6" s="1218" t="s">
        <v>1254</v>
      </c>
      <c r="M6" s="1218" t="s">
        <v>1255</v>
      </c>
      <c r="N6" s="1219" t="s">
        <v>1256</v>
      </c>
      <c r="O6" s="1220" t="s">
        <v>1216</v>
      </c>
    </row>
    <row r="7" spans="1:15" x14ac:dyDescent="0.15">
      <c r="A7" s="1210"/>
      <c r="B7" s="1182"/>
      <c r="C7" s="715">
        <f>+TOP!$A$1-1</f>
        <v>4</v>
      </c>
      <c r="D7" s="1186"/>
      <c r="E7" s="697">
        <f>+TOP!$A$1</f>
        <v>5</v>
      </c>
      <c r="F7" s="1214"/>
      <c r="G7" s="1184"/>
      <c r="H7" s="1218"/>
      <c r="I7" s="1218"/>
      <c r="J7" s="1218"/>
      <c r="K7" s="1218"/>
      <c r="L7" s="1218"/>
      <c r="M7" s="1218"/>
      <c r="N7" s="1219"/>
      <c r="O7" s="1221"/>
    </row>
    <row r="8" spans="1:15" ht="13.5" customHeight="1" x14ac:dyDescent="0.15">
      <c r="A8" s="1249" t="s">
        <v>1240</v>
      </c>
      <c r="B8" s="1197" t="s">
        <v>390</v>
      </c>
      <c r="C8" s="1187"/>
      <c r="D8" s="1189"/>
      <c r="E8" s="1187"/>
      <c r="F8" s="1195">
        <f>C8-D8-E8</f>
        <v>0</v>
      </c>
      <c r="G8" s="641" t="s">
        <v>1257</v>
      </c>
      <c r="H8" s="638"/>
      <c r="I8" s="638"/>
      <c r="J8" s="638"/>
      <c r="K8" s="638"/>
      <c r="L8" s="638"/>
      <c r="M8" s="638"/>
      <c r="N8" s="638"/>
      <c r="O8" s="639"/>
    </row>
    <row r="9" spans="1:15" x14ac:dyDescent="0.15">
      <c r="A9" s="1250"/>
      <c r="B9" s="1198"/>
      <c r="C9" s="1188"/>
      <c r="D9" s="1190"/>
      <c r="E9" s="1188"/>
      <c r="F9" s="1196"/>
      <c r="G9" s="642" t="s">
        <v>1258</v>
      </c>
      <c r="H9" s="635"/>
      <c r="I9" s="635"/>
      <c r="J9" s="635"/>
      <c r="K9" s="635"/>
      <c r="L9" s="635"/>
      <c r="M9" s="635"/>
      <c r="N9" s="635"/>
      <c r="O9" s="637"/>
    </row>
    <row r="10" spans="1:15" x14ac:dyDescent="0.15">
      <c r="A10" s="1250"/>
      <c r="B10" s="1197" t="s">
        <v>1453</v>
      </c>
      <c r="C10" s="1187"/>
      <c r="D10" s="1189"/>
      <c r="E10" s="1187"/>
      <c r="F10" s="1195">
        <f t="shared" ref="F10" si="0">C10-D10-E10</f>
        <v>0</v>
      </c>
      <c r="G10" s="641" t="s">
        <v>1257</v>
      </c>
      <c r="H10" s="638"/>
      <c r="I10" s="638"/>
      <c r="J10" s="638"/>
      <c r="K10" s="638"/>
      <c r="L10" s="638"/>
      <c r="M10" s="638"/>
      <c r="N10" s="638"/>
      <c r="O10" s="639"/>
    </row>
    <row r="11" spans="1:15" x14ac:dyDescent="0.15">
      <c r="A11" s="1250"/>
      <c r="B11" s="1198"/>
      <c r="C11" s="1188"/>
      <c r="D11" s="1190"/>
      <c r="E11" s="1188"/>
      <c r="F11" s="1196"/>
      <c r="G11" s="642" t="s">
        <v>1258</v>
      </c>
      <c r="H11" s="635"/>
      <c r="I11" s="635"/>
      <c r="J11" s="635"/>
      <c r="K11" s="635"/>
      <c r="L11" s="635"/>
      <c r="M11" s="635"/>
      <c r="N11" s="635"/>
      <c r="O11" s="637"/>
    </row>
    <row r="12" spans="1:15" x14ac:dyDescent="0.15">
      <c r="A12" s="1250"/>
      <c r="B12" s="1197" t="s">
        <v>1454</v>
      </c>
      <c r="C12" s="1187"/>
      <c r="D12" s="1189"/>
      <c r="E12" s="1187"/>
      <c r="F12" s="1195">
        <f t="shared" ref="F12" si="1">C12-D12-E12</f>
        <v>0</v>
      </c>
      <c r="G12" s="641" t="s">
        <v>1257</v>
      </c>
      <c r="H12" s="638"/>
      <c r="I12" s="638"/>
      <c r="J12" s="638"/>
      <c r="K12" s="638"/>
      <c r="L12" s="638"/>
      <c r="M12" s="638"/>
      <c r="N12" s="638"/>
      <c r="O12" s="639"/>
    </row>
    <row r="13" spans="1:15" x14ac:dyDescent="0.15">
      <c r="A13" s="1250"/>
      <c r="B13" s="1198"/>
      <c r="C13" s="1188"/>
      <c r="D13" s="1190"/>
      <c r="E13" s="1188"/>
      <c r="F13" s="1196"/>
      <c r="G13" s="642" t="s">
        <v>1258</v>
      </c>
      <c r="H13" s="635"/>
      <c r="I13" s="635"/>
      <c r="J13" s="635"/>
      <c r="K13" s="635"/>
      <c r="L13" s="635"/>
      <c r="M13" s="635"/>
      <c r="N13" s="635"/>
      <c r="O13" s="637"/>
    </row>
    <row r="14" spans="1:15" x14ac:dyDescent="0.15">
      <c r="A14" s="1250"/>
      <c r="B14" s="1197" t="s">
        <v>1455</v>
      </c>
      <c r="C14" s="1187"/>
      <c r="D14" s="1189"/>
      <c r="E14" s="1187"/>
      <c r="F14" s="1195">
        <f t="shared" ref="F14" si="2">C14-D14-E14</f>
        <v>0</v>
      </c>
      <c r="G14" s="641" t="s">
        <v>1257</v>
      </c>
      <c r="H14" s="638"/>
      <c r="I14" s="638"/>
      <c r="J14" s="638"/>
      <c r="K14" s="638"/>
      <c r="L14" s="638"/>
      <c r="M14" s="638"/>
      <c r="N14" s="638"/>
      <c r="O14" s="639"/>
    </row>
    <row r="15" spans="1:15" x14ac:dyDescent="0.15">
      <c r="A15" s="1251"/>
      <c r="B15" s="1198"/>
      <c r="C15" s="1188"/>
      <c r="D15" s="1190"/>
      <c r="E15" s="1188"/>
      <c r="F15" s="1196"/>
      <c r="G15" s="642" t="s">
        <v>1258</v>
      </c>
      <c r="H15" s="635"/>
      <c r="I15" s="635"/>
      <c r="J15" s="635"/>
      <c r="K15" s="635"/>
      <c r="L15" s="635"/>
      <c r="M15" s="635"/>
      <c r="N15" s="635"/>
      <c r="O15" s="637"/>
    </row>
    <row r="16" spans="1:15" ht="14.25" thickBot="1" x14ac:dyDescent="0.2">
      <c r="A16" s="620"/>
      <c r="B16" s="621" t="s">
        <v>378</v>
      </c>
      <c r="C16" s="712">
        <f>SUM(C8:C15)</f>
        <v>0</v>
      </c>
      <c r="D16" s="712">
        <f>SUM(D8:D15)</f>
        <v>0</v>
      </c>
      <c r="E16" s="713">
        <f>SUM(E8:E15)</f>
        <v>0</v>
      </c>
      <c r="F16" s="711">
        <f>SUM(F8:F15)</f>
        <v>0</v>
      </c>
      <c r="G16" s="636"/>
      <c r="H16" s="712">
        <f>SUM(H8:H15)</f>
        <v>0</v>
      </c>
      <c r="I16" s="712">
        <f t="shared" ref="I16:N16" si="3">SUM(I8:I15)</f>
        <v>0</v>
      </c>
      <c r="J16" s="712">
        <f t="shared" si="3"/>
        <v>0</v>
      </c>
      <c r="K16" s="712">
        <f t="shared" si="3"/>
        <v>0</v>
      </c>
      <c r="L16" s="712">
        <f t="shared" si="3"/>
        <v>0</v>
      </c>
      <c r="M16" s="712">
        <f t="shared" si="3"/>
        <v>0</v>
      </c>
      <c r="N16" s="712">
        <f t="shared" si="3"/>
        <v>0</v>
      </c>
      <c r="O16" s="714">
        <f>SUM(O8:O15)</f>
        <v>0</v>
      </c>
    </row>
    <row r="17" spans="1:16" ht="14.25" thickBot="1" x14ac:dyDescent="0.2">
      <c r="B17" s="695"/>
      <c r="C17" s="696"/>
      <c r="E17" s="634"/>
    </row>
    <row r="18" spans="1:16" ht="13.5" customHeight="1" x14ac:dyDescent="0.15">
      <c r="A18" s="1224">
        <f>TOP!$A$1-1</f>
        <v>4</v>
      </c>
      <c r="B18" s="1225"/>
      <c r="C18" s="1226"/>
      <c r="D18" s="1204" t="s">
        <v>1371</v>
      </c>
      <c r="E18" s="1245" t="s">
        <v>1375</v>
      </c>
      <c r="F18" s="1206" t="s">
        <v>1378</v>
      </c>
      <c r="G18" s="1207"/>
      <c r="H18" s="1207"/>
      <c r="I18" s="1208"/>
      <c r="J18" s="1245" t="s">
        <v>1379</v>
      </c>
      <c r="K18" s="1245" t="s">
        <v>1380</v>
      </c>
      <c r="L18" s="1268" t="s">
        <v>744</v>
      </c>
    </row>
    <row r="19" spans="1:16" x14ac:dyDescent="0.15">
      <c r="A19" s="1227"/>
      <c r="B19" s="1228"/>
      <c r="C19" s="1229"/>
      <c r="D19" s="1205"/>
      <c r="E19" s="1246"/>
      <c r="F19" s="1191" t="s">
        <v>403</v>
      </c>
      <c r="G19" s="1191" t="s">
        <v>404</v>
      </c>
      <c r="H19" s="1191" t="s">
        <v>1374</v>
      </c>
      <c r="I19" s="1191" t="s">
        <v>744</v>
      </c>
      <c r="J19" s="1246"/>
      <c r="K19" s="1246"/>
      <c r="L19" s="1269"/>
    </row>
    <row r="20" spans="1:16" x14ac:dyDescent="0.15">
      <c r="A20" s="1230"/>
      <c r="B20" s="1231"/>
      <c r="C20" s="1232"/>
      <c r="D20" s="1205"/>
      <c r="E20" s="1247"/>
      <c r="F20" s="1192"/>
      <c r="G20" s="1192"/>
      <c r="H20" s="1192"/>
      <c r="I20" s="1192"/>
      <c r="J20" s="1247"/>
      <c r="K20" s="1247"/>
      <c r="L20" s="1270"/>
    </row>
    <row r="21" spans="1:16" x14ac:dyDescent="0.15">
      <c r="A21" s="1233" t="s">
        <v>1376</v>
      </c>
      <c r="B21" s="1234"/>
      <c r="C21" s="1235"/>
      <c r="D21" s="1199">
        <f>SUM(E21,J21:L22)</f>
        <v>0</v>
      </c>
      <c r="E21" s="1193">
        <f>SUM(F21:I22)</f>
        <v>0</v>
      </c>
      <c r="F21" s="1202"/>
      <c r="G21" s="1202"/>
      <c r="H21" s="1202"/>
      <c r="I21" s="1202"/>
      <c r="J21" s="1202"/>
      <c r="K21" s="1202"/>
      <c r="L21" s="1271"/>
    </row>
    <row r="22" spans="1:16" x14ac:dyDescent="0.15">
      <c r="A22" s="1236"/>
      <c r="B22" s="1237"/>
      <c r="C22" s="1238"/>
      <c r="D22" s="1199"/>
      <c r="E22" s="1194"/>
      <c r="F22" s="1248"/>
      <c r="G22" s="1248"/>
      <c r="H22" s="1248"/>
      <c r="I22" s="1248"/>
      <c r="J22" s="1248"/>
      <c r="K22" s="1248"/>
      <c r="L22" s="1272"/>
    </row>
    <row r="23" spans="1:16" ht="13.5" customHeight="1" x14ac:dyDescent="0.15">
      <c r="A23" s="1239" t="s">
        <v>1381</v>
      </c>
      <c r="B23" s="1240"/>
      <c r="C23" s="1241"/>
      <c r="D23" s="1199">
        <f>SUM(E23,J23:L24)</f>
        <v>0</v>
      </c>
      <c r="E23" s="1193">
        <f>SUM(F23:I24)</f>
        <v>0</v>
      </c>
      <c r="F23" s="1202"/>
      <c r="G23" s="1202"/>
      <c r="H23" s="1202"/>
      <c r="I23" s="1202"/>
      <c r="J23" s="1202"/>
      <c r="K23" s="1202"/>
      <c r="L23" s="1271"/>
    </row>
    <row r="24" spans="1:16" ht="14.25" thickBot="1" x14ac:dyDescent="0.2">
      <c r="A24" s="1242"/>
      <c r="B24" s="1243"/>
      <c r="C24" s="1244"/>
      <c r="D24" s="1200"/>
      <c r="E24" s="1201"/>
      <c r="F24" s="1203"/>
      <c r="G24" s="1203"/>
      <c r="H24" s="1203"/>
      <c r="I24" s="1203"/>
      <c r="J24" s="1203"/>
      <c r="K24" s="1203"/>
      <c r="L24" s="1273"/>
    </row>
    <row r="25" spans="1:16" x14ac:dyDescent="0.15">
      <c r="A25" s="699"/>
      <c r="B25" s="699"/>
      <c r="C25" s="698"/>
      <c r="D25" s="629"/>
      <c r="E25" s="634"/>
      <c r="F25" s="629"/>
      <c r="G25" s="629"/>
      <c r="H25" s="629"/>
      <c r="I25" s="629"/>
      <c r="J25" s="629"/>
      <c r="K25" s="629"/>
    </row>
    <row r="26" spans="1:16" ht="13.5" customHeight="1" thickBot="1" x14ac:dyDescent="0.2">
      <c r="A26" s="1222" t="s">
        <v>1249</v>
      </c>
      <c r="B26" s="1222"/>
      <c r="C26" s="1222"/>
      <c r="D26" s="1222"/>
      <c r="E26" s="1222"/>
      <c r="F26" s="1222"/>
      <c r="G26" s="1222"/>
      <c r="H26" s="1223" t="s">
        <v>1338</v>
      </c>
      <c r="I26" s="1223"/>
      <c r="J26" s="1223"/>
      <c r="K26" s="646"/>
      <c r="L26" s="646"/>
      <c r="M26" s="630" t="s">
        <v>1241</v>
      </c>
      <c r="P26" s="653"/>
    </row>
    <row r="27" spans="1:16" ht="13.5" customHeight="1" x14ac:dyDescent="0.15">
      <c r="A27" s="1252"/>
      <c r="B27" s="1253"/>
      <c r="C27" s="1254"/>
      <c r="D27" s="1258">
        <f>TOP!$A$1-1</f>
        <v>4</v>
      </c>
      <c r="E27" s="1259"/>
      <c r="F27" s="623"/>
      <c r="G27" s="645"/>
      <c r="H27" s="1262">
        <f>TOP!$A$1-1</f>
        <v>4</v>
      </c>
      <c r="I27" s="1263"/>
      <c r="J27" s="1263"/>
      <c r="K27" s="1263"/>
      <c r="L27" s="1264"/>
      <c r="M27" s="1275"/>
      <c r="P27" s="653"/>
    </row>
    <row r="28" spans="1:16" x14ac:dyDescent="0.15">
      <c r="A28" s="1255"/>
      <c r="B28" s="1256"/>
      <c r="C28" s="1257"/>
      <c r="D28" s="1260"/>
      <c r="E28" s="1261"/>
      <c r="F28" s="623"/>
      <c r="G28" s="645"/>
      <c r="H28" s="1265"/>
      <c r="I28" s="1266"/>
      <c r="J28" s="1266"/>
      <c r="K28" s="1266"/>
      <c r="L28" s="1267"/>
      <c r="M28" s="1276"/>
      <c r="P28" s="653"/>
    </row>
    <row r="29" spans="1:16" x14ac:dyDescent="0.15">
      <c r="A29" s="1277" t="s">
        <v>1242</v>
      </c>
      <c r="B29" s="1279" t="s">
        <v>1243</v>
      </c>
      <c r="C29" s="1280"/>
      <c r="D29" s="625" t="s">
        <v>1245</v>
      </c>
      <c r="E29" s="648" t="s">
        <v>701</v>
      </c>
      <c r="F29" s="624"/>
      <c r="G29" s="645"/>
      <c r="H29" s="1265"/>
      <c r="I29" s="1266"/>
      <c r="J29" s="1266"/>
      <c r="K29" s="1266"/>
      <c r="L29" s="1267"/>
      <c r="M29" s="1276"/>
      <c r="P29" s="653"/>
    </row>
    <row r="30" spans="1:16" ht="13.5" customHeight="1" x14ac:dyDescent="0.15">
      <c r="A30" s="1277"/>
      <c r="B30" s="1281"/>
      <c r="C30" s="1282"/>
      <c r="D30" s="627" t="s">
        <v>1246</v>
      </c>
      <c r="E30" s="648"/>
      <c r="F30" s="624"/>
      <c r="G30" s="646"/>
      <c r="H30" s="1293">
        <f>TOP!$A$1-1</f>
        <v>4</v>
      </c>
      <c r="I30" s="1294"/>
      <c r="J30" s="1297"/>
      <c r="K30" s="1300">
        <f>TOP!$A$1-1</f>
        <v>4</v>
      </c>
      <c r="L30" s="1301"/>
      <c r="M30" s="1304"/>
      <c r="P30" s="653"/>
    </row>
    <row r="31" spans="1:16" x14ac:dyDescent="0.15">
      <c r="A31" s="1277"/>
      <c r="B31" s="1283" t="s">
        <v>1244</v>
      </c>
      <c r="C31" s="1284"/>
      <c r="D31" s="627" t="s">
        <v>1245</v>
      </c>
      <c r="E31" s="648"/>
      <c r="F31" s="624"/>
      <c r="G31" s="647"/>
      <c r="H31" s="1295"/>
      <c r="I31" s="1296"/>
      <c r="J31" s="1298"/>
      <c r="K31" s="1302"/>
      <c r="L31" s="1303"/>
      <c r="M31" s="1276"/>
      <c r="P31" s="653"/>
    </row>
    <row r="32" spans="1:16" ht="14.25" thickBot="1" x14ac:dyDescent="0.2">
      <c r="A32" s="1278"/>
      <c r="B32" s="1285"/>
      <c r="C32" s="1286"/>
      <c r="D32" s="626" t="s">
        <v>1246</v>
      </c>
      <c r="E32" s="649"/>
      <c r="F32" s="624"/>
      <c r="G32" s="647"/>
      <c r="H32" s="1287" t="s">
        <v>1342</v>
      </c>
      <c r="I32" s="1288"/>
      <c r="J32" s="1299"/>
      <c r="K32" s="1289" t="s">
        <v>1343</v>
      </c>
      <c r="L32" s="1290"/>
      <c r="M32" s="1305"/>
      <c r="P32" s="653"/>
    </row>
    <row r="33" spans="1:16" ht="14.25" thickBot="1" x14ac:dyDescent="0.2">
      <c r="A33" s="643"/>
      <c r="B33" s="628"/>
      <c r="C33" s="628"/>
      <c r="D33" s="622"/>
      <c r="E33" s="622"/>
      <c r="F33" s="624"/>
      <c r="G33" s="644"/>
      <c r="P33" s="653"/>
    </row>
    <row r="34" spans="1:16" x14ac:dyDescent="0.15">
      <c r="A34" s="643"/>
      <c r="B34" s="628"/>
      <c r="C34" s="628"/>
      <c r="D34" s="622"/>
      <c r="E34" s="622"/>
      <c r="F34" s="624"/>
      <c r="G34" s="644"/>
      <c r="H34" s="1306" t="s">
        <v>1339</v>
      </c>
      <c r="I34" s="1306"/>
      <c r="J34" s="1291" t="str">
        <f>IFERROR(J30/M27, "")</f>
        <v/>
      </c>
      <c r="M34" s="1291" t="str">
        <f>IFERROR(M30/M27, "")</f>
        <v/>
      </c>
      <c r="P34" s="653"/>
    </row>
    <row r="35" spans="1:16" ht="14.25" thickBot="1" x14ac:dyDescent="0.2">
      <c r="A35" s="643"/>
      <c r="B35" s="628"/>
      <c r="C35" s="628"/>
      <c r="D35" s="622"/>
      <c r="E35" s="622"/>
      <c r="F35" s="624"/>
      <c r="G35" s="644"/>
      <c r="H35" s="1306"/>
      <c r="I35" s="1306"/>
      <c r="J35" s="1292"/>
      <c r="M35" s="1292"/>
      <c r="P35" s="653"/>
    </row>
    <row r="36" spans="1:16" x14ac:dyDescent="0.15">
      <c r="A36" s="631" t="s">
        <v>514</v>
      </c>
      <c r="C36" s="634"/>
      <c r="D36" s="634"/>
      <c r="E36" s="634"/>
      <c r="F36" s="634"/>
      <c r="G36" s="634"/>
      <c r="H36" s="634"/>
      <c r="I36" s="634"/>
      <c r="J36" s="634"/>
      <c r="K36" s="634"/>
      <c r="L36" s="634"/>
      <c r="M36" s="634"/>
      <c r="N36" s="634"/>
    </row>
    <row r="37" spans="1:16" x14ac:dyDescent="0.15">
      <c r="A37" s="631" t="s">
        <v>1377</v>
      </c>
      <c r="C37" s="634"/>
      <c r="D37" s="634"/>
      <c r="E37" s="634"/>
      <c r="F37" s="634"/>
      <c r="G37" s="634"/>
      <c r="H37" s="634"/>
      <c r="I37" s="634"/>
      <c r="J37" s="634"/>
      <c r="K37" s="634"/>
      <c r="L37" s="634"/>
      <c r="M37" s="634"/>
      <c r="N37" s="634"/>
    </row>
    <row r="38" spans="1:16" x14ac:dyDescent="0.15">
      <c r="A38" s="652" t="s">
        <v>1263</v>
      </c>
      <c r="C38" s="634"/>
      <c r="D38" s="634"/>
      <c r="E38" s="634"/>
      <c r="F38" s="634"/>
      <c r="G38" s="634"/>
      <c r="H38" s="634"/>
      <c r="I38" s="634"/>
      <c r="J38" s="634"/>
      <c r="K38" s="634"/>
      <c r="L38" s="634"/>
      <c r="M38" s="634"/>
      <c r="N38" s="634"/>
    </row>
    <row r="39" spans="1:16" ht="13.5" customHeight="1" x14ac:dyDescent="0.15">
      <c r="A39" s="1274" t="s">
        <v>1259</v>
      </c>
      <c r="B39" s="1274"/>
      <c r="C39" s="1274"/>
      <c r="D39" s="1274"/>
      <c r="E39" s="1274"/>
      <c r="F39" s="1274"/>
      <c r="G39" s="1274"/>
      <c r="H39" s="1274"/>
      <c r="I39" s="1274"/>
      <c r="J39" s="1274"/>
      <c r="K39" s="1274"/>
      <c r="L39" s="1274"/>
      <c r="M39" s="1274"/>
      <c r="N39" s="1274"/>
      <c r="O39" s="1274"/>
    </row>
    <row r="40" spans="1:16" x14ac:dyDescent="0.15">
      <c r="A40" s="1274" t="s">
        <v>1260</v>
      </c>
      <c r="B40" s="1274"/>
      <c r="C40" s="1274"/>
      <c r="D40" s="1274"/>
      <c r="E40" s="1274"/>
      <c r="F40" s="1274"/>
      <c r="G40" s="1274"/>
      <c r="H40" s="1274"/>
      <c r="I40" s="1274"/>
      <c r="J40" s="1274"/>
      <c r="K40" s="1274"/>
      <c r="L40" s="1274"/>
      <c r="M40" s="1274"/>
      <c r="N40" s="1274"/>
      <c r="O40" s="1274"/>
    </row>
  </sheetData>
  <sheetProtection algorithmName="SHA-512" hashValue="0pM6Bz65s6npGvGLE+5qPxpKfNm+3IJnnHoKFVZYNqhQ5UOzd+nEQ4s4bYd1SNLe6MQu0/HQQSpKlC1X3O+vYA==" saltValue="H/LVtrwhVuN15uh6JehHjg==" spinCount="100000" sheet="1" objects="1" scenarios="1"/>
  <mergeCells count="91">
    <mergeCell ref="A39:O39"/>
    <mergeCell ref="A40:O40"/>
    <mergeCell ref="M27:M29"/>
    <mergeCell ref="A29:A32"/>
    <mergeCell ref="B29:C30"/>
    <mergeCell ref="B31:C32"/>
    <mergeCell ref="H32:I32"/>
    <mergeCell ref="K32:L32"/>
    <mergeCell ref="M34:M35"/>
    <mergeCell ref="H30:I31"/>
    <mergeCell ref="J30:J32"/>
    <mergeCell ref="K30:L31"/>
    <mergeCell ref="M30:M32"/>
    <mergeCell ref="H34:I35"/>
    <mergeCell ref="J34:J35"/>
    <mergeCell ref="A8:A15"/>
    <mergeCell ref="B8:B9"/>
    <mergeCell ref="A27:C28"/>
    <mergeCell ref="D27:E28"/>
    <mergeCell ref="H27:L29"/>
    <mergeCell ref="L18:L20"/>
    <mergeCell ref="K18:K20"/>
    <mergeCell ref="J18:J20"/>
    <mergeCell ref="L21:L22"/>
    <mergeCell ref="J23:J24"/>
    <mergeCell ref="K23:K24"/>
    <mergeCell ref="L23:L24"/>
    <mergeCell ref="J21:J22"/>
    <mergeCell ref="K21:K22"/>
    <mergeCell ref="B10:B11"/>
    <mergeCell ref="C10:C11"/>
    <mergeCell ref="A26:G26"/>
    <mergeCell ref="H26:J26"/>
    <mergeCell ref="A18:C20"/>
    <mergeCell ref="A21:C22"/>
    <mergeCell ref="A23:C24"/>
    <mergeCell ref="E18:E20"/>
    <mergeCell ref="I19:I20"/>
    <mergeCell ref="F21:F22"/>
    <mergeCell ref="G21:G22"/>
    <mergeCell ref="H21:H22"/>
    <mergeCell ref="H23:H24"/>
    <mergeCell ref="I23:I24"/>
    <mergeCell ref="G23:G24"/>
    <mergeCell ref="I21:I22"/>
    <mergeCell ref="F19:F20"/>
    <mergeCell ref="G19:G20"/>
    <mergeCell ref="M1:O1"/>
    <mergeCell ref="A3:B3"/>
    <mergeCell ref="C3:F3"/>
    <mergeCell ref="A5:A7"/>
    <mergeCell ref="B5:B7"/>
    <mergeCell ref="E5:E6"/>
    <mergeCell ref="F5:F7"/>
    <mergeCell ref="G5:O5"/>
    <mergeCell ref="M6:M7"/>
    <mergeCell ref="N6:N7"/>
    <mergeCell ref="O6:O7"/>
    <mergeCell ref="H6:H7"/>
    <mergeCell ref="L6:L7"/>
    <mergeCell ref="I6:I7"/>
    <mergeCell ref="J6:J7"/>
    <mergeCell ref="K6:K7"/>
    <mergeCell ref="B12:B13"/>
    <mergeCell ref="C12:C13"/>
    <mergeCell ref="E12:E13"/>
    <mergeCell ref="F12:F13"/>
    <mergeCell ref="D23:D24"/>
    <mergeCell ref="E14:E15"/>
    <mergeCell ref="E23:E24"/>
    <mergeCell ref="F23:F24"/>
    <mergeCell ref="B14:B15"/>
    <mergeCell ref="C14:C15"/>
    <mergeCell ref="D12:D13"/>
    <mergeCell ref="D14:D15"/>
    <mergeCell ref="D18:D20"/>
    <mergeCell ref="F18:I18"/>
    <mergeCell ref="D21:D22"/>
    <mergeCell ref="F14:F15"/>
    <mergeCell ref="H19:H20"/>
    <mergeCell ref="E21:E22"/>
    <mergeCell ref="F10:F11"/>
    <mergeCell ref="E8:E9"/>
    <mergeCell ref="F8:F9"/>
    <mergeCell ref="C5:C6"/>
    <mergeCell ref="G6:G7"/>
    <mergeCell ref="D5:D7"/>
    <mergeCell ref="C8:C9"/>
    <mergeCell ref="E10:E11"/>
    <mergeCell ref="D8:D9"/>
    <mergeCell ref="D10:D11"/>
  </mergeCells>
  <phoneticPr fontId="1"/>
  <dataValidations count="5">
    <dataValidation type="whole" imeMode="halfAlpha" allowBlank="1" showInputMessage="1" showErrorMessage="1" errorTitle="入力規則エラー" error="整数値を入力ください。" sqref="G16">
      <formula1>0</formula1>
      <formula2>1000</formula2>
    </dataValidation>
    <dataValidation type="whole" imeMode="halfAlpha" allowBlank="1" showInputMessage="1" errorTitle="入力規則エラー" error="整数値を入力ください。" sqref="G8:G15">
      <formula1>0</formula1>
      <formula2>1000</formula2>
    </dataValidation>
    <dataValidation type="whole" imeMode="halfAlpha" allowBlank="1" showInputMessage="1" showErrorMessage="1" errorTitle="入力規則エラー" error="整数値を入力ください。" sqref="H8:O16 C8:F16">
      <formula1>0</formula1>
      <formula2>10000</formula2>
    </dataValidation>
    <dataValidation type="whole" operator="greaterThanOrEqual" allowBlank="1" showInputMessage="1" showErrorMessage="1" sqref="M27:M32 J30:J32">
      <formula1>0</formula1>
    </dataValidation>
    <dataValidation type="list" allowBlank="1" showInputMessage="1" showErrorMessage="1" sqref="E29:E32">
      <formula1>"　,○"</formula1>
    </dataValidation>
  </dataValidations>
  <printOptions verticalCentered="1"/>
  <pageMargins left="0.70866141732283472" right="0.70866141732283472" top="0.74803149606299213" bottom="0.74803149606299213" header="0.31496062992125984" footer="0.31496062992125984"/>
  <pageSetup paperSize="9" scale="9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9"/>
  <sheetViews>
    <sheetView topLeftCell="M1" workbookViewId="0">
      <selection activeCell="R12" sqref="R12"/>
    </sheetView>
  </sheetViews>
  <sheetFormatPr defaultRowHeight="13.5" x14ac:dyDescent="0.15"/>
  <cols>
    <col min="3" max="3" width="29.75" customWidth="1"/>
    <col min="4" max="6" width="22" customWidth="1"/>
    <col min="7" max="7" width="8.875" customWidth="1"/>
    <col min="8" max="8" width="32" customWidth="1"/>
    <col min="9" max="9" width="18.875" customWidth="1"/>
    <col min="10" max="10" width="13.25" customWidth="1"/>
    <col min="12" max="12" width="34" customWidth="1"/>
    <col min="13" max="13" width="12.25" customWidth="1"/>
    <col min="14" max="15" width="11.125" customWidth="1"/>
    <col min="16" max="16" width="10.125" bestFit="1" customWidth="1"/>
    <col min="17" max="17" width="31.5" customWidth="1"/>
  </cols>
  <sheetData>
    <row r="1" spans="1:18" x14ac:dyDescent="0.15">
      <c r="A1" s="22" t="s">
        <v>639</v>
      </c>
      <c r="B1" s="22" t="s">
        <v>689</v>
      </c>
      <c r="C1" s="22" t="s">
        <v>690</v>
      </c>
      <c r="D1" s="22" t="s">
        <v>551</v>
      </c>
      <c r="E1" s="22" t="s">
        <v>702</v>
      </c>
      <c r="F1" s="22" t="s">
        <v>703</v>
      </c>
      <c r="G1" s="22" t="s">
        <v>691</v>
      </c>
      <c r="H1" s="31" t="s">
        <v>692</v>
      </c>
      <c r="I1" s="22" t="s">
        <v>693</v>
      </c>
      <c r="J1" s="22" t="s">
        <v>694</v>
      </c>
      <c r="K1" s="22" t="s">
        <v>695</v>
      </c>
      <c r="L1" s="31" t="s">
        <v>562</v>
      </c>
      <c r="M1" s="22" t="s">
        <v>696</v>
      </c>
      <c r="N1" s="22" t="s">
        <v>697</v>
      </c>
      <c r="O1" s="22" t="s">
        <v>698</v>
      </c>
      <c r="P1" s="22" t="s">
        <v>699</v>
      </c>
      <c r="Q1" s="22" t="s">
        <v>700</v>
      </c>
      <c r="R1" s="22" t="s">
        <v>705</v>
      </c>
    </row>
    <row r="2" spans="1:18" x14ac:dyDescent="0.15">
      <c r="A2" t="str">
        <f>TOP!F5</f>
        <v>-</v>
      </c>
      <c r="B2" t="str">
        <f>TOP!F6</f>
        <v>-</v>
      </c>
      <c r="C2" s="27" t="str">
        <f>TOP!F7</f>
        <v>-</v>
      </c>
      <c r="D2" s="33" t="str">
        <f>TOP!F8</f>
        <v>（学校名を選択してください）※学校番号順</v>
      </c>
      <c r="E2" s="28" t="str">
        <f>TOP!F9</f>
        <v>-</v>
      </c>
      <c r="F2" s="28" t="str">
        <f>TOP!F10</f>
        <v>-</v>
      </c>
      <c r="G2">
        <f>TOP!F11</f>
        <v>0</v>
      </c>
      <c r="H2" s="33">
        <f>TOP!F12</f>
        <v>0</v>
      </c>
      <c r="I2" s="28">
        <f>TOP!F13</f>
        <v>0</v>
      </c>
      <c r="J2" s="28">
        <f>TOP!F14</f>
        <v>0</v>
      </c>
      <c r="K2" s="33">
        <f>TOP!F15</f>
        <v>0</v>
      </c>
      <c r="L2" s="33">
        <f>TOP!F16</f>
        <v>0</v>
      </c>
      <c r="M2" s="33">
        <f>TOP!F17</f>
        <v>0</v>
      </c>
      <c r="N2" s="33">
        <f>TOP!F18</f>
        <v>0</v>
      </c>
      <c r="O2" s="33">
        <f>TOP!F20</f>
        <v>0</v>
      </c>
      <c r="P2" s="33">
        <f>TOP!F21</f>
        <v>0</v>
      </c>
      <c r="Q2" s="33">
        <f>TOP!F22</f>
        <v>0</v>
      </c>
      <c r="R2" s="33">
        <f>_3!H7</f>
        <v>0</v>
      </c>
    </row>
    <row r="9" spans="1:18" x14ac:dyDescent="0.15">
      <c r="C9" t="s">
        <v>701</v>
      </c>
    </row>
  </sheetData>
  <phoneticPr fontId="2"/>
  <pageMargins left="0.75" right="0.75" top="1" bottom="1" header="0.51200000000000001" footer="0.51200000000000001"/>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B19"/>
  <sheetViews>
    <sheetView topLeftCell="E1" workbookViewId="0">
      <selection activeCell="H9" sqref="H9"/>
    </sheetView>
  </sheetViews>
  <sheetFormatPr defaultRowHeight="13.5" x14ac:dyDescent="0.15"/>
  <cols>
    <col min="1" max="1" width="7.875" style="23" customWidth="1"/>
    <col min="2" max="2" width="8" style="23" customWidth="1"/>
    <col min="3" max="3" width="6.875" style="23" customWidth="1"/>
    <col min="4" max="4" width="9" style="23"/>
    <col min="5" max="5" width="5.875" style="23" customWidth="1"/>
    <col min="6" max="6" width="15.75" style="23" customWidth="1"/>
    <col min="7" max="7" width="3.875" style="23" customWidth="1"/>
    <col min="8" max="8" width="8.5" style="23" customWidth="1"/>
    <col min="9" max="9" width="8.375" style="23" customWidth="1"/>
    <col min="10" max="10" width="7.625" style="23" customWidth="1"/>
    <col min="11" max="11" width="6.875" style="23" customWidth="1"/>
    <col min="12" max="12" width="7.375" style="23" customWidth="1"/>
    <col min="13" max="13" width="7.75" style="23" customWidth="1"/>
    <col min="14" max="14" width="8.75" style="23" customWidth="1"/>
    <col min="15" max="15" width="9" style="23"/>
    <col min="16" max="16" width="7" style="23" customWidth="1"/>
    <col min="17" max="17" width="7.625" style="23" customWidth="1"/>
    <col min="18" max="18" width="8.5" style="23" customWidth="1"/>
    <col min="19" max="19" width="7.875" style="23" customWidth="1"/>
    <col min="20" max="20" width="6.625" style="23" customWidth="1"/>
    <col min="21" max="21" width="7.5" style="23" customWidth="1"/>
    <col min="22" max="22" width="7.375" style="23" customWidth="1"/>
    <col min="23" max="24" width="8.5" style="23" customWidth="1"/>
    <col min="25" max="25" width="7.25" style="23" customWidth="1"/>
    <col min="26" max="26" width="7.5" style="23" customWidth="1"/>
    <col min="27" max="27" width="7.125" style="23" customWidth="1"/>
    <col min="28" max="28" width="8.75" style="23" customWidth="1"/>
    <col min="29" max="33" width="9" style="23"/>
    <col min="34" max="34" width="8.5" style="23" customWidth="1"/>
    <col min="35" max="35" width="8.125" style="23" customWidth="1"/>
    <col min="36" max="36" width="7.375" style="23" customWidth="1"/>
    <col min="37" max="37" width="7.75" style="23" customWidth="1"/>
    <col min="38" max="38" width="8.25" style="23" customWidth="1"/>
    <col min="39" max="39" width="7.75" style="23" customWidth="1"/>
    <col min="40" max="40" width="7.25" style="23" customWidth="1"/>
    <col min="41" max="41" width="7.75" style="23" customWidth="1"/>
    <col min="42" max="42" width="8.375" style="23" customWidth="1"/>
    <col min="43" max="43" width="7.25" style="23" customWidth="1"/>
    <col min="44" max="44" width="9.5" style="23" customWidth="1"/>
    <col min="45" max="16384" width="9" style="23"/>
  </cols>
  <sheetData>
    <row r="1" spans="1:54" x14ac:dyDescent="0.15">
      <c r="A1" s="22" t="s">
        <v>639</v>
      </c>
      <c r="B1" s="22" t="s">
        <v>640</v>
      </c>
      <c r="C1" s="22" t="s">
        <v>641</v>
      </c>
      <c r="D1" s="22" t="s">
        <v>688</v>
      </c>
      <c r="E1" s="22" t="s">
        <v>642</v>
      </c>
      <c r="F1" s="22" t="s">
        <v>643</v>
      </c>
      <c r="G1" s="22" t="s">
        <v>598</v>
      </c>
      <c r="H1" s="22" t="s">
        <v>644</v>
      </c>
      <c r="I1" s="22" t="s">
        <v>645</v>
      </c>
      <c r="J1" s="22" t="s">
        <v>646</v>
      </c>
      <c r="K1" s="22" t="s">
        <v>647</v>
      </c>
      <c r="L1" s="22" t="s">
        <v>648</v>
      </c>
      <c r="M1" s="22" t="s">
        <v>649</v>
      </c>
      <c r="N1" s="22" t="s">
        <v>650</v>
      </c>
      <c r="O1" s="22" t="s">
        <v>651</v>
      </c>
      <c r="P1" s="22" t="s">
        <v>652</v>
      </c>
      <c r="Q1" s="22" t="s">
        <v>653</v>
      </c>
      <c r="R1" s="22" t="s">
        <v>654</v>
      </c>
      <c r="S1" s="22" t="s">
        <v>655</v>
      </c>
      <c r="T1" s="22" t="s">
        <v>656</v>
      </c>
      <c r="U1" s="22" t="s">
        <v>657</v>
      </c>
      <c r="V1" s="22" t="s">
        <v>658</v>
      </c>
      <c r="W1" s="22" t="s">
        <v>659</v>
      </c>
      <c r="X1" s="22" t="s">
        <v>660</v>
      </c>
      <c r="Y1" s="22" t="s">
        <v>661</v>
      </c>
      <c r="Z1" s="22" t="s">
        <v>662</v>
      </c>
      <c r="AA1" s="22" t="s">
        <v>663</v>
      </c>
      <c r="AB1" s="22" t="s">
        <v>664</v>
      </c>
      <c r="AC1" s="22" t="s">
        <v>665</v>
      </c>
      <c r="AD1" s="22" t="s">
        <v>666</v>
      </c>
      <c r="AE1" s="22" t="s">
        <v>667</v>
      </c>
      <c r="AF1" s="22" t="s">
        <v>668</v>
      </c>
      <c r="AG1" s="22" t="s">
        <v>669</v>
      </c>
      <c r="AH1" s="22" t="s">
        <v>670</v>
      </c>
      <c r="AI1" s="22" t="s">
        <v>671</v>
      </c>
      <c r="AJ1" s="22" t="s">
        <v>672</v>
      </c>
      <c r="AK1" s="22" t="s">
        <v>673</v>
      </c>
      <c r="AL1" s="22" t="s">
        <v>674</v>
      </c>
      <c r="AM1" s="22" t="s">
        <v>675</v>
      </c>
      <c r="AN1" s="22" t="s">
        <v>565</v>
      </c>
      <c r="AO1" s="22" t="s">
        <v>566</v>
      </c>
      <c r="AP1" s="22" t="s">
        <v>676</v>
      </c>
      <c r="AQ1" s="22" t="s">
        <v>677</v>
      </c>
      <c r="AR1" s="22" t="s">
        <v>678</v>
      </c>
      <c r="AS1" s="22" t="s">
        <v>679</v>
      </c>
      <c r="AT1" s="22" t="s">
        <v>680</v>
      </c>
      <c r="AU1" s="22" t="s">
        <v>681</v>
      </c>
      <c r="AV1" s="22" t="s">
        <v>682</v>
      </c>
      <c r="AW1" s="22" t="s">
        <v>683</v>
      </c>
      <c r="AX1" s="22" t="s">
        <v>684</v>
      </c>
      <c r="AY1" s="22" t="s">
        <v>685</v>
      </c>
      <c r="AZ1" s="22" t="s">
        <v>686</v>
      </c>
      <c r="BA1" s="22" t="s">
        <v>687</v>
      </c>
      <c r="BB1"/>
    </row>
    <row r="2" spans="1:54" x14ac:dyDescent="0.15">
      <c r="A2" s="24" t="str">
        <f>TOP!F5</f>
        <v>-</v>
      </c>
      <c r="B2" s="24" t="str">
        <f>_1!A7</f>
        <v>０１</v>
      </c>
      <c r="C2" s="23" t="str">
        <f>IF(_1!B7="高等","1",IF(_1!B7="専門","2",IF(_1!B7="一般","3","9")))</f>
        <v>9</v>
      </c>
      <c r="D2" s="24">
        <f>_1!C7</f>
        <v>0</v>
      </c>
      <c r="E2" s="23" t="e">
        <f>IF(_1!#REF!="昼","1",IF(_1!#REF!="夜","2","9"))</f>
        <v>#REF!</v>
      </c>
      <c r="F2" s="24">
        <f>_1!H7</f>
        <v>0</v>
      </c>
      <c r="G2" s="24">
        <f>_1!I7</f>
        <v>0</v>
      </c>
      <c r="H2" s="24" t="e">
        <f>_1!#REF!</f>
        <v>#REF!</v>
      </c>
      <c r="I2" s="24" t="e">
        <f>_1!#REF!</f>
        <v>#REF!</v>
      </c>
      <c r="J2" s="25" t="e">
        <f>#REF!</f>
        <v>#REF!</v>
      </c>
      <c r="K2" s="25" t="e">
        <f>#REF!</f>
        <v>#REF!</v>
      </c>
      <c r="L2" s="25" t="e">
        <f>#REF!</f>
        <v>#REF!</v>
      </c>
      <c r="M2" s="25" t="e">
        <f>#REF!</f>
        <v>#REF!</v>
      </c>
      <c r="N2" s="25" t="e">
        <f>#REF!</f>
        <v>#REF!</v>
      </c>
      <c r="O2" s="25" t="e">
        <f>#REF!</f>
        <v>#REF!</v>
      </c>
      <c r="P2" s="25" t="e">
        <f>#REF!</f>
        <v>#REF!</v>
      </c>
      <c r="Q2" s="25" t="e">
        <f>#REF!</f>
        <v>#REF!</v>
      </c>
      <c r="R2" s="25" t="e">
        <f>#REF!</f>
        <v>#REF!</v>
      </c>
      <c r="S2" s="25" t="e">
        <f>#REF!</f>
        <v>#REF!</v>
      </c>
      <c r="T2" s="25" t="e">
        <f>#REF!</f>
        <v>#REF!</v>
      </c>
      <c r="U2" s="25" t="e">
        <f>#REF!</f>
        <v>#REF!</v>
      </c>
      <c r="V2" s="25" t="e">
        <f>#REF!</f>
        <v>#REF!</v>
      </c>
      <c r="W2" s="25" t="e">
        <f>#REF!</f>
        <v>#REF!</v>
      </c>
      <c r="X2" s="25" t="e">
        <f>#REF!</f>
        <v>#REF!</v>
      </c>
      <c r="Y2" s="25" t="e">
        <f>#REF!</f>
        <v>#REF!</v>
      </c>
      <c r="Z2" s="25" t="e">
        <f>#REF!</f>
        <v>#REF!</v>
      </c>
      <c r="AA2" s="25" t="e">
        <f>#REF!</f>
        <v>#REF!</v>
      </c>
      <c r="AB2" s="25" t="e">
        <f>#REF!</f>
        <v>#REF!</v>
      </c>
      <c r="AC2" s="25" t="e">
        <f>#REF!</f>
        <v>#REF!</v>
      </c>
      <c r="AD2" s="25">
        <v>0</v>
      </c>
      <c r="AE2" s="25">
        <v>0</v>
      </c>
      <c r="AF2" s="25">
        <v>0</v>
      </c>
      <c r="AG2" s="25">
        <v>0</v>
      </c>
      <c r="AH2" s="25">
        <v>0</v>
      </c>
      <c r="AI2" s="25">
        <v>0</v>
      </c>
      <c r="AJ2" s="25">
        <v>0</v>
      </c>
      <c r="AK2" s="25">
        <v>0</v>
      </c>
      <c r="AL2" s="25">
        <v>0</v>
      </c>
      <c r="AM2" s="25">
        <v>0</v>
      </c>
      <c r="AN2" s="25" t="e">
        <f>#REF!</f>
        <v>#REF!</v>
      </c>
      <c r="AO2" s="25" t="e">
        <f>#REF!</f>
        <v>#REF!</v>
      </c>
      <c r="AP2" s="26">
        <f>_3!C7</f>
        <v>0</v>
      </c>
      <c r="AQ2" s="26">
        <f>_3!D7</f>
        <v>0</v>
      </c>
      <c r="AR2" s="26">
        <f>_3!E7</f>
        <v>0</v>
      </c>
      <c r="AS2" s="26">
        <f>_3!F7</f>
        <v>0</v>
      </c>
      <c r="AT2" s="26">
        <f>_3!G7</f>
        <v>0</v>
      </c>
      <c r="AU2" s="26">
        <f>_3!I7</f>
        <v>0</v>
      </c>
      <c r="AV2" s="26">
        <f>_3!J7</f>
        <v>0</v>
      </c>
      <c r="AW2" s="26">
        <f>_3!K7</f>
        <v>0</v>
      </c>
      <c r="AX2" s="26">
        <f>_3!L7</f>
        <v>0</v>
      </c>
      <c r="AY2" s="26">
        <f>_3!M7</f>
        <v>0</v>
      </c>
      <c r="AZ2" s="26">
        <f>_3!N7</f>
        <v>0</v>
      </c>
      <c r="BA2" s="26">
        <f>_3!O7</f>
        <v>0</v>
      </c>
      <c r="BB2" s="26"/>
    </row>
    <row r="3" spans="1:54" x14ac:dyDescent="0.15">
      <c r="A3" s="24" t="str">
        <f>TOP!F5</f>
        <v>-</v>
      </c>
      <c r="B3" s="24" t="str">
        <f>_1!A8</f>
        <v>０２</v>
      </c>
      <c r="C3" s="23" t="str">
        <f>IF(_1!B8="高等","1",IF(_1!B8="専門","2",IF(_1!B8="一般","3","9")))</f>
        <v>9</v>
      </c>
      <c r="D3" s="24">
        <f>_1!C8</f>
        <v>0</v>
      </c>
      <c r="E3" s="23" t="str">
        <f>IF(_1!D8="昼","1",IF(_1!D8="夜","2","9"))</f>
        <v>9</v>
      </c>
      <c r="F3" s="24">
        <f>_1!H8</f>
        <v>0</v>
      </c>
      <c r="G3" s="24">
        <f>_1!I8</f>
        <v>0</v>
      </c>
      <c r="H3" s="24" t="e">
        <f>_1!#REF!</f>
        <v>#REF!</v>
      </c>
      <c r="I3" s="24" t="e">
        <f>_1!#REF!</f>
        <v>#REF!</v>
      </c>
      <c r="J3" s="25" t="e">
        <f>#REF!</f>
        <v>#REF!</v>
      </c>
      <c r="K3" s="25" t="e">
        <f>#REF!</f>
        <v>#REF!</v>
      </c>
      <c r="L3" s="25" t="e">
        <f>#REF!</f>
        <v>#REF!</v>
      </c>
      <c r="M3" s="25" t="e">
        <f>#REF!</f>
        <v>#REF!</v>
      </c>
      <c r="N3" s="25" t="e">
        <f>#REF!</f>
        <v>#REF!</v>
      </c>
      <c r="O3" s="25" t="e">
        <f>#REF!</f>
        <v>#REF!</v>
      </c>
      <c r="P3" s="25" t="e">
        <f>#REF!</f>
        <v>#REF!</v>
      </c>
      <c r="Q3" s="25" t="e">
        <f>#REF!</f>
        <v>#REF!</v>
      </c>
      <c r="R3" s="25" t="e">
        <f>#REF!</f>
        <v>#REF!</v>
      </c>
      <c r="S3" s="25" t="e">
        <f>#REF!</f>
        <v>#REF!</v>
      </c>
      <c r="T3" s="25" t="e">
        <f>#REF!</f>
        <v>#REF!</v>
      </c>
      <c r="U3" s="25" t="e">
        <f>#REF!</f>
        <v>#REF!</v>
      </c>
      <c r="V3" s="25" t="e">
        <f>#REF!</f>
        <v>#REF!</v>
      </c>
      <c r="W3" s="25" t="e">
        <f>#REF!</f>
        <v>#REF!</v>
      </c>
      <c r="X3" s="25" t="e">
        <f>#REF!</f>
        <v>#REF!</v>
      </c>
      <c r="Y3" s="25" t="e">
        <f>#REF!</f>
        <v>#REF!</v>
      </c>
      <c r="Z3" s="25" t="e">
        <f>#REF!</f>
        <v>#REF!</v>
      </c>
      <c r="AA3" s="25" t="e">
        <f>#REF!</f>
        <v>#REF!</v>
      </c>
      <c r="AB3" s="25" t="e">
        <f>#REF!</f>
        <v>#REF!</v>
      </c>
      <c r="AC3" s="25" t="e">
        <f>#REF!</f>
        <v>#REF!</v>
      </c>
      <c r="AD3" s="25">
        <v>0</v>
      </c>
      <c r="AE3" s="25">
        <v>0</v>
      </c>
      <c r="AF3" s="25">
        <v>0</v>
      </c>
      <c r="AG3" s="25">
        <v>0</v>
      </c>
      <c r="AH3" s="25">
        <v>0</v>
      </c>
      <c r="AI3" s="25">
        <v>0</v>
      </c>
      <c r="AJ3" s="25">
        <v>0</v>
      </c>
      <c r="AK3" s="25">
        <v>0</v>
      </c>
      <c r="AL3" s="25">
        <v>0</v>
      </c>
      <c r="AM3" s="25">
        <v>0</v>
      </c>
      <c r="AN3" s="25" t="e">
        <f>#REF!</f>
        <v>#REF!</v>
      </c>
      <c r="AO3" s="25" t="e">
        <f>#REF!</f>
        <v>#REF!</v>
      </c>
      <c r="AP3" s="26">
        <f>_3!C8</f>
        <v>0</v>
      </c>
      <c r="AQ3" s="26">
        <f>_3!D8</f>
        <v>0</v>
      </c>
      <c r="AR3" s="26">
        <f>_3!E8</f>
        <v>0</v>
      </c>
      <c r="AS3" s="26">
        <f>_3!F8</f>
        <v>0</v>
      </c>
      <c r="AT3" s="26">
        <f>_3!G8</f>
        <v>0</v>
      </c>
      <c r="AU3" s="26">
        <f>_3!I8</f>
        <v>0</v>
      </c>
      <c r="AV3" s="26">
        <f>_3!J8</f>
        <v>0</v>
      </c>
      <c r="AW3" s="26">
        <f>_3!K8</f>
        <v>0</v>
      </c>
      <c r="AX3" s="26">
        <f>_3!L8</f>
        <v>0</v>
      </c>
      <c r="AY3" s="26">
        <f>_3!M8</f>
        <v>0</v>
      </c>
      <c r="AZ3" s="26">
        <f>_3!N8</f>
        <v>0</v>
      </c>
      <c r="BA3" s="26">
        <f>_3!O8</f>
        <v>0</v>
      </c>
      <c r="BB3" s="26"/>
    </row>
    <row r="4" spans="1:54" x14ac:dyDescent="0.15">
      <c r="A4" s="24" t="str">
        <f>TOP!F5</f>
        <v>-</v>
      </c>
      <c r="B4" s="24" t="str">
        <f>_1!A9</f>
        <v>０３</v>
      </c>
      <c r="C4" s="23" t="str">
        <f>IF(_1!B9="高等","1",IF(_1!B9="専門","2",IF(_1!B9="一般","3","9")))</f>
        <v>9</v>
      </c>
      <c r="D4" s="24">
        <f>_1!C9</f>
        <v>0</v>
      </c>
      <c r="E4" s="23" t="str">
        <f>IF(_1!D7="昼","1",IF(_1!D7="夜","2","9"))</f>
        <v>9</v>
      </c>
      <c r="F4" s="24">
        <f>_1!H9</f>
        <v>0</v>
      </c>
      <c r="G4" s="24">
        <f>_1!I9</f>
        <v>0</v>
      </c>
      <c r="H4" s="24" t="e">
        <f>_1!#REF!</f>
        <v>#REF!</v>
      </c>
      <c r="I4" s="24" t="e">
        <f>_1!#REF!</f>
        <v>#REF!</v>
      </c>
      <c r="J4" s="25" t="e">
        <f>#REF!</f>
        <v>#REF!</v>
      </c>
      <c r="K4" s="25" t="e">
        <f>#REF!</f>
        <v>#REF!</v>
      </c>
      <c r="L4" s="25" t="e">
        <f>#REF!</f>
        <v>#REF!</v>
      </c>
      <c r="M4" s="25" t="e">
        <f>#REF!</f>
        <v>#REF!</v>
      </c>
      <c r="N4" s="25" t="e">
        <f>#REF!</f>
        <v>#REF!</v>
      </c>
      <c r="O4" s="25" t="e">
        <f>#REF!</f>
        <v>#REF!</v>
      </c>
      <c r="P4" s="25" t="e">
        <f>#REF!</f>
        <v>#REF!</v>
      </c>
      <c r="Q4" s="25" t="e">
        <f>#REF!</f>
        <v>#REF!</v>
      </c>
      <c r="R4" s="25" t="e">
        <f>#REF!</f>
        <v>#REF!</v>
      </c>
      <c r="S4" s="25" t="e">
        <f>#REF!</f>
        <v>#REF!</v>
      </c>
      <c r="T4" s="25" t="e">
        <f>#REF!</f>
        <v>#REF!</v>
      </c>
      <c r="U4" s="25" t="e">
        <f>#REF!</f>
        <v>#REF!</v>
      </c>
      <c r="V4" s="25" t="e">
        <f>#REF!</f>
        <v>#REF!</v>
      </c>
      <c r="W4" s="25" t="e">
        <f>#REF!</f>
        <v>#REF!</v>
      </c>
      <c r="X4" s="25" t="e">
        <f>#REF!</f>
        <v>#REF!</v>
      </c>
      <c r="Y4" s="25" t="e">
        <f>#REF!</f>
        <v>#REF!</v>
      </c>
      <c r="Z4" s="25" t="e">
        <f>#REF!</f>
        <v>#REF!</v>
      </c>
      <c r="AA4" s="25" t="e">
        <f>#REF!</f>
        <v>#REF!</v>
      </c>
      <c r="AB4" s="25" t="e">
        <f>#REF!</f>
        <v>#REF!</v>
      </c>
      <c r="AC4" s="25" t="e">
        <f>#REF!</f>
        <v>#REF!</v>
      </c>
      <c r="AD4" s="25">
        <v>0</v>
      </c>
      <c r="AE4" s="25">
        <v>0</v>
      </c>
      <c r="AF4" s="25">
        <v>0</v>
      </c>
      <c r="AG4" s="25">
        <v>0</v>
      </c>
      <c r="AH4" s="25">
        <v>0</v>
      </c>
      <c r="AI4" s="25">
        <v>0</v>
      </c>
      <c r="AJ4" s="25">
        <v>0</v>
      </c>
      <c r="AK4" s="25">
        <v>0</v>
      </c>
      <c r="AL4" s="25">
        <v>0</v>
      </c>
      <c r="AM4" s="25">
        <v>0</v>
      </c>
      <c r="AN4" s="25" t="e">
        <f>#REF!</f>
        <v>#REF!</v>
      </c>
      <c r="AO4" s="25" t="e">
        <f>#REF!</f>
        <v>#REF!</v>
      </c>
      <c r="AP4" s="26">
        <f>_3!C9</f>
        <v>0</v>
      </c>
      <c r="AQ4" s="26">
        <f>_3!D9</f>
        <v>0</v>
      </c>
      <c r="AR4" s="26">
        <f>_3!E9</f>
        <v>0</v>
      </c>
      <c r="AS4" s="26">
        <f>_3!F9</f>
        <v>0</v>
      </c>
      <c r="AT4" s="26">
        <f>_3!G9</f>
        <v>0</v>
      </c>
      <c r="AU4" s="26">
        <f>_3!I9</f>
        <v>0</v>
      </c>
      <c r="AV4" s="26">
        <f>_3!J9</f>
        <v>0</v>
      </c>
      <c r="AW4" s="26">
        <f>_3!K9</f>
        <v>0</v>
      </c>
      <c r="AX4" s="26">
        <f>_3!L9</f>
        <v>0</v>
      </c>
      <c r="AY4" s="26">
        <f>_3!M9</f>
        <v>0</v>
      </c>
      <c r="AZ4" s="26">
        <f>_3!N9</f>
        <v>0</v>
      </c>
      <c r="BA4" s="26">
        <f>_3!O9</f>
        <v>0</v>
      </c>
      <c r="BB4" s="26"/>
    </row>
    <row r="5" spans="1:54" x14ac:dyDescent="0.15">
      <c r="A5" s="24" t="str">
        <f>TOP!F5</f>
        <v>-</v>
      </c>
      <c r="B5" s="24" t="str">
        <f>_1!A10</f>
        <v>０４</v>
      </c>
      <c r="C5" s="23" t="str">
        <f>IF(_1!B10="高等","1",IF(_1!B10="専門","2",IF(_1!B10="一般","3","9")))</f>
        <v>9</v>
      </c>
      <c r="D5" s="24">
        <f>_1!C10</f>
        <v>0</v>
      </c>
      <c r="E5" s="23" t="str">
        <f>IF(_1!D10="昼","1",IF(_1!D10="夜","2","9"))</f>
        <v>9</v>
      </c>
      <c r="F5" s="24">
        <f>_1!H10</f>
        <v>0</v>
      </c>
      <c r="G5" s="24">
        <f>_1!I10</f>
        <v>0</v>
      </c>
      <c r="H5" s="24" t="e">
        <f>_1!#REF!</f>
        <v>#REF!</v>
      </c>
      <c r="I5" s="24" t="e">
        <f>_1!#REF!</f>
        <v>#REF!</v>
      </c>
      <c r="J5" s="25" t="e">
        <f>#REF!</f>
        <v>#REF!</v>
      </c>
      <c r="K5" s="25" t="e">
        <f>#REF!</f>
        <v>#REF!</v>
      </c>
      <c r="L5" s="25" t="e">
        <f>#REF!</f>
        <v>#REF!</v>
      </c>
      <c r="M5" s="25" t="e">
        <f>#REF!</f>
        <v>#REF!</v>
      </c>
      <c r="N5" s="25" t="e">
        <f>#REF!</f>
        <v>#REF!</v>
      </c>
      <c r="O5" s="25" t="e">
        <f>#REF!</f>
        <v>#REF!</v>
      </c>
      <c r="P5" s="25" t="e">
        <f>#REF!</f>
        <v>#REF!</v>
      </c>
      <c r="Q5" s="25" t="e">
        <f>#REF!</f>
        <v>#REF!</v>
      </c>
      <c r="R5" s="25" t="e">
        <f>#REF!</f>
        <v>#REF!</v>
      </c>
      <c r="S5" s="25" t="e">
        <f>#REF!</f>
        <v>#REF!</v>
      </c>
      <c r="T5" s="25" t="e">
        <f>#REF!</f>
        <v>#REF!</v>
      </c>
      <c r="U5" s="25" t="e">
        <f>#REF!</f>
        <v>#REF!</v>
      </c>
      <c r="V5" s="25" t="e">
        <f>#REF!</f>
        <v>#REF!</v>
      </c>
      <c r="W5" s="25" t="e">
        <f>#REF!</f>
        <v>#REF!</v>
      </c>
      <c r="X5" s="25" t="e">
        <f>#REF!</f>
        <v>#REF!</v>
      </c>
      <c r="Y5" s="25" t="e">
        <f>#REF!</f>
        <v>#REF!</v>
      </c>
      <c r="Z5" s="25" t="e">
        <f>#REF!</f>
        <v>#REF!</v>
      </c>
      <c r="AA5" s="25" t="e">
        <f>#REF!</f>
        <v>#REF!</v>
      </c>
      <c r="AB5" s="25" t="e">
        <f>#REF!</f>
        <v>#REF!</v>
      </c>
      <c r="AC5" s="25" t="e">
        <f>#REF!</f>
        <v>#REF!</v>
      </c>
      <c r="AD5" s="25">
        <v>0</v>
      </c>
      <c r="AE5" s="25">
        <v>0</v>
      </c>
      <c r="AF5" s="25">
        <v>0</v>
      </c>
      <c r="AG5" s="25">
        <v>0</v>
      </c>
      <c r="AH5" s="25">
        <v>0</v>
      </c>
      <c r="AI5" s="25">
        <v>0</v>
      </c>
      <c r="AJ5" s="25">
        <v>0</v>
      </c>
      <c r="AK5" s="25">
        <v>0</v>
      </c>
      <c r="AL5" s="25">
        <v>0</v>
      </c>
      <c r="AM5" s="25">
        <v>0</v>
      </c>
      <c r="AN5" s="25" t="e">
        <f>#REF!</f>
        <v>#REF!</v>
      </c>
      <c r="AO5" s="25" t="e">
        <f>#REF!</f>
        <v>#REF!</v>
      </c>
      <c r="AP5" s="26">
        <f>_3!C10</f>
        <v>0</v>
      </c>
      <c r="AQ5" s="26">
        <f>_3!D10</f>
        <v>0</v>
      </c>
      <c r="AR5" s="26">
        <f>_3!E10</f>
        <v>0</v>
      </c>
      <c r="AS5" s="26">
        <f>_3!F10</f>
        <v>0</v>
      </c>
      <c r="AT5" s="26">
        <f>_3!G10</f>
        <v>0</v>
      </c>
      <c r="AU5" s="26">
        <f>_3!I10</f>
        <v>0</v>
      </c>
      <c r="AV5" s="26">
        <f>_3!J10</f>
        <v>0</v>
      </c>
      <c r="AW5" s="26">
        <f>_3!K10</f>
        <v>0</v>
      </c>
      <c r="AX5" s="26">
        <f>_3!L10</f>
        <v>0</v>
      </c>
      <c r="AY5" s="26">
        <f>_3!M10</f>
        <v>0</v>
      </c>
      <c r="AZ5" s="26">
        <f>_3!N10</f>
        <v>0</v>
      </c>
      <c r="BA5" s="26">
        <f>_3!O10</f>
        <v>0</v>
      </c>
      <c r="BB5" s="26"/>
    </row>
    <row r="6" spans="1:54" x14ac:dyDescent="0.15">
      <c r="A6" s="24" t="str">
        <f>TOP!F5</f>
        <v>-</v>
      </c>
      <c r="B6" s="24" t="str">
        <f>_1!A11</f>
        <v>０５</v>
      </c>
      <c r="C6" s="23" t="str">
        <f>IF(_1!B11="高等","1",IF(_1!B11="専門","2",IF(_1!B11="一般","3","9")))</f>
        <v>9</v>
      </c>
      <c r="D6" s="24">
        <f>_1!C11</f>
        <v>0</v>
      </c>
      <c r="E6" s="23" t="str">
        <f>IF(_1!D11="昼","1",IF(_1!D11="夜","2","9"))</f>
        <v>9</v>
      </c>
      <c r="F6" s="24">
        <f>_1!H11</f>
        <v>0</v>
      </c>
      <c r="G6" s="24">
        <f>_1!I11</f>
        <v>0</v>
      </c>
      <c r="H6" s="24" t="e">
        <f>_1!#REF!</f>
        <v>#REF!</v>
      </c>
      <c r="I6" s="24" t="e">
        <f>_1!#REF!</f>
        <v>#REF!</v>
      </c>
      <c r="J6" s="25" t="e">
        <f>#REF!</f>
        <v>#REF!</v>
      </c>
      <c r="K6" s="25" t="e">
        <f>#REF!</f>
        <v>#REF!</v>
      </c>
      <c r="L6" s="25" t="e">
        <f>#REF!</f>
        <v>#REF!</v>
      </c>
      <c r="M6" s="25" t="e">
        <f>#REF!</f>
        <v>#REF!</v>
      </c>
      <c r="N6" s="25" t="e">
        <f>#REF!</f>
        <v>#REF!</v>
      </c>
      <c r="O6" s="25" t="e">
        <f>#REF!</f>
        <v>#REF!</v>
      </c>
      <c r="P6" s="25" t="e">
        <f>#REF!</f>
        <v>#REF!</v>
      </c>
      <c r="Q6" s="25" t="e">
        <f>#REF!</f>
        <v>#REF!</v>
      </c>
      <c r="R6" s="25" t="e">
        <f>#REF!</f>
        <v>#REF!</v>
      </c>
      <c r="S6" s="25" t="e">
        <f>#REF!</f>
        <v>#REF!</v>
      </c>
      <c r="T6" s="25" t="e">
        <f>#REF!</f>
        <v>#REF!</v>
      </c>
      <c r="U6" s="25" t="e">
        <f>#REF!</f>
        <v>#REF!</v>
      </c>
      <c r="V6" s="25" t="e">
        <f>#REF!</f>
        <v>#REF!</v>
      </c>
      <c r="W6" s="25" t="e">
        <f>#REF!</f>
        <v>#REF!</v>
      </c>
      <c r="X6" s="25" t="e">
        <f>#REF!</f>
        <v>#REF!</v>
      </c>
      <c r="Y6" s="25" t="e">
        <f>#REF!</f>
        <v>#REF!</v>
      </c>
      <c r="Z6" s="25" t="e">
        <f>#REF!</f>
        <v>#REF!</v>
      </c>
      <c r="AA6" s="25" t="e">
        <f>#REF!</f>
        <v>#REF!</v>
      </c>
      <c r="AB6" s="25" t="e">
        <f>#REF!</f>
        <v>#REF!</v>
      </c>
      <c r="AC6" s="25" t="e">
        <f>#REF!</f>
        <v>#REF!</v>
      </c>
      <c r="AD6" s="25">
        <v>0</v>
      </c>
      <c r="AE6" s="25">
        <v>0</v>
      </c>
      <c r="AF6" s="25">
        <v>0</v>
      </c>
      <c r="AG6" s="25">
        <v>0</v>
      </c>
      <c r="AH6" s="25">
        <v>0</v>
      </c>
      <c r="AI6" s="25">
        <v>0</v>
      </c>
      <c r="AJ6" s="25">
        <v>0</v>
      </c>
      <c r="AK6" s="25">
        <v>0</v>
      </c>
      <c r="AL6" s="25">
        <v>0</v>
      </c>
      <c r="AM6" s="25">
        <v>0</v>
      </c>
      <c r="AN6" s="25" t="e">
        <f>#REF!</f>
        <v>#REF!</v>
      </c>
      <c r="AO6" s="25" t="e">
        <f>#REF!</f>
        <v>#REF!</v>
      </c>
      <c r="AP6" s="26">
        <f>_3!C11</f>
        <v>0</v>
      </c>
      <c r="AQ6" s="26">
        <f>_3!D11</f>
        <v>0</v>
      </c>
      <c r="AR6" s="26">
        <f>_3!E11</f>
        <v>0</v>
      </c>
      <c r="AS6" s="26">
        <f>_3!F11</f>
        <v>0</v>
      </c>
      <c r="AT6" s="26">
        <f>_3!G11</f>
        <v>0</v>
      </c>
      <c r="AU6" s="26">
        <f>_3!I11</f>
        <v>0</v>
      </c>
      <c r="AV6" s="26">
        <f>_3!J11</f>
        <v>0</v>
      </c>
      <c r="AW6" s="26">
        <f>_3!K11</f>
        <v>0</v>
      </c>
      <c r="AX6" s="26">
        <f>_3!L11</f>
        <v>0</v>
      </c>
      <c r="AY6" s="26">
        <f>_3!M11</f>
        <v>0</v>
      </c>
      <c r="AZ6" s="26">
        <f>_3!N11</f>
        <v>0</v>
      </c>
      <c r="BA6" s="26">
        <f>_3!O11</f>
        <v>0</v>
      </c>
      <c r="BB6" s="26"/>
    </row>
    <row r="7" spans="1:54" ht="13.5" customHeight="1" x14ac:dyDescent="0.15">
      <c r="A7" s="24" t="str">
        <f>TOP!F5</f>
        <v>-</v>
      </c>
      <c r="B7" s="24" t="str">
        <f>_1!A12</f>
        <v>０６</v>
      </c>
      <c r="C7" s="23" t="str">
        <f>IF(_1!B12="高等","1",IF(_1!B12="専門","2",IF(_1!B12="一般","3","9")))</f>
        <v>9</v>
      </c>
      <c r="D7" s="24">
        <f>_1!C12</f>
        <v>0</v>
      </c>
      <c r="E7" s="23" t="str">
        <f>IF(_1!D12="昼","1",IF(_1!D12="夜","2","9"))</f>
        <v>9</v>
      </c>
      <c r="F7" s="24">
        <f>_1!H12</f>
        <v>0</v>
      </c>
      <c r="G7" s="24">
        <f>_1!I12</f>
        <v>0</v>
      </c>
      <c r="H7" s="24" t="e">
        <f>_1!#REF!</f>
        <v>#REF!</v>
      </c>
      <c r="I7" s="24" t="e">
        <f>_1!#REF!</f>
        <v>#REF!</v>
      </c>
      <c r="J7" s="25" t="e">
        <f>#REF!</f>
        <v>#REF!</v>
      </c>
      <c r="K7" s="25" t="e">
        <f>#REF!</f>
        <v>#REF!</v>
      </c>
      <c r="L7" s="25" t="e">
        <f>#REF!</f>
        <v>#REF!</v>
      </c>
      <c r="M7" s="25" t="e">
        <f>#REF!</f>
        <v>#REF!</v>
      </c>
      <c r="N7" s="25">
        <v>0</v>
      </c>
      <c r="O7" s="25" t="e">
        <f>#REF!</f>
        <v>#REF!</v>
      </c>
      <c r="P7" s="25" t="e">
        <f>#REF!</f>
        <v>#REF!</v>
      </c>
      <c r="Q7" s="25" t="e">
        <f>#REF!</f>
        <v>#REF!</v>
      </c>
      <c r="R7" s="25" t="e">
        <f>#REF!</f>
        <v>#REF!</v>
      </c>
      <c r="S7" s="25" t="e">
        <f>#REF!</f>
        <v>#REF!</v>
      </c>
      <c r="T7" s="25" t="e">
        <f>#REF!</f>
        <v>#REF!</v>
      </c>
      <c r="U7" s="25" t="e">
        <f>#REF!</f>
        <v>#REF!</v>
      </c>
      <c r="V7" s="25" t="e">
        <f>#REF!</f>
        <v>#REF!</v>
      </c>
      <c r="W7" s="25" t="e">
        <f>#REF!</f>
        <v>#REF!</v>
      </c>
      <c r="X7" s="25" t="e">
        <f>#REF!</f>
        <v>#REF!</v>
      </c>
      <c r="Y7" s="25" t="e">
        <f>#REF!</f>
        <v>#REF!</v>
      </c>
      <c r="Z7" s="25" t="e">
        <f>#REF!</f>
        <v>#REF!</v>
      </c>
      <c r="AA7" s="25" t="e">
        <f>#REF!</f>
        <v>#REF!</v>
      </c>
      <c r="AB7" s="25" t="e">
        <f>#REF!</f>
        <v>#REF!</v>
      </c>
      <c r="AC7" s="25" t="e">
        <f>#REF!</f>
        <v>#REF!</v>
      </c>
      <c r="AD7" s="25">
        <v>0</v>
      </c>
      <c r="AE7" s="25">
        <v>0</v>
      </c>
      <c r="AF7" s="25">
        <v>0</v>
      </c>
      <c r="AG7" s="25">
        <v>0</v>
      </c>
      <c r="AH7" s="25">
        <v>0</v>
      </c>
      <c r="AI7" s="25">
        <v>0</v>
      </c>
      <c r="AJ7" s="25">
        <v>0</v>
      </c>
      <c r="AK7" s="25">
        <v>0</v>
      </c>
      <c r="AL7" s="25">
        <v>0</v>
      </c>
      <c r="AM7" s="25">
        <v>0</v>
      </c>
      <c r="AN7" s="25" t="e">
        <f>#REF!</f>
        <v>#REF!</v>
      </c>
      <c r="AO7" s="25" t="e">
        <f>#REF!</f>
        <v>#REF!</v>
      </c>
      <c r="AP7" s="26">
        <f>_3!C12</f>
        <v>0</v>
      </c>
      <c r="AQ7" s="26">
        <f>_3!D12</f>
        <v>0</v>
      </c>
      <c r="AR7" s="26">
        <f>_3!E12</f>
        <v>0</v>
      </c>
      <c r="AS7" s="26">
        <f>_3!F12</f>
        <v>0</v>
      </c>
      <c r="AT7" s="26">
        <f>_3!G12</f>
        <v>0</v>
      </c>
      <c r="AU7" s="26">
        <f>_3!I12</f>
        <v>0</v>
      </c>
      <c r="AV7" s="26">
        <f>_3!J12</f>
        <v>0</v>
      </c>
      <c r="AW7" s="26">
        <f>_3!K12</f>
        <v>0</v>
      </c>
      <c r="AX7" s="26">
        <f>_3!L12</f>
        <v>0</v>
      </c>
      <c r="AY7" s="26">
        <f>_3!M12</f>
        <v>0</v>
      </c>
      <c r="AZ7" s="26">
        <f>_3!N12</f>
        <v>0</v>
      </c>
      <c r="BA7" s="26">
        <f>_3!O12</f>
        <v>0</v>
      </c>
      <c r="BB7" s="26"/>
    </row>
    <row r="8" spans="1:54" x14ac:dyDescent="0.15">
      <c r="A8" s="24" t="str">
        <f>TOP!F5</f>
        <v>-</v>
      </c>
      <c r="B8" s="24" t="str">
        <f>_1!A13</f>
        <v>０７</v>
      </c>
      <c r="C8" s="23" t="str">
        <f>IF(_1!B13="高等","1",IF(_1!B13="専門","2",IF(_1!B13="一般","3","9")))</f>
        <v>9</v>
      </c>
      <c r="D8" s="24">
        <f>_1!C13</f>
        <v>0</v>
      </c>
      <c r="E8" s="23" t="str">
        <f>IF(_1!D13="昼","1",IF(_1!D13="夜","2","9"))</f>
        <v>9</v>
      </c>
      <c r="F8" s="24">
        <f>_1!H13</f>
        <v>0</v>
      </c>
      <c r="G8" s="24">
        <f>_1!I13</f>
        <v>0</v>
      </c>
      <c r="H8" s="24" t="e">
        <f>_1!#REF!</f>
        <v>#REF!</v>
      </c>
      <c r="I8" s="24" t="e">
        <f>_1!#REF!</f>
        <v>#REF!</v>
      </c>
      <c r="J8" s="25" t="e">
        <f>#REF!</f>
        <v>#REF!</v>
      </c>
      <c r="K8" s="25" t="e">
        <f>#REF!</f>
        <v>#REF!</v>
      </c>
      <c r="L8" s="25" t="e">
        <f>#REF!</f>
        <v>#REF!</v>
      </c>
      <c r="M8" s="25" t="e">
        <f>#REF!</f>
        <v>#REF!</v>
      </c>
      <c r="N8" s="25">
        <v>0</v>
      </c>
      <c r="O8" s="25" t="e">
        <f>#REF!</f>
        <v>#REF!</v>
      </c>
      <c r="P8" s="25" t="e">
        <f>#REF!</f>
        <v>#REF!</v>
      </c>
      <c r="Q8" s="25" t="e">
        <f>#REF!</f>
        <v>#REF!</v>
      </c>
      <c r="R8" s="25" t="e">
        <f>#REF!</f>
        <v>#REF!</v>
      </c>
      <c r="S8" s="25" t="e">
        <f>#REF!</f>
        <v>#REF!</v>
      </c>
      <c r="T8" s="25" t="e">
        <f>#REF!</f>
        <v>#REF!</v>
      </c>
      <c r="U8" s="25" t="e">
        <f>#REF!</f>
        <v>#REF!</v>
      </c>
      <c r="V8" s="25" t="e">
        <f>#REF!</f>
        <v>#REF!</v>
      </c>
      <c r="W8" s="25" t="e">
        <f>#REF!</f>
        <v>#REF!</v>
      </c>
      <c r="X8" s="25" t="e">
        <f>#REF!</f>
        <v>#REF!</v>
      </c>
      <c r="Y8" s="25" t="e">
        <f>#REF!</f>
        <v>#REF!</v>
      </c>
      <c r="Z8" s="25" t="e">
        <f>#REF!</f>
        <v>#REF!</v>
      </c>
      <c r="AA8" s="25" t="e">
        <f>#REF!</f>
        <v>#REF!</v>
      </c>
      <c r="AB8" s="25" t="e">
        <f>#REF!</f>
        <v>#REF!</v>
      </c>
      <c r="AC8" s="25" t="e">
        <f>#REF!</f>
        <v>#REF!</v>
      </c>
      <c r="AD8" s="25">
        <v>0</v>
      </c>
      <c r="AE8" s="25">
        <v>0</v>
      </c>
      <c r="AF8" s="25">
        <v>0</v>
      </c>
      <c r="AG8" s="25">
        <v>0</v>
      </c>
      <c r="AH8" s="25">
        <v>0</v>
      </c>
      <c r="AI8" s="25">
        <v>0</v>
      </c>
      <c r="AJ8" s="25">
        <v>0</v>
      </c>
      <c r="AK8" s="25">
        <v>0</v>
      </c>
      <c r="AL8" s="25">
        <v>0</v>
      </c>
      <c r="AM8" s="25">
        <v>0</v>
      </c>
      <c r="AN8" s="25" t="e">
        <f>#REF!</f>
        <v>#REF!</v>
      </c>
      <c r="AO8" s="25" t="e">
        <f>#REF!</f>
        <v>#REF!</v>
      </c>
      <c r="AP8" s="26">
        <f>_3!C13</f>
        <v>0</v>
      </c>
      <c r="AQ8" s="26">
        <f>_3!D13</f>
        <v>0</v>
      </c>
      <c r="AR8" s="26">
        <f>_3!E13</f>
        <v>0</v>
      </c>
      <c r="AS8" s="26">
        <f>_3!F13</f>
        <v>0</v>
      </c>
      <c r="AT8" s="26">
        <f>_3!G13</f>
        <v>0</v>
      </c>
      <c r="AU8" s="26">
        <f>_3!I13</f>
        <v>0</v>
      </c>
      <c r="AV8" s="26">
        <f>_3!J13</f>
        <v>0</v>
      </c>
      <c r="AW8" s="26">
        <f>_3!K13</f>
        <v>0</v>
      </c>
      <c r="AX8" s="26">
        <f>_3!L13</f>
        <v>0</v>
      </c>
      <c r="AY8" s="26">
        <f>_3!M13</f>
        <v>0</v>
      </c>
      <c r="AZ8" s="26">
        <f>_3!N13</f>
        <v>0</v>
      </c>
      <c r="BA8" s="26">
        <f>_3!O13</f>
        <v>0</v>
      </c>
      <c r="BB8" s="26"/>
    </row>
    <row r="9" spans="1:54" x14ac:dyDescent="0.15">
      <c r="A9" s="24" t="str">
        <f>TOP!F5</f>
        <v>-</v>
      </c>
      <c r="B9" s="24" t="str">
        <f>_1!A14</f>
        <v>０８</v>
      </c>
      <c r="C9" s="23" t="str">
        <f>IF(_1!B14="高等","1",IF(_1!B14="専門","2",IF(_1!B14="一般","3","9")))</f>
        <v>9</v>
      </c>
      <c r="D9" s="24">
        <f>_1!C14</f>
        <v>0</v>
      </c>
      <c r="E9" s="23" t="str">
        <f>IF(_1!D14="昼","1",IF(_1!D14="夜","2","9"))</f>
        <v>9</v>
      </c>
      <c r="F9" s="24">
        <f>_1!H14</f>
        <v>0</v>
      </c>
      <c r="G9" s="24">
        <f>_1!I14</f>
        <v>0</v>
      </c>
      <c r="H9" s="24" t="e">
        <f>_1!#REF!</f>
        <v>#REF!</v>
      </c>
      <c r="I9" s="24" t="e">
        <f>_1!#REF!</f>
        <v>#REF!</v>
      </c>
      <c r="J9" s="25" t="e">
        <f>#REF!</f>
        <v>#REF!</v>
      </c>
      <c r="K9" s="25" t="e">
        <f>#REF!</f>
        <v>#REF!</v>
      </c>
      <c r="L9" s="25" t="e">
        <f>#REF!</f>
        <v>#REF!</v>
      </c>
      <c r="M9" s="25" t="e">
        <f>#REF!</f>
        <v>#REF!</v>
      </c>
      <c r="N9" s="25">
        <v>0</v>
      </c>
      <c r="O9" s="25" t="e">
        <f>#REF!</f>
        <v>#REF!</v>
      </c>
      <c r="P9" s="25" t="e">
        <f>#REF!</f>
        <v>#REF!</v>
      </c>
      <c r="Q9" s="25" t="e">
        <f>#REF!</f>
        <v>#REF!</v>
      </c>
      <c r="R9" s="25" t="e">
        <f>#REF!</f>
        <v>#REF!</v>
      </c>
      <c r="S9" s="25" t="e">
        <f>#REF!</f>
        <v>#REF!</v>
      </c>
      <c r="T9" s="25" t="e">
        <f>#REF!</f>
        <v>#REF!</v>
      </c>
      <c r="U9" s="25" t="e">
        <f>#REF!</f>
        <v>#REF!</v>
      </c>
      <c r="V9" s="25" t="e">
        <f>#REF!</f>
        <v>#REF!</v>
      </c>
      <c r="W9" s="25" t="e">
        <f>#REF!</f>
        <v>#REF!</v>
      </c>
      <c r="X9" s="25" t="e">
        <f>#REF!</f>
        <v>#REF!</v>
      </c>
      <c r="Y9" s="25" t="e">
        <f>#REF!</f>
        <v>#REF!</v>
      </c>
      <c r="Z9" s="25" t="e">
        <f>#REF!</f>
        <v>#REF!</v>
      </c>
      <c r="AA9" s="25" t="e">
        <f>#REF!</f>
        <v>#REF!</v>
      </c>
      <c r="AB9" s="25" t="e">
        <f>#REF!</f>
        <v>#REF!</v>
      </c>
      <c r="AC9" s="25" t="e">
        <f>#REF!</f>
        <v>#REF!</v>
      </c>
      <c r="AD9" s="25">
        <v>0</v>
      </c>
      <c r="AE9" s="25">
        <v>0</v>
      </c>
      <c r="AF9" s="25">
        <v>0</v>
      </c>
      <c r="AG9" s="25">
        <v>0</v>
      </c>
      <c r="AH9" s="25">
        <v>0</v>
      </c>
      <c r="AI9" s="25">
        <v>0</v>
      </c>
      <c r="AJ9" s="25">
        <v>0</v>
      </c>
      <c r="AK9" s="25">
        <v>0</v>
      </c>
      <c r="AL9" s="25">
        <v>0</v>
      </c>
      <c r="AM9" s="25">
        <v>0</v>
      </c>
      <c r="AN9" s="25" t="e">
        <f>#REF!</f>
        <v>#REF!</v>
      </c>
      <c r="AO9" s="25" t="e">
        <f>#REF!</f>
        <v>#REF!</v>
      </c>
      <c r="AP9" s="26">
        <f>_3!C14</f>
        <v>0</v>
      </c>
      <c r="AQ9" s="26">
        <f>_3!D14</f>
        <v>0</v>
      </c>
      <c r="AR9" s="26">
        <f>_3!E14</f>
        <v>0</v>
      </c>
      <c r="AS9" s="26">
        <f>_3!F14</f>
        <v>0</v>
      </c>
      <c r="AT9" s="26">
        <f>_3!G14</f>
        <v>0</v>
      </c>
      <c r="AU9" s="26">
        <f>_3!I14</f>
        <v>0</v>
      </c>
      <c r="AV9" s="26">
        <f>_3!J14</f>
        <v>0</v>
      </c>
      <c r="AW9" s="26">
        <f>_3!K14</f>
        <v>0</v>
      </c>
      <c r="AX9" s="26">
        <f>_3!L14</f>
        <v>0</v>
      </c>
      <c r="AY9" s="26">
        <f>_3!M14</f>
        <v>0</v>
      </c>
      <c r="AZ9" s="26">
        <f>_3!N14</f>
        <v>0</v>
      </c>
      <c r="BA9" s="26">
        <f>_3!O14</f>
        <v>0</v>
      </c>
      <c r="BB9" s="26"/>
    </row>
    <row r="10" spans="1:54" x14ac:dyDescent="0.15">
      <c r="A10" s="24" t="str">
        <f>TOP!F5</f>
        <v>-</v>
      </c>
      <c r="B10" s="24" t="str">
        <f>_1!A15</f>
        <v>０９</v>
      </c>
      <c r="C10" s="23" t="str">
        <f>IF(_1!B15="高等","1",IF(_1!B15="専門","2",IF(_1!B15="一般","3","9")))</f>
        <v>9</v>
      </c>
      <c r="D10" s="24">
        <f>_1!C15</f>
        <v>0</v>
      </c>
      <c r="E10" s="23" t="str">
        <f>IF(_1!D15="昼","1",IF(_1!D15="夜","2","9"))</f>
        <v>9</v>
      </c>
      <c r="F10" s="24">
        <f>_1!H15</f>
        <v>0</v>
      </c>
      <c r="G10" s="24">
        <f>_1!I15</f>
        <v>0</v>
      </c>
      <c r="H10" s="24" t="e">
        <f>_1!#REF!</f>
        <v>#REF!</v>
      </c>
      <c r="I10" s="24" t="e">
        <f>_1!#REF!</f>
        <v>#REF!</v>
      </c>
      <c r="J10" s="25" t="e">
        <f>#REF!</f>
        <v>#REF!</v>
      </c>
      <c r="K10" s="25" t="e">
        <f>#REF!</f>
        <v>#REF!</v>
      </c>
      <c r="L10" s="25" t="e">
        <f>#REF!</f>
        <v>#REF!</v>
      </c>
      <c r="M10" s="25" t="e">
        <f>#REF!</f>
        <v>#REF!</v>
      </c>
      <c r="N10" s="25">
        <v>0</v>
      </c>
      <c r="O10" s="25" t="e">
        <f>#REF!</f>
        <v>#REF!</v>
      </c>
      <c r="P10" s="25" t="e">
        <f>#REF!</f>
        <v>#REF!</v>
      </c>
      <c r="Q10" s="25" t="e">
        <f>#REF!</f>
        <v>#REF!</v>
      </c>
      <c r="R10" s="25" t="e">
        <f>#REF!</f>
        <v>#REF!</v>
      </c>
      <c r="S10" s="25" t="e">
        <f>#REF!</f>
        <v>#REF!</v>
      </c>
      <c r="T10" s="25" t="e">
        <f>#REF!</f>
        <v>#REF!</v>
      </c>
      <c r="U10" s="25" t="e">
        <f>#REF!</f>
        <v>#REF!</v>
      </c>
      <c r="V10" s="25" t="e">
        <f>#REF!</f>
        <v>#REF!</v>
      </c>
      <c r="W10" s="25" t="e">
        <f>#REF!</f>
        <v>#REF!</v>
      </c>
      <c r="X10" s="25" t="e">
        <f>#REF!</f>
        <v>#REF!</v>
      </c>
      <c r="Y10" s="25" t="e">
        <f>#REF!</f>
        <v>#REF!</v>
      </c>
      <c r="Z10" s="25" t="e">
        <f>#REF!</f>
        <v>#REF!</v>
      </c>
      <c r="AA10" s="25" t="e">
        <f>#REF!</f>
        <v>#REF!</v>
      </c>
      <c r="AB10" s="25" t="e">
        <f>#REF!</f>
        <v>#REF!</v>
      </c>
      <c r="AC10" s="25" t="e">
        <f>#REF!</f>
        <v>#REF!</v>
      </c>
      <c r="AD10" s="25">
        <v>0</v>
      </c>
      <c r="AE10" s="25">
        <v>0</v>
      </c>
      <c r="AF10" s="25">
        <v>0</v>
      </c>
      <c r="AG10" s="25">
        <v>0</v>
      </c>
      <c r="AH10" s="25">
        <v>0</v>
      </c>
      <c r="AI10" s="25">
        <v>0</v>
      </c>
      <c r="AJ10" s="25">
        <v>0</v>
      </c>
      <c r="AK10" s="25">
        <v>0</v>
      </c>
      <c r="AL10" s="25">
        <v>0</v>
      </c>
      <c r="AM10" s="25">
        <v>0</v>
      </c>
      <c r="AN10" s="25" t="e">
        <f>#REF!</f>
        <v>#REF!</v>
      </c>
      <c r="AO10" s="25" t="e">
        <f>#REF!</f>
        <v>#REF!</v>
      </c>
      <c r="AP10" s="26">
        <f>_3!C15</f>
        <v>0</v>
      </c>
      <c r="AQ10" s="26">
        <f>_3!D15</f>
        <v>0</v>
      </c>
      <c r="AR10" s="26">
        <f>_3!E15</f>
        <v>0</v>
      </c>
      <c r="AS10" s="26">
        <f>_3!F15</f>
        <v>0</v>
      </c>
      <c r="AT10" s="26">
        <f>_3!G15</f>
        <v>0</v>
      </c>
      <c r="AU10" s="26">
        <f>_3!I15</f>
        <v>0</v>
      </c>
      <c r="AV10" s="26">
        <f>_3!J15</f>
        <v>0</v>
      </c>
      <c r="AW10" s="26">
        <f>_3!K15</f>
        <v>0</v>
      </c>
      <c r="AX10" s="26">
        <f>_3!L15</f>
        <v>0</v>
      </c>
      <c r="AY10" s="26">
        <f>_3!M15</f>
        <v>0</v>
      </c>
      <c r="AZ10" s="26">
        <f>_3!N15</f>
        <v>0</v>
      </c>
      <c r="BA10" s="26">
        <f>_3!O15</f>
        <v>0</v>
      </c>
      <c r="BB10" s="26"/>
    </row>
    <row r="11" spans="1:54" x14ac:dyDescent="0.15">
      <c r="A11" s="24" t="str">
        <f>TOP!F5</f>
        <v>-</v>
      </c>
      <c r="B11" s="24" t="str">
        <f>_1!A16</f>
        <v>１０</v>
      </c>
      <c r="C11" s="23" t="str">
        <f>IF(_1!B16="高等","1",IF(_1!B16="専門","2",IF(_1!B16="一般","3","9")))</f>
        <v>9</v>
      </c>
      <c r="D11" s="24">
        <f>_1!C16</f>
        <v>0</v>
      </c>
      <c r="E11" s="23" t="str">
        <f>IF(_1!D16="昼","1",IF(_1!D16="夜","2","9"))</f>
        <v>9</v>
      </c>
      <c r="F11" s="24">
        <f>_1!H16</f>
        <v>0</v>
      </c>
      <c r="G11" s="24">
        <f>_1!I16</f>
        <v>0</v>
      </c>
      <c r="H11" s="24" t="e">
        <f>_1!#REF!</f>
        <v>#REF!</v>
      </c>
      <c r="I11" s="24" t="e">
        <f>_1!#REF!</f>
        <v>#REF!</v>
      </c>
      <c r="J11" s="25" t="e">
        <f>#REF!</f>
        <v>#REF!</v>
      </c>
      <c r="K11" s="25" t="e">
        <f>#REF!</f>
        <v>#REF!</v>
      </c>
      <c r="L11" s="25" t="e">
        <f>#REF!</f>
        <v>#REF!</v>
      </c>
      <c r="M11" s="25" t="e">
        <f>#REF!</f>
        <v>#REF!</v>
      </c>
      <c r="N11" s="25">
        <v>0</v>
      </c>
      <c r="O11" s="25" t="e">
        <f>#REF!</f>
        <v>#REF!</v>
      </c>
      <c r="P11" s="25" t="e">
        <f>#REF!</f>
        <v>#REF!</v>
      </c>
      <c r="Q11" s="25" t="e">
        <f>#REF!</f>
        <v>#REF!</v>
      </c>
      <c r="R11" s="25" t="e">
        <f>#REF!</f>
        <v>#REF!</v>
      </c>
      <c r="S11" s="25" t="e">
        <f>#REF!</f>
        <v>#REF!</v>
      </c>
      <c r="T11" s="25" t="e">
        <f>#REF!</f>
        <v>#REF!</v>
      </c>
      <c r="U11" s="25" t="e">
        <f>#REF!</f>
        <v>#REF!</v>
      </c>
      <c r="V11" s="25" t="e">
        <f>#REF!</f>
        <v>#REF!</v>
      </c>
      <c r="W11" s="25" t="e">
        <f>#REF!</f>
        <v>#REF!</v>
      </c>
      <c r="X11" s="25" t="e">
        <f>#REF!</f>
        <v>#REF!</v>
      </c>
      <c r="Y11" s="25" t="e">
        <f>#REF!</f>
        <v>#REF!</v>
      </c>
      <c r="Z11" s="25" t="e">
        <f>#REF!</f>
        <v>#REF!</v>
      </c>
      <c r="AA11" s="25" t="e">
        <f>#REF!</f>
        <v>#REF!</v>
      </c>
      <c r="AB11" s="25" t="e">
        <f>#REF!</f>
        <v>#REF!</v>
      </c>
      <c r="AC11" s="25" t="e">
        <f>#REF!</f>
        <v>#REF!</v>
      </c>
      <c r="AD11" s="25">
        <v>0</v>
      </c>
      <c r="AE11" s="25">
        <v>0</v>
      </c>
      <c r="AF11" s="25">
        <v>0</v>
      </c>
      <c r="AG11" s="25">
        <v>0</v>
      </c>
      <c r="AH11" s="25">
        <v>0</v>
      </c>
      <c r="AI11" s="25">
        <v>0</v>
      </c>
      <c r="AJ11" s="25">
        <v>0</v>
      </c>
      <c r="AK11" s="25">
        <v>0</v>
      </c>
      <c r="AL11" s="25">
        <v>0</v>
      </c>
      <c r="AM11" s="25">
        <v>0</v>
      </c>
      <c r="AN11" s="25" t="e">
        <f>#REF!</f>
        <v>#REF!</v>
      </c>
      <c r="AO11" s="25" t="e">
        <f>#REF!</f>
        <v>#REF!</v>
      </c>
      <c r="AP11" s="26">
        <f>_3!C16</f>
        <v>0</v>
      </c>
      <c r="AQ11" s="26">
        <f>_3!D16</f>
        <v>0</v>
      </c>
      <c r="AR11" s="26">
        <f>_3!E16</f>
        <v>0</v>
      </c>
      <c r="AS11" s="26">
        <f>_3!F16</f>
        <v>0</v>
      </c>
      <c r="AT11" s="26">
        <f>_3!G16</f>
        <v>0</v>
      </c>
      <c r="AU11" s="26">
        <f>_3!I16</f>
        <v>0</v>
      </c>
      <c r="AV11" s="26">
        <f>_3!J16</f>
        <v>0</v>
      </c>
      <c r="AW11" s="26">
        <f>_3!K16</f>
        <v>0</v>
      </c>
      <c r="AX11" s="26">
        <f>_3!L16</f>
        <v>0</v>
      </c>
      <c r="AY11" s="26">
        <f>_3!M16</f>
        <v>0</v>
      </c>
      <c r="AZ11" s="26">
        <f>_3!N16</f>
        <v>0</v>
      </c>
      <c r="BA11" s="26">
        <f>_3!O16</f>
        <v>0</v>
      </c>
      <c r="BB11" s="26"/>
    </row>
    <row r="12" spans="1:54" x14ac:dyDescent="0.15">
      <c r="A12" s="24" t="str">
        <f>TOP!F5</f>
        <v>-</v>
      </c>
      <c r="B12" s="24" t="str">
        <f>_1!A17</f>
        <v>１１</v>
      </c>
      <c r="C12" s="23" t="str">
        <f>IF(_1!B17="高等","1",IF(_1!B17="専門","2",IF(_1!B17="一般","3","9")))</f>
        <v>9</v>
      </c>
      <c r="D12" s="24">
        <f>_1!C17</f>
        <v>0</v>
      </c>
      <c r="E12" s="23" t="str">
        <f>IF(_1!D17="昼","1",IF(_1!D17="夜","2","9"))</f>
        <v>9</v>
      </c>
      <c r="F12" s="24">
        <f>_1!H17</f>
        <v>0</v>
      </c>
      <c r="G12" s="24">
        <f>_1!I17</f>
        <v>0</v>
      </c>
      <c r="H12" s="24" t="e">
        <f>_1!#REF!</f>
        <v>#REF!</v>
      </c>
      <c r="I12" s="24" t="e">
        <f>_1!#REF!</f>
        <v>#REF!</v>
      </c>
      <c r="J12" s="25" t="e">
        <f>#REF!</f>
        <v>#REF!</v>
      </c>
      <c r="K12" s="25" t="e">
        <f>#REF!</f>
        <v>#REF!</v>
      </c>
      <c r="L12" s="25" t="e">
        <f>#REF!</f>
        <v>#REF!</v>
      </c>
      <c r="M12" s="25" t="e">
        <f>#REF!</f>
        <v>#REF!</v>
      </c>
      <c r="N12" s="25">
        <v>0</v>
      </c>
      <c r="O12" s="25" t="e">
        <f>#REF!</f>
        <v>#REF!</v>
      </c>
      <c r="P12" s="25" t="e">
        <f>#REF!</f>
        <v>#REF!</v>
      </c>
      <c r="Q12" s="25" t="e">
        <f>#REF!</f>
        <v>#REF!</v>
      </c>
      <c r="R12" s="25" t="e">
        <f>#REF!</f>
        <v>#REF!</v>
      </c>
      <c r="S12" s="25" t="e">
        <f>#REF!</f>
        <v>#REF!</v>
      </c>
      <c r="T12" s="25" t="e">
        <f>#REF!</f>
        <v>#REF!</v>
      </c>
      <c r="U12" s="25" t="e">
        <f>#REF!</f>
        <v>#REF!</v>
      </c>
      <c r="V12" s="25" t="e">
        <f>#REF!</f>
        <v>#REF!</v>
      </c>
      <c r="W12" s="25" t="e">
        <f>#REF!</f>
        <v>#REF!</v>
      </c>
      <c r="X12" s="25" t="e">
        <f>#REF!</f>
        <v>#REF!</v>
      </c>
      <c r="Y12" s="25" t="e">
        <f>#REF!</f>
        <v>#REF!</v>
      </c>
      <c r="Z12" s="25" t="e">
        <f>#REF!</f>
        <v>#REF!</v>
      </c>
      <c r="AA12" s="25" t="e">
        <f>#REF!</f>
        <v>#REF!</v>
      </c>
      <c r="AB12" s="25" t="e">
        <f>#REF!</f>
        <v>#REF!</v>
      </c>
      <c r="AC12" s="25" t="e">
        <f>#REF!</f>
        <v>#REF!</v>
      </c>
      <c r="AD12" s="25">
        <v>0</v>
      </c>
      <c r="AE12" s="25">
        <v>0</v>
      </c>
      <c r="AF12" s="25">
        <v>0</v>
      </c>
      <c r="AG12" s="25">
        <v>0</v>
      </c>
      <c r="AH12" s="25">
        <v>0</v>
      </c>
      <c r="AI12" s="25">
        <v>0</v>
      </c>
      <c r="AJ12" s="25">
        <v>0</v>
      </c>
      <c r="AK12" s="25">
        <v>0</v>
      </c>
      <c r="AL12" s="25">
        <v>0</v>
      </c>
      <c r="AM12" s="25">
        <v>0</v>
      </c>
      <c r="AN12" s="25" t="e">
        <f>#REF!</f>
        <v>#REF!</v>
      </c>
      <c r="AO12" s="25" t="e">
        <f>#REF!</f>
        <v>#REF!</v>
      </c>
      <c r="AP12" s="26">
        <f>_3!C17</f>
        <v>0</v>
      </c>
      <c r="AQ12" s="26">
        <f>_3!D17</f>
        <v>0</v>
      </c>
      <c r="AR12" s="26">
        <f>_3!E17</f>
        <v>0</v>
      </c>
      <c r="AS12" s="26">
        <f>_3!F17</f>
        <v>0</v>
      </c>
      <c r="AT12" s="26">
        <f>_3!G17</f>
        <v>0</v>
      </c>
      <c r="AU12" s="26">
        <f>_3!I17</f>
        <v>0</v>
      </c>
      <c r="AV12" s="26">
        <f>_3!J17</f>
        <v>0</v>
      </c>
      <c r="AW12" s="26">
        <f>_3!K17</f>
        <v>0</v>
      </c>
      <c r="AX12" s="26">
        <f>_3!L17</f>
        <v>0</v>
      </c>
      <c r="AY12" s="26">
        <f>_3!M17</f>
        <v>0</v>
      </c>
      <c r="AZ12" s="26">
        <f>_3!N17</f>
        <v>0</v>
      </c>
      <c r="BA12" s="26">
        <f>_3!O17</f>
        <v>0</v>
      </c>
      <c r="BB12" s="26"/>
    </row>
    <row r="13" spans="1:54" x14ac:dyDescent="0.15">
      <c r="A13" s="24" t="str">
        <f>TOP!F5</f>
        <v>-</v>
      </c>
      <c r="B13" s="24" t="str">
        <f>_1!A18</f>
        <v>１２</v>
      </c>
      <c r="C13" s="23" t="str">
        <f>IF(_1!B18="高等","1",IF(_1!B18="専門","2",IF(_1!B18="一般","3","9")))</f>
        <v>9</v>
      </c>
      <c r="D13" s="24">
        <f>_1!C18</f>
        <v>0</v>
      </c>
      <c r="E13" s="23" t="str">
        <f>IF(_1!D18="昼","1",IF(_1!D18="夜","2","9"))</f>
        <v>9</v>
      </c>
      <c r="F13" s="24">
        <f>_1!H18</f>
        <v>0</v>
      </c>
      <c r="G13" s="24">
        <f>_1!I18</f>
        <v>0</v>
      </c>
      <c r="H13" s="24" t="e">
        <f>_1!#REF!</f>
        <v>#REF!</v>
      </c>
      <c r="I13" s="24" t="e">
        <f>_1!#REF!</f>
        <v>#REF!</v>
      </c>
      <c r="J13" s="25" t="e">
        <f>#REF!</f>
        <v>#REF!</v>
      </c>
      <c r="K13" s="25" t="e">
        <f>#REF!</f>
        <v>#REF!</v>
      </c>
      <c r="L13" s="25" t="e">
        <f>#REF!</f>
        <v>#REF!</v>
      </c>
      <c r="M13" s="25" t="e">
        <f>#REF!</f>
        <v>#REF!</v>
      </c>
      <c r="N13" s="25">
        <v>0</v>
      </c>
      <c r="O13" s="25" t="e">
        <f>#REF!</f>
        <v>#REF!</v>
      </c>
      <c r="P13" s="25" t="e">
        <f>#REF!</f>
        <v>#REF!</v>
      </c>
      <c r="Q13" s="25" t="e">
        <f>#REF!</f>
        <v>#REF!</v>
      </c>
      <c r="R13" s="25" t="e">
        <f>#REF!</f>
        <v>#REF!</v>
      </c>
      <c r="S13" s="25" t="e">
        <f>#REF!</f>
        <v>#REF!</v>
      </c>
      <c r="T13" s="25" t="e">
        <f>#REF!</f>
        <v>#REF!</v>
      </c>
      <c r="U13" s="25" t="e">
        <f>#REF!</f>
        <v>#REF!</v>
      </c>
      <c r="V13" s="25" t="e">
        <f>#REF!</f>
        <v>#REF!</v>
      </c>
      <c r="W13" s="25" t="e">
        <f>#REF!</f>
        <v>#REF!</v>
      </c>
      <c r="X13" s="25" t="e">
        <f>#REF!</f>
        <v>#REF!</v>
      </c>
      <c r="Y13" s="25" t="e">
        <f>#REF!</f>
        <v>#REF!</v>
      </c>
      <c r="Z13" s="25" t="e">
        <f>#REF!</f>
        <v>#REF!</v>
      </c>
      <c r="AA13" s="25" t="e">
        <f>#REF!</f>
        <v>#REF!</v>
      </c>
      <c r="AB13" s="25" t="e">
        <f>#REF!</f>
        <v>#REF!</v>
      </c>
      <c r="AC13" s="25" t="e">
        <f>#REF!</f>
        <v>#REF!</v>
      </c>
      <c r="AD13" s="25">
        <v>0</v>
      </c>
      <c r="AE13" s="25">
        <v>0</v>
      </c>
      <c r="AF13" s="25">
        <v>0</v>
      </c>
      <c r="AG13" s="25">
        <v>0</v>
      </c>
      <c r="AH13" s="25">
        <v>0</v>
      </c>
      <c r="AI13" s="25">
        <v>0</v>
      </c>
      <c r="AJ13" s="25">
        <v>0</v>
      </c>
      <c r="AK13" s="25">
        <v>0</v>
      </c>
      <c r="AL13" s="25">
        <v>0</v>
      </c>
      <c r="AM13" s="25">
        <v>0</v>
      </c>
      <c r="AN13" s="25" t="e">
        <f>#REF!</f>
        <v>#REF!</v>
      </c>
      <c r="AO13" s="25" t="e">
        <f>#REF!</f>
        <v>#REF!</v>
      </c>
      <c r="AP13" s="26">
        <f>_3!C18</f>
        <v>0</v>
      </c>
      <c r="AQ13" s="26">
        <f>_3!D18</f>
        <v>0</v>
      </c>
      <c r="AR13" s="26">
        <f>_3!E18</f>
        <v>0</v>
      </c>
      <c r="AS13" s="26">
        <f>_3!F18</f>
        <v>0</v>
      </c>
      <c r="AT13" s="26">
        <f>_3!G18</f>
        <v>0</v>
      </c>
      <c r="AU13" s="26">
        <f>_3!I18</f>
        <v>0</v>
      </c>
      <c r="AV13" s="26">
        <f>_3!J18</f>
        <v>0</v>
      </c>
      <c r="AW13" s="26">
        <f>_3!K18</f>
        <v>0</v>
      </c>
      <c r="AX13" s="26">
        <f>_3!L18</f>
        <v>0</v>
      </c>
      <c r="AY13" s="26">
        <f>_3!M18</f>
        <v>0</v>
      </c>
      <c r="AZ13" s="26">
        <f>_3!N18</f>
        <v>0</v>
      </c>
      <c r="BA13" s="26">
        <f>_3!O18</f>
        <v>0</v>
      </c>
      <c r="BB13" s="26"/>
    </row>
    <row r="14" spans="1:54" x14ac:dyDescent="0.15">
      <c r="A14" s="24" t="str">
        <f>TOP!F5</f>
        <v>-</v>
      </c>
      <c r="B14" s="24" t="str">
        <f>_1!A19</f>
        <v>１３</v>
      </c>
      <c r="C14" s="23" t="str">
        <f>IF(_1!B19="高等","1",IF(_1!B19="専門","2",IF(_1!B19="一般","3","9")))</f>
        <v>9</v>
      </c>
      <c r="D14" s="24">
        <f>_1!C19</f>
        <v>0</v>
      </c>
      <c r="E14" s="23" t="str">
        <f>IF(_1!D19="昼","1",IF(_1!D19="夜","2","9"))</f>
        <v>9</v>
      </c>
      <c r="F14" s="24">
        <f>_1!H19</f>
        <v>0</v>
      </c>
      <c r="G14" s="24">
        <f>_1!I19</f>
        <v>0</v>
      </c>
      <c r="H14" s="24" t="e">
        <f>_1!#REF!</f>
        <v>#REF!</v>
      </c>
      <c r="I14" s="24" t="e">
        <f>_1!#REF!</f>
        <v>#REF!</v>
      </c>
      <c r="J14" s="25" t="e">
        <f>#REF!</f>
        <v>#REF!</v>
      </c>
      <c r="K14" s="25" t="e">
        <f>#REF!</f>
        <v>#REF!</v>
      </c>
      <c r="L14" s="25" t="e">
        <f>#REF!</f>
        <v>#REF!</v>
      </c>
      <c r="M14" s="25" t="e">
        <f>#REF!</f>
        <v>#REF!</v>
      </c>
      <c r="N14" s="25">
        <v>0</v>
      </c>
      <c r="O14" s="25" t="e">
        <f>#REF!</f>
        <v>#REF!</v>
      </c>
      <c r="P14" s="25" t="e">
        <f>#REF!</f>
        <v>#REF!</v>
      </c>
      <c r="Q14" s="25" t="e">
        <f>#REF!</f>
        <v>#REF!</v>
      </c>
      <c r="R14" s="25" t="e">
        <f>#REF!</f>
        <v>#REF!</v>
      </c>
      <c r="S14" s="25" t="e">
        <f>#REF!</f>
        <v>#REF!</v>
      </c>
      <c r="T14" s="25" t="e">
        <f>#REF!</f>
        <v>#REF!</v>
      </c>
      <c r="U14" s="25" t="e">
        <f>#REF!</f>
        <v>#REF!</v>
      </c>
      <c r="V14" s="25" t="e">
        <f>#REF!</f>
        <v>#REF!</v>
      </c>
      <c r="W14" s="25" t="e">
        <f>#REF!</f>
        <v>#REF!</v>
      </c>
      <c r="X14" s="25" t="e">
        <f>#REF!</f>
        <v>#REF!</v>
      </c>
      <c r="Y14" s="25" t="e">
        <f>#REF!</f>
        <v>#REF!</v>
      </c>
      <c r="Z14" s="25" t="e">
        <f>#REF!</f>
        <v>#REF!</v>
      </c>
      <c r="AA14" s="25" t="e">
        <f>#REF!</f>
        <v>#REF!</v>
      </c>
      <c r="AB14" s="25" t="e">
        <f>#REF!</f>
        <v>#REF!</v>
      </c>
      <c r="AC14" s="25" t="e">
        <f>#REF!</f>
        <v>#REF!</v>
      </c>
      <c r="AD14" s="25">
        <v>0</v>
      </c>
      <c r="AE14" s="25">
        <v>0</v>
      </c>
      <c r="AF14" s="25">
        <v>0</v>
      </c>
      <c r="AG14" s="25">
        <v>0</v>
      </c>
      <c r="AH14" s="25">
        <v>0</v>
      </c>
      <c r="AI14" s="25">
        <v>0</v>
      </c>
      <c r="AJ14" s="25">
        <v>0</v>
      </c>
      <c r="AK14" s="25">
        <v>0</v>
      </c>
      <c r="AL14" s="25">
        <v>0</v>
      </c>
      <c r="AM14" s="25">
        <v>0</v>
      </c>
      <c r="AN14" s="25" t="e">
        <f>#REF!</f>
        <v>#REF!</v>
      </c>
      <c r="AO14" s="25" t="e">
        <f>#REF!</f>
        <v>#REF!</v>
      </c>
      <c r="AP14" s="26">
        <f>_3!C19</f>
        <v>0</v>
      </c>
      <c r="AQ14" s="26">
        <f>_3!D19</f>
        <v>0</v>
      </c>
      <c r="AR14" s="26">
        <f>_3!E19</f>
        <v>0</v>
      </c>
      <c r="AS14" s="26">
        <f>_3!F19</f>
        <v>0</v>
      </c>
      <c r="AT14" s="26">
        <f>_3!G19</f>
        <v>0</v>
      </c>
      <c r="AU14" s="26">
        <f>_3!I19</f>
        <v>0</v>
      </c>
      <c r="AV14" s="26">
        <f>_3!J19</f>
        <v>0</v>
      </c>
      <c r="AW14" s="26">
        <f>_3!K19</f>
        <v>0</v>
      </c>
      <c r="AX14" s="26">
        <f>_3!L19</f>
        <v>0</v>
      </c>
      <c r="AY14" s="26">
        <f>_3!M19</f>
        <v>0</v>
      </c>
      <c r="AZ14" s="26">
        <f>_3!N19</f>
        <v>0</v>
      </c>
      <c r="BA14" s="26">
        <f>_3!O19</f>
        <v>0</v>
      </c>
      <c r="BB14" s="26"/>
    </row>
    <row r="15" spans="1:54" x14ac:dyDescent="0.15">
      <c r="A15" s="24" t="str">
        <f>TOP!F5</f>
        <v>-</v>
      </c>
      <c r="B15" s="24" t="str">
        <f>_1!A20</f>
        <v>１４</v>
      </c>
      <c r="C15" s="23" t="str">
        <f>IF(_1!B20="高等","1",IF(_1!B20="専門","2",IF(_1!B20="一般","3","9")))</f>
        <v>9</v>
      </c>
      <c r="D15" s="24">
        <f>_1!C20</f>
        <v>0</v>
      </c>
      <c r="E15" s="23" t="str">
        <f>IF(_1!D20="昼","1",IF(_1!D20="夜","2","9"))</f>
        <v>9</v>
      </c>
      <c r="F15" s="24">
        <f>_1!H20</f>
        <v>0</v>
      </c>
      <c r="G15" s="24">
        <f>_1!I20</f>
        <v>0</v>
      </c>
      <c r="H15" s="24" t="e">
        <f>_1!#REF!</f>
        <v>#REF!</v>
      </c>
      <c r="I15" s="24" t="e">
        <f>_1!#REF!</f>
        <v>#REF!</v>
      </c>
      <c r="J15" s="25" t="e">
        <f>#REF!</f>
        <v>#REF!</v>
      </c>
      <c r="K15" s="25" t="e">
        <f>#REF!</f>
        <v>#REF!</v>
      </c>
      <c r="L15" s="25" t="e">
        <f>#REF!</f>
        <v>#REF!</v>
      </c>
      <c r="M15" s="25" t="e">
        <f>#REF!</f>
        <v>#REF!</v>
      </c>
      <c r="N15" s="25">
        <v>0</v>
      </c>
      <c r="O15" s="25" t="e">
        <f>#REF!</f>
        <v>#REF!</v>
      </c>
      <c r="P15" s="25" t="e">
        <f>#REF!</f>
        <v>#REF!</v>
      </c>
      <c r="Q15" s="25" t="e">
        <f>#REF!</f>
        <v>#REF!</v>
      </c>
      <c r="R15" s="25" t="e">
        <f>#REF!</f>
        <v>#REF!</v>
      </c>
      <c r="S15" s="25" t="e">
        <f>#REF!</f>
        <v>#REF!</v>
      </c>
      <c r="T15" s="25" t="e">
        <f>#REF!</f>
        <v>#REF!</v>
      </c>
      <c r="U15" s="25" t="e">
        <f>#REF!</f>
        <v>#REF!</v>
      </c>
      <c r="V15" s="25" t="e">
        <f>#REF!</f>
        <v>#REF!</v>
      </c>
      <c r="W15" s="25" t="e">
        <f>#REF!</f>
        <v>#REF!</v>
      </c>
      <c r="X15" s="25" t="e">
        <f>#REF!</f>
        <v>#REF!</v>
      </c>
      <c r="Y15" s="25" t="e">
        <f>#REF!</f>
        <v>#REF!</v>
      </c>
      <c r="Z15" s="25" t="e">
        <f>#REF!</f>
        <v>#REF!</v>
      </c>
      <c r="AA15" s="25" t="e">
        <f>#REF!</f>
        <v>#REF!</v>
      </c>
      <c r="AB15" s="25" t="e">
        <f>#REF!</f>
        <v>#REF!</v>
      </c>
      <c r="AC15" s="25" t="e">
        <f>#REF!</f>
        <v>#REF!</v>
      </c>
      <c r="AD15" s="25">
        <v>0</v>
      </c>
      <c r="AE15" s="25">
        <v>0</v>
      </c>
      <c r="AF15" s="25">
        <v>0</v>
      </c>
      <c r="AG15" s="25">
        <v>0</v>
      </c>
      <c r="AH15" s="25">
        <v>0</v>
      </c>
      <c r="AI15" s="25">
        <v>0</v>
      </c>
      <c r="AJ15" s="25">
        <v>0</v>
      </c>
      <c r="AK15" s="25">
        <v>0</v>
      </c>
      <c r="AL15" s="25">
        <v>0</v>
      </c>
      <c r="AM15" s="25">
        <v>0</v>
      </c>
      <c r="AN15" s="25" t="e">
        <f>#REF!</f>
        <v>#REF!</v>
      </c>
      <c r="AO15" s="25" t="e">
        <f>#REF!</f>
        <v>#REF!</v>
      </c>
      <c r="AP15" s="26">
        <f>_3!C20</f>
        <v>0</v>
      </c>
      <c r="AQ15" s="26">
        <f>_3!D20</f>
        <v>0</v>
      </c>
      <c r="AR15" s="26">
        <f>_3!E20</f>
        <v>0</v>
      </c>
      <c r="AS15" s="26">
        <f>_3!F20</f>
        <v>0</v>
      </c>
      <c r="AT15" s="26">
        <f>_3!G20</f>
        <v>0</v>
      </c>
      <c r="AU15" s="26">
        <f>_3!I20</f>
        <v>0</v>
      </c>
      <c r="AV15" s="26">
        <f>_3!J20</f>
        <v>0</v>
      </c>
      <c r="AW15" s="26">
        <f>_3!K20</f>
        <v>0</v>
      </c>
      <c r="AX15" s="26">
        <f>_3!L20</f>
        <v>0</v>
      </c>
      <c r="AY15" s="26">
        <f>_3!M20</f>
        <v>0</v>
      </c>
      <c r="AZ15" s="26">
        <f>_3!N20</f>
        <v>0</v>
      </c>
      <c r="BA15" s="26">
        <f>_3!O20</f>
        <v>0</v>
      </c>
      <c r="BB15" s="26"/>
    </row>
    <row r="16" spans="1:54" x14ac:dyDescent="0.15">
      <c r="A16" s="24" t="str">
        <f>TOP!F5</f>
        <v>-</v>
      </c>
      <c r="B16" s="24" t="str">
        <f>_1!A21</f>
        <v>１５</v>
      </c>
      <c r="C16" s="23" t="str">
        <f>IF(_1!B21="高等","1",IF(_1!B21="専門","2",IF(_1!B21="一般","3","9")))</f>
        <v>9</v>
      </c>
      <c r="D16" s="24">
        <f>_1!C21</f>
        <v>0</v>
      </c>
      <c r="E16" s="23" t="str">
        <f>IF(_1!D21="昼","1",IF(_1!D21="夜","2","9"))</f>
        <v>9</v>
      </c>
      <c r="F16" s="24">
        <f>_1!H21</f>
        <v>0</v>
      </c>
      <c r="G16" s="24">
        <f>_1!I21</f>
        <v>0</v>
      </c>
      <c r="H16" s="24" t="e">
        <f>_1!#REF!</f>
        <v>#REF!</v>
      </c>
      <c r="I16" s="24" t="e">
        <f>_1!#REF!</f>
        <v>#REF!</v>
      </c>
      <c r="J16" s="25" t="e">
        <f>#REF!</f>
        <v>#REF!</v>
      </c>
      <c r="K16" s="25" t="e">
        <f>#REF!</f>
        <v>#REF!</v>
      </c>
      <c r="L16" s="25" t="e">
        <f>#REF!</f>
        <v>#REF!</v>
      </c>
      <c r="M16" s="25" t="e">
        <f>#REF!</f>
        <v>#REF!</v>
      </c>
      <c r="N16" s="25">
        <v>0</v>
      </c>
      <c r="O16" s="25" t="e">
        <f>#REF!</f>
        <v>#REF!</v>
      </c>
      <c r="P16" s="25" t="e">
        <f>#REF!</f>
        <v>#REF!</v>
      </c>
      <c r="Q16" s="25" t="e">
        <f>#REF!</f>
        <v>#REF!</v>
      </c>
      <c r="R16" s="25" t="e">
        <f>#REF!</f>
        <v>#REF!</v>
      </c>
      <c r="S16" s="25" t="e">
        <f>#REF!</f>
        <v>#REF!</v>
      </c>
      <c r="T16" s="25" t="e">
        <f>#REF!</f>
        <v>#REF!</v>
      </c>
      <c r="U16" s="25" t="e">
        <f>#REF!</f>
        <v>#REF!</v>
      </c>
      <c r="V16" s="25" t="e">
        <f>#REF!</f>
        <v>#REF!</v>
      </c>
      <c r="W16" s="25" t="e">
        <f>#REF!</f>
        <v>#REF!</v>
      </c>
      <c r="X16" s="25" t="e">
        <f>#REF!</f>
        <v>#REF!</v>
      </c>
      <c r="Y16" s="25" t="e">
        <f>#REF!</f>
        <v>#REF!</v>
      </c>
      <c r="Z16" s="25" t="e">
        <f>#REF!</f>
        <v>#REF!</v>
      </c>
      <c r="AA16" s="25" t="e">
        <f>#REF!</f>
        <v>#REF!</v>
      </c>
      <c r="AB16" s="25" t="e">
        <f>#REF!</f>
        <v>#REF!</v>
      </c>
      <c r="AC16" s="25" t="e">
        <f>#REF!</f>
        <v>#REF!</v>
      </c>
      <c r="AD16" s="25">
        <v>0</v>
      </c>
      <c r="AE16" s="25">
        <v>0</v>
      </c>
      <c r="AF16" s="25">
        <v>0</v>
      </c>
      <c r="AG16" s="25">
        <v>0</v>
      </c>
      <c r="AH16" s="25">
        <v>0</v>
      </c>
      <c r="AI16" s="25">
        <v>0</v>
      </c>
      <c r="AJ16" s="25">
        <v>0</v>
      </c>
      <c r="AK16" s="25">
        <v>0</v>
      </c>
      <c r="AL16" s="25">
        <v>0</v>
      </c>
      <c r="AM16" s="25">
        <v>0</v>
      </c>
      <c r="AN16" s="25" t="e">
        <f>#REF!</f>
        <v>#REF!</v>
      </c>
      <c r="AO16" s="25" t="e">
        <f>#REF!</f>
        <v>#REF!</v>
      </c>
      <c r="AP16" s="26">
        <f>_3!C21</f>
        <v>0</v>
      </c>
      <c r="AQ16" s="26">
        <f>_3!D21</f>
        <v>0</v>
      </c>
      <c r="AR16" s="26">
        <f>_3!E21</f>
        <v>0</v>
      </c>
      <c r="AS16" s="26">
        <f>_3!F21</f>
        <v>0</v>
      </c>
      <c r="AT16" s="26">
        <f>_3!G21</f>
        <v>0</v>
      </c>
      <c r="AU16" s="26">
        <f>_3!I21</f>
        <v>0</v>
      </c>
      <c r="AV16" s="26">
        <f>_3!J21</f>
        <v>0</v>
      </c>
      <c r="AW16" s="26">
        <f>_3!K21</f>
        <v>0</v>
      </c>
      <c r="AX16" s="26">
        <f>_3!L21</f>
        <v>0</v>
      </c>
      <c r="AY16" s="26">
        <f>_3!M21</f>
        <v>0</v>
      </c>
      <c r="AZ16" s="26">
        <f>_3!N21</f>
        <v>0</v>
      </c>
      <c r="BA16" s="26">
        <f>_3!O21</f>
        <v>0</v>
      </c>
      <c r="BB16" s="26"/>
    </row>
    <row r="17" spans="1:54" x14ac:dyDescent="0.15">
      <c r="A17" s="24" t="str">
        <f>TOP!F5</f>
        <v>-</v>
      </c>
      <c r="B17" s="24" t="str">
        <f>_1!A22</f>
        <v>１６</v>
      </c>
      <c r="C17" s="23" t="str">
        <f>IF(_1!B22="高等","1",IF(_1!B22="専門","2",IF(_1!B22="一般","3","9")))</f>
        <v>9</v>
      </c>
      <c r="D17" s="24">
        <f>_1!C22</f>
        <v>0</v>
      </c>
      <c r="E17" s="23" t="str">
        <f>IF(_1!D22="昼","1",IF(_1!D22="夜","2","9"))</f>
        <v>9</v>
      </c>
      <c r="F17" s="24">
        <f>_1!H22</f>
        <v>0</v>
      </c>
      <c r="G17" s="24">
        <f>_1!I22</f>
        <v>0</v>
      </c>
      <c r="H17" s="24" t="e">
        <f>_1!#REF!</f>
        <v>#REF!</v>
      </c>
      <c r="I17" s="24" t="e">
        <f>_1!#REF!</f>
        <v>#REF!</v>
      </c>
      <c r="J17" s="25" t="e">
        <f>#REF!</f>
        <v>#REF!</v>
      </c>
      <c r="K17" s="25" t="e">
        <f>#REF!</f>
        <v>#REF!</v>
      </c>
      <c r="L17" s="25" t="e">
        <f>#REF!</f>
        <v>#REF!</v>
      </c>
      <c r="M17" s="25" t="e">
        <f>#REF!</f>
        <v>#REF!</v>
      </c>
      <c r="N17" s="25">
        <v>0</v>
      </c>
      <c r="O17" s="25" t="e">
        <f>#REF!</f>
        <v>#REF!</v>
      </c>
      <c r="P17" s="25" t="e">
        <f>#REF!</f>
        <v>#REF!</v>
      </c>
      <c r="Q17" s="25" t="e">
        <f>#REF!</f>
        <v>#REF!</v>
      </c>
      <c r="R17" s="25" t="e">
        <f>#REF!</f>
        <v>#REF!</v>
      </c>
      <c r="S17" s="25" t="e">
        <f>#REF!</f>
        <v>#REF!</v>
      </c>
      <c r="T17" s="25" t="e">
        <f>#REF!</f>
        <v>#REF!</v>
      </c>
      <c r="U17" s="25" t="e">
        <f>#REF!</f>
        <v>#REF!</v>
      </c>
      <c r="V17" s="25" t="e">
        <f>#REF!</f>
        <v>#REF!</v>
      </c>
      <c r="W17" s="25" t="e">
        <f>#REF!</f>
        <v>#REF!</v>
      </c>
      <c r="X17" s="25" t="e">
        <f>#REF!</f>
        <v>#REF!</v>
      </c>
      <c r="Y17" s="25" t="e">
        <f>#REF!</f>
        <v>#REF!</v>
      </c>
      <c r="Z17" s="25" t="e">
        <f>#REF!</f>
        <v>#REF!</v>
      </c>
      <c r="AA17" s="25" t="e">
        <f>#REF!</f>
        <v>#REF!</v>
      </c>
      <c r="AB17" s="25" t="e">
        <f>#REF!</f>
        <v>#REF!</v>
      </c>
      <c r="AC17" s="25" t="e">
        <f>#REF!</f>
        <v>#REF!</v>
      </c>
      <c r="AD17" s="25">
        <v>0</v>
      </c>
      <c r="AE17" s="25">
        <v>0</v>
      </c>
      <c r="AF17" s="25">
        <v>0</v>
      </c>
      <c r="AG17" s="25">
        <v>0</v>
      </c>
      <c r="AH17" s="25">
        <v>0</v>
      </c>
      <c r="AI17" s="25">
        <v>0</v>
      </c>
      <c r="AJ17" s="25">
        <v>0</v>
      </c>
      <c r="AK17" s="25">
        <v>0</v>
      </c>
      <c r="AL17" s="25">
        <v>0</v>
      </c>
      <c r="AM17" s="25">
        <v>0</v>
      </c>
      <c r="AN17" s="25" t="e">
        <f>#REF!</f>
        <v>#REF!</v>
      </c>
      <c r="AO17" s="25" t="e">
        <f>#REF!</f>
        <v>#REF!</v>
      </c>
      <c r="AP17" s="26">
        <f>_3!C22</f>
        <v>0</v>
      </c>
      <c r="AQ17" s="26">
        <f>_3!D22</f>
        <v>0</v>
      </c>
      <c r="AR17" s="26">
        <f>_3!E22</f>
        <v>0</v>
      </c>
      <c r="AS17" s="26">
        <f>_3!F22</f>
        <v>0</v>
      </c>
      <c r="AT17" s="26">
        <f>_3!G22</f>
        <v>0</v>
      </c>
      <c r="AU17" s="26">
        <f>_3!I22</f>
        <v>0</v>
      </c>
      <c r="AV17" s="26">
        <f>_3!J22</f>
        <v>0</v>
      </c>
      <c r="AW17" s="26">
        <f>_3!K22</f>
        <v>0</v>
      </c>
      <c r="AX17" s="26">
        <f>_3!L22</f>
        <v>0</v>
      </c>
      <c r="AY17" s="26">
        <f>_3!M22</f>
        <v>0</v>
      </c>
      <c r="AZ17" s="26">
        <f>_3!N22</f>
        <v>0</v>
      </c>
      <c r="BA17" s="26">
        <f>_3!O22</f>
        <v>0</v>
      </c>
      <c r="BB17" s="26"/>
    </row>
    <row r="18" spans="1:54" x14ac:dyDescent="0.15">
      <c r="A18" s="24" t="str">
        <f>TOP!F5</f>
        <v>-</v>
      </c>
      <c r="B18" s="24" t="str">
        <f>_1!A23</f>
        <v>１７</v>
      </c>
      <c r="C18" s="23" t="str">
        <f>IF(_1!B23="高等","1",IF(_1!B23="専門","2",IF(_1!B23="一般","3","9")))</f>
        <v>9</v>
      </c>
      <c r="D18" s="24">
        <f>_1!C23</f>
        <v>0</v>
      </c>
      <c r="E18" s="23" t="str">
        <f>IF(_1!D23="昼","1",IF(_1!D23="夜","2","9"))</f>
        <v>9</v>
      </c>
      <c r="F18" s="24">
        <f>_1!H23</f>
        <v>0</v>
      </c>
      <c r="G18" s="24">
        <f>_1!I23</f>
        <v>0</v>
      </c>
      <c r="H18" s="24" t="e">
        <f>_1!#REF!</f>
        <v>#REF!</v>
      </c>
      <c r="I18" s="24" t="e">
        <f>_1!#REF!</f>
        <v>#REF!</v>
      </c>
      <c r="J18" s="25" t="e">
        <f>#REF!</f>
        <v>#REF!</v>
      </c>
      <c r="K18" s="25" t="e">
        <f>#REF!</f>
        <v>#REF!</v>
      </c>
      <c r="L18" s="25" t="e">
        <f>#REF!</f>
        <v>#REF!</v>
      </c>
      <c r="M18" s="25" t="e">
        <f>#REF!</f>
        <v>#REF!</v>
      </c>
      <c r="N18" s="25">
        <v>0</v>
      </c>
      <c r="O18" s="25" t="e">
        <f>#REF!</f>
        <v>#REF!</v>
      </c>
      <c r="P18" s="25" t="e">
        <f>#REF!</f>
        <v>#REF!</v>
      </c>
      <c r="Q18" s="25" t="e">
        <f>#REF!</f>
        <v>#REF!</v>
      </c>
      <c r="R18" s="25" t="e">
        <f>#REF!</f>
        <v>#REF!</v>
      </c>
      <c r="S18" s="25" t="e">
        <f>#REF!</f>
        <v>#REF!</v>
      </c>
      <c r="T18" s="25" t="e">
        <f>#REF!</f>
        <v>#REF!</v>
      </c>
      <c r="U18" s="25" t="e">
        <f>#REF!</f>
        <v>#REF!</v>
      </c>
      <c r="V18" s="25" t="e">
        <f>#REF!</f>
        <v>#REF!</v>
      </c>
      <c r="W18" s="25" t="e">
        <f>#REF!</f>
        <v>#REF!</v>
      </c>
      <c r="X18" s="25" t="e">
        <f>#REF!</f>
        <v>#REF!</v>
      </c>
      <c r="Y18" s="25" t="e">
        <f>#REF!</f>
        <v>#REF!</v>
      </c>
      <c r="Z18" s="25" t="e">
        <f>#REF!</f>
        <v>#REF!</v>
      </c>
      <c r="AA18" s="25" t="e">
        <f>#REF!</f>
        <v>#REF!</v>
      </c>
      <c r="AB18" s="25" t="e">
        <f>#REF!</f>
        <v>#REF!</v>
      </c>
      <c r="AC18" s="25" t="e">
        <f>#REF!</f>
        <v>#REF!</v>
      </c>
      <c r="AD18" s="25">
        <v>0</v>
      </c>
      <c r="AE18" s="25">
        <v>0</v>
      </c>
      <c r="AF18" s="25">
        <v>0</v>
      </c>
      <c r="AG18" s="25">
        <v>0</v>
      </c>
      <c r="AH18" s="25">
        <v>0</v>
      </c>
      <c r="AI18" s="25">
        <v>0</v>
      </c>
      <c r="AJ18" s="25">
        <v>0</v>
      </c>
      <c r="AK18" s="25">
        <v>0</v>
      </c>
      <c r="AL18" s="25">
        <v>0</v>
      </c>
      <c r="AM18" s="25">
        <v>0</v>
      </c>
      <c r="AN18" s="25" t="e">
        <f>#REF!</f>
        <v>#REF!</v>
      </c>
      <c r="AO18" s="25" t="e">
        <f>#REF!</f>
        <v>#REF!</v>
      </c>
      <c r="AP18" s="26">
        <f>_3!C23</f>
        <v>0</v>
      </c>
      <c r="AQ18" s="26">
        <f>_3!D23</f>
        <v>0</v>
      </c>
      <c r="AR18" s="26">
        <f>_3!E23</f>
        <v>0</v>
      </c>
      <c r="AS18" s="26">
        <f>_3!F23</f>
        <v>0</v>
      </c>
      <c r="AT18" s="26">
        <f>_3!G23</f>
        <v>0</v>
      </c>
      <c r="AU18" s="26">
        <f>_3!I23</f>
        <v>0</v>
      </c>
      <c r="AV18" s="26">
        <f>_3!J23</f>
        <v>0</v>
      </c>
      <c r="AW18" s="26">
        <f>_3!K23</f>
        <v>0</v>
      </c>
      <c r="AX18" s="26">
        <f>_3!L23</f>
        <v>0</v>
      </c>
      <c r="AY18" s="26">
        <f>_3!M23</f>
        <v>0</v>
      </c>
      <c r="AZ18" s="26">
        <f>_3!N23</f>
        <v>0</v>
      </c>
      <c r="BA18" s="26">
        <f>_3!O23</f>
        <v>0</v>
      </c>
      <c r="BB18" s="26"/>
    </row>
    <row r="19" spans="1:54" x14ac:dyDescent="0.15">
      <c r="A19" s="24" t="str">
        <f>TOP!F5</f>
        <v>-</v>
      </c>
      <c r="B19" s="24" t="str">
        <f>_1!A36</f>
        <v>３０</v>
      </c>
      <c r="C19" s="23" t="str">
        <f>IF(_1!B36="高等","1",IF(_1!B36="専門","2",IF(_1!B36="一般","3","9")))</f>
        <v>9</v>
      </c>
      <c r="D19" s="24">
        <f>_1!C36</f>
        <v>0</v>
      </c>
      <c r="E19" s="23" t="str">
        <f>IF(_1!D36="昼","1",IF(_1!D36="夜","2","9"))</f>
        <v>9</v>
      </c>
      <c r="F19" s="24">
        <f>_1!H36</f>
        <v>0</v>
      </c>
      <c r="G19" s="24">
        <f>_1!I36</f>
        <v>0</v>
      </c>
      <c r="H19" s="24" t="e">
        <f>_1!#REF!</f>
        <v>#REF!</v>
      </c>
      <c r="I19" s="24" t="e">
        <f>_1!#REF!</f>
        <v>#REF!</v>
      </c>
      <c r="J19" s="25" t="e">
        <f>#REF!</f>
        <v>#REF!</v>
      </c>
      <c r="K19" s="25" t="e">
        <f>#REF!</f>
        <v>#REF!</v>
      </c>
      <c r="L19" s="25" t="e">
        <f>#REF!</f>
        <v>#REF!</v>
      </c>
      <c r="M19" s="25" t="e">
        <f>#REF!</f>
        <v>#REF!</v>
      </c>
      <c r="N19" s="25">
        <v>0</v>
      </c>
      <c r="O19" s="25" t="e">
        <f>#REF!</f>
        <v>#REF!</v>
      </c>
      <c r="P19" s="25" t="e">
        <f>#REF!</f>
        <v>#REF!</v>
      </c>
      <c r="Q19" s="25" t="e">
        <f>#REF!</f>
        <v>#REF!</v>
      </c>
      <c r="R19" s="25" t="e">
        <f>#REF!</f>
        <v>#REF!</v>
      </c>
      <c r="S19" s="25" t="e">
        <f>#REF!</f>
        <v>#REF!</v>
      </c>
      <c r="T19" s="25" t="e">
        <f>#REF!</f>
        <v>#REF!</v>
      </c>
      <c r="U19" s="25" t="e">
        <f>#REF!</f>
        <v>#REF!</v>
      </c>
      <c r="V19" s="25" t="e">
        <f>#REF!</f>
        <v>#REF!</v>
      </c>
      <c r="W19" s="25" t="e">
        <f>#REF!</f>
        <v>#REF!</v>
      </c>
      <c r="X19" s="25" t="e">
        <f>#REF!</f>
        <v>#REF!</v>
      </c>
      <c r="Y19" s="25" t="e">
        <f>#REF!</f>
        <v>#REF!</v>
      </c>
      <c r="Z19" s="25" t="e">
        <f>#REF!</f>
        <v>#REF!</v>
      </c>
      <c r="AA19" s="25" t="e">
        <f>#REF!</f>
        <v>#REF!</v>
      </c>
      <c r="AB19" s="25" t="e">
        <f>#REF!</f>
        <v>#REF!</v>
      </c>
      <c r="AC19" s="25" t="e">
        <f>#REF!</f>
        <v>#REF!</v>
      </c>
      <c r="AD19" s="25">
        <v>0</v>
      </c>
      <c r="AE19" s="25">
        <v>0</v>
      </c>
      <c r="AF19" s="25">
        <v>0</v>
      </c>
      <c r="AG19" s="25">
        <v>0</v>
      </c>
      <c r="AH19" s="25">
        <v>0</v>
      </c>
      <c r="AI19" s="25">
        <v>0</v>
      </c>
      <c r="AJ19" s="25">
        <v>0</v>
      </c>
      <c r="AK19" s="25">
        <v>0</v>
      </c>
      <c r="AL19" s="25">
        <v>0</v>
      </c>
      <c r="AM19" s="25">
        <v>0</v>
      </c>
      <c r="AN19" s="25" t="e">
        <f>#REF!</f>
        <v>#REF!</v>
      </c>
      <c r="AO19" s="25" t="e">
        <f>#REF!</f>
        <v>#REF!</v>
      </c>
      <c r="AP19" s="26">
        <f>_3!C36</f>
        <v>0</v>
      </c>
      <c r="AQ19" s="26">
        <f>_3!D36</f>
        <v>0</v>
      </c>
      <c r="AR19" s="26">
        <f>_3!E36</f>
        <v>0</v>
      </c>
      <c r="AS19" s="26">
        <f>_3!F36</f>
        <v>0</v>
      </c>
      <c r="AT19" s="26">
        <f>_3!G36</f>
        <v>0</v>
      </c>
      <c r="AU19" s="26">
        <f>_3!I36</f>
        <v>0</v>
      </c>
      <c r="AV19" s="26">
        <f>_3!J36</f>
        <v>0</v>
      </c>
      <c r="AW19" s="26">
        <f>_3!K36</f>
        <v>0</v>
      </c>
      <c r="AX19" s="26">
        <f>_3!L36</f>
        <v>0</v>
      </c>
      <c r="AY19" s="26">
        <f>_3!M36</f>
        <v>0</v>
      </c>
      <c r="AZ19" s="26">
        <f>_3!N36</f>
        <v>0</v>
      </c>
      <c r="BA19" s="26">
        <f>_3!O36</f>
        <v>0</v>
      </c>
      <c r="BB19" s="26"/>
    </row>
  </sheetData>
  <phoneticPr fontId="3"/>
  <pageMargins left="0.75" right="0.75" top="1" bottom="1" header="0.51200000000000001" footer="0.51200000000000001"/>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306"/>
  <sheetViews>
    <sheetView view="pageBreakPreview" zoomScale="75" zoomScaleNormal="75" zoomScaleSheetLayoutView="75" workbookViewId="0">
      <selection activeCell="F11" sqref="F11"/>
    </sheetView>
  </sheetViews>
  <sheetFormatPr defaultRowHeight="13.5" x14ac:dyDescent="0.15"/>
  <cols>
    <col min="1" max="1" width="11.875" style="275" customWidth="1"/>
    <col min="2" max="2" width="45" style="41" customWidth="1"/>
    <col min="3" max="3" width="11.25" style="41" customWidth="1"/>
    <col min="4" max="4" width="3.75" style="41" customWidth="1"/>
    <col min="5" max="5" width="23.375" style="41" customWidth="1"/>
    <col min="6" max="6" width="47.5" style="41" customWidth="1"/>
    <col min="7" max="7" width="4.875" style="41" customWidth="1"/>
    <col min="8" max="8" width="47" style="41" hidden="1" customWidth="1"/>
    <col min="9" max="9" width="29.875" style="41" hidden="1" customWidth="1"/>
    <col min="10" max="10" width="11" style="41" hidden="1" customWidth="1"/>
    <col min="11" max="12" width="25" style="41" hidden="1" customWidth="1"/>
    <col min="13" max="13" width="13.125" style="41" hidden="1" customWidth="1"/>
    <col min="14" max="14" width="10.625" style="41" customWidth="1"/>
    <col min="15" max="15" width="9" style="41" customWidth="1"/>
    <col min="16" max="16384" width="9" style="41"/>
  </cols>
  <sheetData>
    <row r="1" spans="1:14" ht="30" customHeight="1" x14ac:dyDescent="0.15">
      <c r="A1" s="661">
        <v>5</v>
      </c>
      <c r="B1" s="660"/>
      <c r="C1" s="659"/>
      <c r="D1" s="659"/>
      <c r="E1" s="659"/>
      <c r="F1" s="659"/>
      <c r="H1" s="567" t="s">
        <v>551</v>
      </c>
      <c r="I1" s="566" t="s">
        <v>222</v>
      </c>
      <c r="J1" s="567" t="s">
        <v>639</v>
      </c>
      <c r="K1" s="569" t="s">
        <v>420</v>
      </c>
      <c r="L1" s="568" t="s">
        <v>221</v>
      </c>
      <c r="M1" s="569" t="s">
        <v>220</v>
      </c>
    </row>
    <row r="2" spans="1:14" ht="22.5" customHeight="1" x14ac:dyDescent="0.15">
      <c r="A2" s="273"/>
      <c r="F2" s="274"/>
      <c r="H2" s="565" t="s">
        <v>1078</v>
      </c>
      <c r="I2" s="275" t="s">
        <v>1124</v>
      </c>
      <c r="J2" s="275" t="s">
        <v>1124</v>
      </c>
      <c r="K2" s="275" t="s">
        <v>1124</v>
      </c>
      <c r="L2" s="275" t="s">
        <v>1124</v>
      </c>
      <c r="M2" s="275" t="s">
        <v>1124</v>
      </c>
    </row>
    <row r="3" spans="1:14" ht="22.5" customHeight="1" x14ac:dyDescent="0.15">
      <c r="A3" s="273"/>
      <c r="D3" s="85"/>
      <c r="E3" s="85"/>
      <c r="F3" s="658">
        <f>$A$1</f>
        <v>5</v>
      </c>
      <c r="G3" s="85"/>
      <c r="H3" s="705" t="s">
        <v>799</v>
      </c>
      <c r="I3" s="705" t="s">
        <v>88</v>
      </c>
      <c r="J3" s="705">
        <v>1101</v>
      </c>
      <c r="K3" s="705" t="s">
        <v>800</v>
      </c>
      <c r="L3" s="705" t="s">
        <v>1</v>
      </c>
      <c r="M3" s="705">
        <v>201</v>
      </c>
    </row>
    <row r="4" spans="1:14" ht="22.5" customHeight="1" thickBot="1" x14ac:dyDescent="0.2">
      <c r="B4" s="276"/>
      <c r="H4" s="705" t="s">
        <v>801</v>
      </c>
      <c r="I4" s="705" t="s">
        <v>12</v>
      </c>
      <c r="J4" s="705">
        <v>1102</v>
      </c>
      <c r="K4" s="705" t="s">
        <v>800</v>
      </c>
      <c r="L4" s="705" t="s">
        <v>1</v>
      </c>
      <c r="M4" s="705">
        <v>201</v>
      </c>
    </row>
    <row r="5" spans="1:14" ht="25.5" customHeight="1" thickBot="1" x14ac:dyDescent="0.2">
      <c r="A5" s="276" t="s">
        <v>752</v>
      </c>
      <c r="B5" s="276"/>
      <c r="C5" s="272"/>
      <c r="D5" s="277"/>
      <c r="E5" s="278" t="s">
        <v>751</v>
      </c>
      <c r="F5" s="44" t="str">
        <f>VLOOKUP($F$8,list,3,FALSE)</f>
        <v>-</v>
      </c>
      <c r="H5" s="705" t="s">
        <v>802</v>
      </c>
      <c r="I5" s="705" t="s">
        <v>0</v>
      </c>
      <c r="J5" s="705">
        <v>1103</v>
      </c>
      <c r="K5" s="705" t="s">
        <v>800</v>
      </c>
      <c r="L5" s="705" t="s">
        <v>1</v>
      </c>
      <c r="M5" s="705">
        <v>201</v>
      </c>
    </row>
    <row r="6" spans="1:14" ht="25.5" customHeight="1" thickBot="1" x14ac:dyDescent="0.2">
      <c r="A6" s="275" t="s">
        <v>1221</v>
      </c>
      <c r="B6" s="279" t="s">
        <v>1222</v>
      </c>
      <c r="C6" s="279" t="s">
        <v>1223</v>
      </c>
      <c r="D6" s="277"/>
      <c r="E6" s="278" t="s">
        <v>421</v>
      </c>
      <c r="F6" s="44" t="str">
        <f>VLOOKUP($F$8,list,6,FALSE)</f>
        <v>-</v>
      </c>
      <c r="H6" s="705" t="s">
        <v>803</v>
      </c>
      <c r="I6" s="705" t="s">
        <v>37</v>
      </c>
      <c r="J6" s="705">
        <v>1104</v>
      </c>
      <c r="K6" s="705" t="s">
        <v>804</v>
      </c>
      <c r="L6" s="705" t="s">
        <v>1074</v>
      </c>
      <c r="M6" s="705">
        <v>202</v>
      </c>
    </row>
    <row r="7" spans="1:14" ht="25.5" customHeight="1" x14ac:dyDescent="0.15">
      <c r="A7" s="280" t="s">
        <v>549</v>
      </c>
      <c r="B7" s="279" t="s">
        <v>1239</v>
      </c>
      <c r="C7" s="279" t="s">
        <v>1224</v>
      </c>
      <c r="E7" s="281" t="s">
        <v>753</v>
      </c>
      <c r="F7" s="287" t="str">
        <f>VLOOKUP($F$8,list,2,FALSE)</f>
        <v>-</v>
      </c>
      <c r="H7" s="705" t="s">
        <v>805</v>
      </c>
      <c r="I7" s="705" t="s">
        <v>127</v>
      </c>
      <c r="J7" s="705">
        <v>1105</v>
      </c>
      <c r="K7" s="705" t="s">
        <v>806</v>
      </c>
      <c r="L7" s="705" t="s">
        <v>128</v>
      </c>
      <c r="M7" s="705">
        <v>203</v>
      </c>
    </row>
    <row r="8" spans="1:14" ht="25.5" customHeight="1" thickBot="1" x14ac:dyDescent="0.2">
      <c r="A8" s="280" t="s">
        <v>552</v>
      </c>
      <c r="B8" s="279" t="s">
        <v>1225</v>
      </c>
      <c r="C8" s="279" t="s">
        <v>1226</v>
      </c>
      <c r="E8" s="282" t="s">
        <v>551</v>
      </c>
      <c r="F8" s="45" t="s">
        <v>1078</v>
      </c>
      <c r="H8" s="705" t="s">
        <v>807</v>
      </c>
      <c r="I8" s="705" t="s">
        <v>2</v>
      </c>
      <c r="J8" s="705">
        <v>1107</v>
      </c>
      <c r="K8" s="705" t="s">
        <v>808</v>
      </c>
      <c r="L8" s="705" t="s">
        <v>3</v>
      </c>
      <c r="M8" s="705">
        <v>204</v>
      </c>
      <c r="N8" s="703"/>
    </row>
    <row r="9" spans="1:14" ht="25.5" customHeight="1" x14ac:dyDescent="0.15">
      <c r="A9" s="280" t="s">
        <v>554</v>
      </c>
      <c r="B9" s="279" t="s">
        <v>1227</v>
      </c>
      <c r="C9" s="279" t="s">
        <v>550</v>
      </c>
      <c r="E9" s="281" t="s">
        <v>753</v>
      </c>
      <c r="F9" s="287" t="str">
        <f>VLOOKUP($F$8,list,5,FALSE)</f>
        <v>-</v>
      </c>
      <c r="H9" s="705" t="s">
        <v>809</v>
      </c>
      <c r="I9" s="705" t="s">
        <v>173</v>
      </c>
      <c r="J9" s="705">
        <v>1108</v>
      </c>
      <c r="K9" s="705" t="s">
        <v>810</v>
      </c>
      <c r="L9" s="705" t="s">
        <v>105</v>
      </c>
      <c r="M9" s="705">
        <v>205</v>
      </c>
    </row>
    <row r="10" spans="1:14" ht="25.5" customHeight="1" thickBot="1" x14ac:dyDescent="0.2">
      <c r="A10" s="280" t="s">
        <v>556</v>
      </c>
      <c r="B10" s="284" t="s">
        <v>1228</v>
      </c>
      <c r="C10" s="279" t="s">
        <v>553</v>
      </c>
      <c r="E10" s="282" t="s">
        <v>423</v>
      </c>
      <c r="F10" s="283" t="str">
        <f>VLOOKUP($F$8,list,4,FALSE)</f>
        <v>-</v>
      </c>
      <c r="H10" s="705" t="s">
        <v>811</v>
      </c>
      <c r="I10" s="705" t="s">
        <v>178</v>
      </c>
      <c r="J10" s="705">
        <v>1109</v>
      </c>
      <c r="K10" s="705" t="s">
        <v>825</v>
      </c>
      <c r="L10" s="705" t="s">
        <v>171</v>
      </c>
      <c r="M10" s="705">
        <v>211</v>
      </c>
    </row>
    <row r="11" spans="1:14" ht="25.5" customHeight="1" x14ac:dyDescent="0.15">
      <c r="A11" s="280" t="s">
        <v>558</v>
      </c>
      <c r="B11" s="279" t="s">
        <v>411</v>
      </c>
      <c r="C11" s="279" t="s">
        <v>555</v>
      </c>
      <c r="D11" s="277"/>
      <c r="E11" s="285" t="s">
        <v>367</v>
      </c>
      <c r="F11" s="329"/>
      <c r="H11" s="705" t="s">
        <v>812</v>
      </c>
      <c r="I11" s="705" t="s">
        <v>189</v>
      </c>
      <c r="J11" s="705">
        <v>1110</v>
      </c>
      <c r="K11" s="705" t="s">
        <v>1344</v>
      </c>
      <c r="L11" s="705" t="s">
        <v>1265</v>
      </c>
      <c r="M11" s="705">
        <v>232</v>
      </c>
    </row>
    <row r="12" spans="1:14" ht="25.5" customHeight="1" thickBot="1" x14ac:dyDescent="0.2">
      <c r="A12" s="280" t="s">
        <v>560</v>
      </c>
      <c r="B12" s="284" t="s">
        <v>412</v>
      </c>
      <c r="C12" s="279" t="s">
        <v>557</v>
      </c>
      <c r="E12" s="286" t="s">
        <v>422</v>
      </c>
      <c r="F12" s="330"/>
      <c r="H12" s="705" t="s">
        <v>813</v>
      </c>
      <c r="I12" s="705" t="s">
        <v>104</v>
      </c>
      <c r="J12" s="705">
        <v>1111</v>
      </c>
      <c r="K12" s="705" t="s">
        <v>810</v>
      </c>
      <c r="L12" s="705" t="s">
        <v>105</v>
      </c>
      <c r="M12" s="705">
        <v>205</v>
      </c>
    </row>
    <row r="13" spans="1:14" ht="25.5" customHeight="1" x14ac:dyDescent="0.15">
      <c r="A13" s="280" t="s">
        <v>561</v>
      </c>
      <c r="B13" s="279" t="s">
        <v>413</v>
      </c>
      <c r="C13" s="284" t="s">
        <v>559</v>
      </c>
      <c r="E13" s="281" t="s">
        <v>753</v>
      </c>
      <c r="F13" s="329"/>
      <c r="H13" s="705" t="s">
        <v>814</v>
      </c>
      <c r="I13" s="705" t="s">
        <v>185</v>
      </c>
      <c r="J13" s="705">
        <v>1112</v>
      </c>
      <c r="K13" s="705" t="s">
        <v>223</v>
      </c>
      <c r="L13" s="705" t="s">
        <v>186</v>
      </c>
      <c r="M13" s="705">
        <v>902</v>
      </c>
    </row>
    <row r="14" spans="1:14" ht="25.5" customHeight="1" thickBot="1" x14ac:dyDescent="0.2">
      <c r="A14" s="280" t="s">
        <v>1229</v>
      </c>
      <c r="B14" s="279" t="s">
        <v>1230</v>
      </c>
      <c r="C14" s="279" t="s">
        <v>1231</v>
      </c>
      <c r="E14" s="286" t="s">
        <v>424</v>
      </c>
      <c r="F14" s="331"/>
      <c r="H14" s="705" t="s">
        <v>815</v>
      </c>
      <c r="I14" s="705" t="s">
        <v>195</v>
      </c>
      <c r="J14" s="705">
        <v>1113</v>
      </c>
      <c r="K14" s="705" t="s">
        <v>816</v>
      </c>
      <c r="L14" s="705" t="s">
        <v>1125</v>
      </c>
      <c r="M14" s="705">
        <v>207</v>
      </c>
    </row>
    <row r="15" spans="1:14" ht="25.5" customHeight="1" x14ac:dyDescent="0.15">
      <c r="A15" s="280" t="s">
        <v>1232</v>
      </c>
      <c r="B15" s="279" t="s">
        <v>1233</v>
      </c>
      <c r="C15" s="279" t="s">
        <v>1231</v>
      </c>
      <c r="E15" s="285" t="s">
        <v>368</v>
      </c>
      <c r="F15" s="329"/>
      <c r="H15" s="705" t="s">
        <v>817</v>
      </c>
      <c r="I15" s="705" t="s">
        <v>26</v>
      </c>
      <c r="J15" s="705">
        <v>1114</v>
      </c>
      <c r="K15" s="705" t="s">
        <v>818</v>
      </c>
      <c r="L15" s="705" t="s">
        <v>27</v>
      </c>
      <c r="M15" s="705">
        <v>273</v>
      </c>
    </row>
    <row r="16" spans="1:14" ht="25.5" customHeight="1" thickBot="1" x14ac:dyDescent="0.2">
      <c r="A16" s="280" t="s">
        <v>453</v>
      </c>
      <c r="B16" s="279" t="s">
        <v>1234</v>
      </c>
      <c r="C16" s="279" t="s">
        <v>1235</v>
      </c>
      <c r="E16" s="282" t="s">
        <v>562</v>
      </c>
      <c r="F16" s="331"/>
      <c r="H16" s="705" t="s">
        <v>819</v>
      </c>
      <c r="I16" s="705" t="s">
        <v>174</v>
      </c>
      <c r="J16" s="705">
        <v>1115</v>
      </c>
      <c r="K16" s="705" t="s">
        <v>820</v>
      </c>
      <c r="L16" s="705" t="s">
        <v>175</v>
      </c>
      <c r="M16" s="705">
        <v>208</v>
      </c>
    </row>
    <row r="17" spans="1:13" ht="25.5" customHeight="1" x14ac:dyDescent="0.15">
      <c r="A17" s="280" t="s">
        <v>563</v>
      </c>
      <c r="B17" s="279" t="s">
        <v>1236</v>
      </c>
      <c r="C17" s="284" t="s">
        <v>1237</v>
      </c>
      <c r="E17" s="281" t="s">
        <v>753</v>
      </c>
      <c r="F17" s="329"/>
      <c r="H17" s="705" t="s">
        <v>821</v>
      </c>
      <c r="I17" s="705" t="s">
        <v>183</v>
      </c>
      <c r="J17" s="705">
        <v>1116</v>
      </c>
      <c r="K17" s="705" t="s">
        <v>1126</v>
      </c>
      <c r="L17" s="705" t="s">
        <v>1127</v>
      </c>
      <c r="M17" s="705">
        <v>209</v>
      </c>
    </row>
    <row r="18" spans="1:13" ht="25.5" customHeight="1" thickBot="1" x14ac:dyDescent="0.2">
      <c r="A18" s="280" t="s">
        <v>454</v>
      </c>
      <c r="B18" s="279" t="s">
        <v>414</v>
      </c>
      <c r="C18" s="284" t="s">
        <v>1238</v>
      </c>
      <c r="E18" s="282" t="s">
        <v>564</v>
      </c>
      <c r="F18" s="331"/>
      <c r="H18" s="705" t="s">
        <v>822</v>
      </c>
      <c r="I18" s="705" t="s">
        <v>102</v>
      </c>
      <c r="J18" s="705">
        <v>1118</v>
      </c>
      <c r="K18" s="705" t="s">
        <v>823</v>
      </c>
      <c r="L18" s="705" t="s">
        <v>103</v>
      </c>
      <c r="M18" s="705">
        <v>137</v>
      </c>
    </row>
    <row r="19" spans="1:13" ht="25.5" customHeight="1" thickBot="1" x14ac:dyDescent="0.2">
      <c r="A19" s="280" t="s">
        <v>455</v>
      </c>
      <c r="B19" s="279" t="s">
        <v>415</v>
      </c>
      <c r="C19" s="284" t="s">
        <v>1238</v>
      </c>
      <c r="E19" s="278" t="s">
        <v>369</v>
      </c>
      <c r="F19" s="332"/>
      <c r="H19" s="705" t="s">
        <v>824</v>
      </c>
      <c r="I19" s="705" t="s">
        <v>170</v>
      </c>
      <c r="J19" s="705">
        <v>1119</v>
      </c>
      <c r="K19" s="705" t="s">
        <v>825</v>
      </c>
      <c r="L19" s="705" t="s">
        <v>171</v>
      </c>
      <c r="M19" s="705">
        <v>211</v>
      </c>
    </row>
    <row r="20" spans="1:13" ht="25.5" customHeight="1" thickBot="1" x14ac:dyDescent="0.2">
      <c r="A20" s="280" t="s">
        <v>456</v>
      </c>
      <c r="B20" s="279" t="s">
        <v>416</v>
      </c>
      <c r="C20" s="284" t="s">
        <v>1238</v>
      </c>
      <c r="E20" s="278" t="s">
        <v>1208</v>
      </c>
      <c r="F20" s="333"/>
      <c r="H20" s="705" t="s">
        <v>826</v>
      </c>
      <c r="I20" s="705" t="s">
        <v>25</v>
      </c>
      <c r="J20" s="705">
        <v>1120</v>
      </c>
      <c r="K20" s="705" t="s">
        <v>827</v>
      </c>
      <c r="L20" s="705" t="s">
        <v>24</v>
      </c>
      <c r="M20" s="705">
        <v>212</v>
      </c>
    </row>
    <row r="21" spans="1:13" ht="25.5" customHeight="1" thickBot="1" x14ac:dyDescent="0.2">
      <c r="A21" s="280" t="s">
        <v>457</v>
      </c>
      <c r="B21" s="279" t="s">
        <v>1248</v>
      </c>
      <c r="C21" s="284" t="s">
        <v>1220</v>
      </c>
      <c r="E21" s="278" t="s">
        <v>1261</v>
      </c>
      <c r="F21" s="333"/>
      <c r="H21" s="705" t="s">
        <v>828</v>
      </c>
      <c r="I21" s="705" t="s">
        <v>99</v>
      </c>
      <c r="J21" s="705">
        <v>1123</v>
      </c>
      <c r="K21" s="705" t="s">
        <v>829</v>
      </c>
      <c r="L21" s="705" t="s">
        <v>5</v>
      </c>
      <c r="M21" s="705">
        <v>215</v>
      </c>
    </row>
    <row r="22" spans="1:13" ht="25.5" customHeight="1" thickBot="1" x14ac:dyDescent="0.2">
      <c r="A22" s="280"/>
      <c r="B22" s="279"/>
      <c r="C22" s="284"/>
      <c r="E22" s="278" t="s">
        <v>1079</v>
      </c>
      <c r="F22" s="333"/>
      <c r="H22" s="705" t="s">
        <v>830</v>
      </c>
      <c r="I22" s="705" t="s">
        <v>150</v>
      </c>
      <c r="J22" s="705">
        <v>1124</v>
      </c>
      <c r="K22" s="705" t="s">
        <v>831</v>
      </c>
      <c r="L22" s="705" t="s">
        <v>151</v>
      </c>
      <c r="M22" s="705">
        <v>216</v>
      </c>
    </row>
    <row r="23" spans="1:13" ht="25.5" customHeight="1" x14ac:dyDescent="0.15">
      <c r="A23" s="280"/>
      <c r="B23" s="279"/>
      <c r="C23" s="284"/>
      <c r="E23" s="650"/>
      <c r="F23" s="651"/>
      <c r="H23" s="705" t="s">
        <v>832</v>
      </c>
      <c r="I23" s="705" t="s">
        <v>86</v>
      </c>
      <c r="J23" s="705">
        <v>1125</v>
      </c>
      <c r="K23" s="705" t="s">
        <v>833</v>
      </c>
      <c r="L23" s="705" t="s">
        <v>87</v>
      </c>
      <c r="M23" s="705">
        <v>258</v>
      </c>
    </row>
    <row r="24" spans="1:13" ht="25.5" customHeight="1" x14ac:dyDescent="0.15">
      <c r="A24" s="280"/>
      <c r="B24" s="279"/>
      <c r="C24" s="284"/>
      <c r="E24" s="650"/>
      <c r="F24" s="651"/>
      <c r="H24" s="705" t="s">
        <v>834</v>
      </c>
      <c r="I24" s="705" t="s">
        <v>134</v>
      </c>
      <c r="J24" s="705">
        <v>1126</v>
      </c>
      <c r="K24" s="705" t="s">
        <v>835</v>
      </c>
      <c r="L24" s="705" t="s">
        <v>135</v>
      </c>
      <c r="M24" s="705">
        <v>264</v>
      </c>
    </row>
    <row r="25" spans="1:13" ht="25.5" customHeight="1" x14ac:dyDescent="0.15">
      <c r="A25" s="280"/>
      <c r="B25" s="279"/>
      <c r="C25" s="284"/>
      <c r="E25" s="650"/>
      <c r="F25" s="651"/>
      <c r="H25" s="705" t="s">
        <v>836</v>
      </c>
      <c r="I25" s="705" t="s">
        <v>177</v>
      </c>
      <c r="J25" s="705">
        <v>1127</v>
      </c>
      <c r="K25" s="705" t="s">
        <v>837</v>
      </c>
      <c r="L25" s="705" t="s">
        <v>39</v>
      </c>
      <c r="M25" s="705">
        <v>237</v>
      </c>
    </row>
    <row r="26" spans="1:13" ht="25.5" customHeight="1" x14ac:dyDescent="0.15">
      <c r="A26" s="280"/>
      <c r="B26" s="279"/>
      <c r="C26" s="284"/>
      <c r="E26" s="650"/>
      <c r="F26" s="651"/>
      <c r="H26" s="705" t="s">
        <v>838</v>
      </c>
      <c r="I26" s="705" t="s">
        <v>210</v>
      </c>
      <c r="J26" s="705">
        <v>1128</v>
      </c>
      <c r="K26" s="705" t="s">
        <v>823</v>
      </c>
      <c r="L26" s="705" t="s">
        <v>103</v>
      </c>
      <c r="M26" s="705">
        <v>137</v>
      </c>
    </row>
    <row r="27" spans="1:13" ht="25.5" customHeight="1" x14ac:dyDescent="0.15">
      <c r="A27" s="280"/>
      <c r="B27" s="279"/>
      <c r="C27" s="284"/>
      <c r="E27" s="650"/>
      <c r="F27" s="651"/>
      <c r="H27" s="705" t="s">
        <v>839</v>
      </c>
      <c r="I27" s="705" t="s">
        <v>23</v>
      </c>
      <c r="J27" s="705">
        <v>1130</v>
      </c>
      <c r="K27" s="705" t="s">
        <v>827</v>
      </c>
      <c r="L27" s="705" t="s">
        <v>24</v>
      </c>
      <c r="M27" s="705">
        <v>212</v>
      </c>
    </row>
    <row r="28" spans="1:13" ht="25.5" customHeight="1" x14ac:dyDescent="0.15">
      <c r="A28" s="280"/>
      <c r="B28" s="279"/>
      <c r="C28" s="284"/>
      <c r="E28" s="650"/>
      <c r="F28" s="651"/>
      <c r="H28" s="705" t="s">
        <v>840</v>
      </c>
      <c r="I28" s="705" t="s">
        <v>4</v>
      </c>
      <c r="J28" s="705">
        <v>1131</v>
      </c>
      <c r="K28" s="705" t="s">
        <v>829</v>
      </c>
      <c r="L28" s="705" t="s">
        <v>5</v>
      </c>
      <c r="M28" s="705">
        <v>215</v>
      </c>
    </row>
    <row r="29" spans="1:13" ht="25.5" customHeight="1" x14ac:dyDescent="0.15">
      <c r="A29" s="280"/>
      <c r="B29" s="279"/>
      <c r="C29" s="284"/>
      <c r="E29" s="650"/>
      <c r="F29" s="651"/>
      <c r="H29" s="705" t="s">
        <v>841</v>
      </c>
      <c r="I29" s="705" t="s">
        <v>1043</v>
      </c>
      <c r="J29" s="705">
        <v>1133</v>
      </c>
      <c r="K29" s="705" t="s">
        <v>842</v>
      </c>
      <c r="L29" s="705" t="s">
        <v>1042</v>
      </c>
      <c r="M29" s="705">
        <v>257</v>
      </c>
    </row>
    <row r="30" spans="1:13" ht="25.5" customHeight="1" x14ac:dyDescent="0.15">
      <c r="A30" s="280"/>
      <c r="B30" s="279"/>
      <c r="C30" s="284"/>
      <c r="E30" s="650"/>
      <c r="F30" s="651"/>
      <c r="H30" s="705" t="s">
        <v>843</v>
      </c>
      <c r="I30" s="705" t="s">
        <v>19</v>
      </c>
      <c r="J30" s="705">
        <v>1135</v>
      </c>
      <c r="K30" s="705" t="s">
        <v>844</v>
      </c>
      <c r="L30" s="705" t="s">
        <v>20</v>
      </c>
      <c r="M30" s="705">
        <v>228</v>
      </c>
    </row>
    <row r="31" spans="1:13" ht="25.5" customHeight="1" x14ac:dyDescent="0.15">
      <c r="A31" s="280"/>
      <c r="B31" s="279"/>
      <c r="C31" s="284"/>
      <c r="E31" s="650"/>
      <c r="F31" s="651"/>
      <c r="H31" s="705" t="s">
        <v>1384</v>
      </c>
      <c r="I31" s="705" t="s">
        <v>1385</v>
      </c>
      <c r="J31" s="705">
        <v>1136</v>
      </c>
      <c r="K31" s="705" t="s">
        <v>845</v>
      </c>
      <c r="L31" s="705" t="s">
        <v>65</v>
      </c>
      <c r="M31" s="705">
        <v>145</v>
      </c>
    </row>
    <row r="32" spans="1:13" ht="25.5" customHeight="1" x14ac:dyDescent="0.15">
      <c r="A32" s="280"/>
      <c r="B32" s="279"/>
      <c r="C32" s="284"/>
      <c r="E32" s="650"/>
      <c r="F32" s="651"/>
      <c r="H32" s="705" t="s">
        <v>846</v>
      </c>
      <c r="I32" s="705" t="s">
        <v>61</v>
      </c>
      <c r="J32" s="705">
        <v>1201</v>
      </c>
      <c r="K32" s="705" t="s">
        <v>1126</v>
      </c>
      <c r="L32" s="705" t="s">
        <v>1127</v>
      </c>
      <c r="M32" s="705">
        <v>209</v>
      </c>
    </row>
    <row r="33" spans="1:13" ht="25.5" customHeight="1" x14ac:dyDescent="0.15">
      <c r="A33" s="280"/>
      <c r="B33" s="279"/>
      <c r="C33" s="284"/>
      <c r="E33" s="650"/>
      <c r="F33" s="651"/>
      <c r="H33" s="705" t="s">
        <v>847</v>
      </c>
      <c r="I33" s="705" t="s">
        <v>1050</v>
      </c>
      <c r="J33" s="705">
        <v>1202</v>
      </c>
      <c r="K33" s="705" t="s">
        <v>848</v>
      </c>
      <c r="L33" s="705" t="s">
        <v>1051</v>
      </c>
      <c r="M33" s="705">
        <v>217</v>
      </c>
    </row>
    <row r="34" spans="1:13" ht="25.5" customHeight="1" x14ac:dyDescent="0.15">
      <c r="A34" s="280"/>
      <c r="B34" s="279"/>
      <c r="C34" s="284"/>
      <c r="E34" s="650"/>
      <c r="F34" s="651"/>
      <c r="H34" s="705" t="s">
        <v>849</v>
      </c>
      <c r="I34" s="705" t="s">
        <v>196</v>
      </c>
      <c r="J34" s="705">
        <v>1204</v>
      </c>
      <c r="K34" s="705" t="s">
        <v>850</v>
      </c>
      <c r="L34" s="705" t="s">
        <v>197</v>
      </c>
      <c r="M34" s="705">
        <v>218</v>
      </c>
    </row>
    <row r="35" spans="1:13" ht="25.5" customHeight="1" x14ac:dyDescent="0.15">
      <c r="A35" s="280"/>
      <c r="B35" s="279"/>
      <c r="C35" s="284"/>
      <c r="E35" s="650"/>
      <c r="F35" s="651"/>
      <c r="H35" s="705" t="s">
        <v>1269</v>
      </c>
      <c r="I35" s="705" t="s">
        <v>1128</v>
      </c>
      <c r="J35" s="705">
        <v>1207</v>
      </c>
      <c r="K35" s="705" t="s">
        <v>851</v>
      </c>
      <c r="L35" s="705" t="s">
        <v>149</v>
      </c>
      <c r="M35" s="705">
        <v>142</v>
      </c>
    </row>
    <row r="36" spans="1:13" ht="25.5" customHeight="1" x14ac:dyDescent="0.15">
      <c r="A36" s="280"/>
      <c r="B36" s="279"/>
      <c r="C36" s="284"/>
      <c r="E36" s="650"/>
      <c r="F36" s="651"/>
      <c r="H36" s="705" t="s">
        <v>852</v>
      </c>
      <c r="I36" s="705" t="s">
        <v>52</v>
      </c>
      <c r="J36" s="705">
        <v>1212</v>
      </c>
      <c r="K36" s="705" t="s">
        <v>853</v>
      </c>
      <c r="L36" s="705" t="s">
        <v>53</v>
      </c>
      <c r="M36" s="705">
        <v>221</v>
      </c>
    </row>
    <row r="37" spans="1:13" ht="25.5" customHeight="1" x14ac:dyDescent="0.15">
      <c r="A37" s="280"/>
      <c r="B37" s="279"/>
      <c r="C37" s="284"/>
      <c r="E37" s="650"/>
      <c r="F37" s="651"/>
      <c r="H37" s="705" t="s">
        <v>854</v>
      </c>
      <c r="I37" s="705" t="s">
        <v>49</v>
      </c>
      <c r="J37" s="705">
        <v>1215</v>
      </c>
      <c r="K37" s="705" t="s">
        <v>1110</v>
      </c>
      <c r="L37" s="705" t="s">
        <v>1129</v>
      </c>
      <c r="M37" s="705">
        <v>222</v>
      </c>
    </row>
    <row r="38" spans="1:13" ht="25.5" customHeight="1" x14ac:dyDescent="0.15">
      <c r="A38" s="280"/>
      <c r="B38" s="279"/>
      <c r="C38" s="284"/>
      <c r="E38" s="650"/>
      <c r="F38" s="651"/>
      <c r="H38" s="705" t="s">
        <v>856</v>
      </c>
      <c r="I38" s="705" t="s">
        <v>116</v>
      </c>
      <c r="J38" s="705">
        <v>1219</v>
      </c>
      <c r="K38" s="705" t="s">
        <v>1270</v>
      </c>
      <c r="L38" s="705" t="s">
        <v>1130</v>
      </c>
      <c r="M38" s="705">
        <v>224</v>
      </c>
    </row>
    <row r="39" spans="1:13" ht="25.5" customHeight="1" x14ac:dyDescent="0.15">
      <c r="A39" s="280"/>
      <c r="B39" s="279"/>
      <c r="C39" s="284"/>
      <c r="E39" s="650"/>
      <c r="F39" s="651"/>
      <c r="H39" s="705" t="s">
        <v>71</v>
      </c>
      <c r="I39" s="705" t="s">
        <v>70</v>
      </c>
      <c r="J39" s="705">
        <v>1221</v>
      </c>
      <c r="K39" s="705" t="s">
        <v>857</v>
      </c>
      <c r="L39" s="705" t="s">
        <v>72</v>
      </c>
      <c r="M39" s="705">
        <v>310</v>
      </c>
    </row>
    <row r="40" spans="1:13" ht="25.5" customHeight="1" x14ac:dyDescent="0.15">
      <c r="A40" s="280"/>
      <c r="B40" s="279"/>
      <c r="C40" s="284"/>
      <c r="E40" s="650"/>
      <c r="F40" s="651"/>
      <c r="H40" s="705" t="s">
        <v>1091</v>
      </c>
      <c r="I40" s="705" t="s">
        <v>1131</v>
      </c>
      <c r="J40" s="705">
        <v>1227</v>
      </c>
      <c r="K40" s="705" t="s">
        <v>858</v>
      </c>
      <c r="L40" s="705" t="s">
        <v>50</v>
      </c>
      <c r="M40" s="705">
        <v>227</v>
      </c>
    </row>
    <row r="41" spans="1:13" ht="25.5" customHeight="1" x14ac:dyDescent="0.15">
      <c r="A41" s="280"/>
      <c r="B41" s="279"/>
      <c r="C41" s="284"/>
      <c r="E41" s="650"/>
      <c r="F41" s="651"/>
      <c r="H41" s="705" t="s">
        <v>859</v>
      </c>
      <c r="I41" s="705" t="s">
        <v>158</v>
      </c>
      <c r="J41" s="705">
        <v>1234</v>
      </c>
      <c r="K41" s="705" t="s">
        <v>823</v>
      </c>
      <c r="L41" s="705" t="s">
        <v>103</v>
      </c>
      <c r="M41" s="705">
        <v>137</v>
      </c>
    </row>
    <row r="42" spans="1:13" ht="25.5" customHeight="1" x14ac:dyDescent="0.15">
      <c r="A42" s="280"/>
      <c r="B42" s="279"/>
      <c r="C42" s="284"/>
      <c r="E42" s="650"/>
      <c r="F42" s="651"/>
      <c r="H42" s="705" t="s">
        <v>860</v>
      </c>
      <c r="I42" s="705" t="s">
        <v>159</v>
      </c>
      <c r="J42" s="705">
        <v>1235</v>
      </c>
      <c r="K42" s="705" t="s">
        <v>823</v>
      </c>
      <c r="L42" s="705" t="s">
        <v>103</v>
      </c>
      <c r="M42" s="705">
        <v>137</v>
      </c>
    </row>
    <row r="43" spans="1:13" ht="25.5" customHeight="1" x14ac:dyDescent="0.15">
      <c r="A43" s="280"/>
      <c r="B43" s="279"/>
      <c r="C43" s="284"/>
      <c r="E43" s="650"/>
      <c r="F43" s="651"/>
      <c r="H43" s="705" t="s">
        <v>861</v>
      </c>
      <c r="I43" s="705" t="s">
        <v>83</v>
      </c>
      <c r="J43" s="705">
        <v>1301</v>
      </c>
      <c r="K43" s="705" t="s">
        <v>862</v>
      </c>
      <c r="L43" s="705" t="s">
        <v>76</v>
      </c>
      <c r="M43" s="705">
        <v>101</v>
      </c>
    </row>
    <row r="44" spans="1:13" ht="25.5" customHeight="1" x14ac:dyDescent="0.15">
      <c r="A44" s="280"/>
      <c r="B44" s="279"/>
      <c r="C44" s="284"/>
      <c r="E44" s="650"/>
      <c r="F44" s="651"/>
      <c r="H44" s="705" t="s">
        <v>863</v>
      </c>
      <c r="I44" s="705" t="s">
        <v>209</v>
      </c>
      <c r="J44" s="705">
        <v>1306</v>
      </c>
      <c r="K44" s="705" t="s">
        <v>864</v>
      </c>
      <c r="L44" s="705" t="s">
        <v>166</v>
      </c>
      <c r="M44" s="705">
        <v>136</v>
      </c>
    </row>
    <row r="45" spans="1:13" ht="25.5" customHeight="1" x14ac:dyDescent="0.15">
      <c r="A45" s="280"/>
      <c r="B45" s="279"/>
      <c r="C45" s="284"/>
      <c r="E45" s="650"/>
      <c r="F45" s="651"/>
      <c r="H45" s="705" t="s">
        <v>865</v>
      </c>
      <c r="I45" s="705" t="s">
        <v>168</v>
      </c>
      <c r="J45" s="705">
        <v>1308</v>
      </c>
      <c r="K45" s="705" t="s">
        <v>866</v>
      </c>
      <c r="L45" s="705" t="s">
        <v>169</v>
      </c>
      <c r="M45" s="705">
        <v>308</v>
      </c>
    </row>
    <row r="46" spans="1:13" ht="25.5" customHeight="1" x14ac:dyDescent="0.15">
      <c r="A46" s="280"/>
      <c r="B46" s="279"/>
      <c r="C46" s="284"/>
      <c r="E46" s="650"/>
      <c r="F46" s="651"/>
      <c r="H46" s="705" t="s">
        <v>867</v>
      </c>
      <c r="I46" s="705" t="s">
        <v>67</v>
      </c>
      <c r="J46" s="705">
        <v>1312</v>
      </c>
      <c r="K46" s="705" t="s">
        <v>845</v>
      </c>
      <c r="L46" s="705" t="s">
        <v>65</v>
      </c>
      <c r="M46" s="705">
        <v>145</v>
      </c>
    </row>
    <row r="47" spans="1:13" ht="25.5" customHeight="1" x14ac:dyDescent="0.15">
      <c r="A47" s="280"/>
      <c r="B47" s="279"/>
      <c r="C47" s="284"/>
      <c r="E47" s="650"/>
      <c r="F47" s="651"/>
      <c r="H47" s="705" t="s">
        <v>868</v>
      </c>
      <c r="I47" s="705" t="s">
        <v>45</v>
      </c>
      <c r="J47" s="705">
        <v>1314</v>
      </c>
      <c r="K47" s="705" t="s">
        <v>1268</v>
      </c>
      <c r="L47" s="705" t="s">
        <v>1265</v>
      </c>
      <c r="M47" s="705">
        <v>232</v>
      </c>
    </row>
    <row r="48" spans="1:13" ht="25.5" customHeight="1" x14ac:dyDescent="0.15">
      <c r="A48" s="280"/>
      <c r="B48" s="279"/>
      <c r="C48" s="284"/>
      <c r="E48" s="650"/>
      <c r="F48" s="651"/>
      <c r="H48" s="705" t="s">
        <v>869</v>
      </c>
      <c r="I48" s="705" t="s">
        <v>64</v>
      </c>
      <c r="J48" s="705">
        <v>1315</v>
      </c>
      <c r="K48" s="705" t="s">
        <v>1271</v>
      </c>
      <c r="L48" s="705" t="s">
        <v>1132</v>
      </c>
      <c r="M48" s="705">
        <v>502</v>
      </c>
    </row>
    <row r="49" spans="1:13" ht="25.5" customHeight="1" x14ac:dyDescent="0.15">
      <c r="A49" s="280"/>
      <c r="B49" s="279"/>
      <c r="C49" s="284"/>
      <c r="E49" s="650"/>
      <c r="F49" s="651"/>
      <c r="H49" s="705" t="s">
        <v>870</v>
      </c>
      <c r="I49" s="705" t="s">
        <v>1052</v>
      </c>
      <c r="J49" s="705">
        <v>1317</v>
      </c>
      <c r="K49" s="705" t="s">
        <v>871</v>
      </c>
      <c r="L49" s="705" t="s">
        <v>1053</v>
      </c>
      <c r="M49" s="705">
        <v>236</v>
      </c>
    </row>
    <row r="50" spans="1:13" ht="25.5" customHeight="1" x14ac:dyDescent="0.15">
      <c r="A50" s="280"/>
      <c r="B50" s="279"/>
      <c r="C50" s="284"/>
      <c r="E50" s="650"/>
      <c r="F50" s="651"/>
      <c r="H50" s="705" t="s">
        <v>872</v>
      </c>
      <c r="I50" s="705" t="s">
        <v>1067</v>
      </c>
      <c r="J50" s="705">
        <v>1321</v>
      </c>
      <c r="K50" s="705" t="s">
        <v>873</v>
      </c>
      <c r="L50" s="705" t="s">
        <v>1068</v>
      </c>
      <c r="M50" s="705">
        <v>309</v>
      </c>
    </row>
    <row r="51" spans="1:13" ht="25.5" customHeight="1" x14ac:dyDescent="0.15">
      <c r="A51" s="280"/>
      <c r="B51" s="279"/>
      <c r="C51" s="284"/>
      <c r="E51" s="650"/>
      <c r="F51" s="651"/>
      <c r="H51" s="705" t="s">
        <v>874</v>
      </c>
      <c r="I51" s="705" t="s">
        <v>1066</v>
      </c>
      <c r="J51" s="705">
        <v>1322</v>
      </c>
      <c r="K51" s="705" t="s">
        <v>1268</v>
      </c>
      <c r="L51" s="705" t="s">
        <v>1265</v>
      </c>
      <c r="M51" s="705">
        <v>232</v>
      </c>
    </row>
    <row r="52" spans="1:13" ht="25.5" customHeight="1" x14ac:dyDescent="0.15">
      <c r="A52" s="280"/>
      <c r="B52" s="279"/>
      <c r="C52" s="284"/>
      <c r="E52" s="650"/>
      <c r="F52" s="651"/>
      <c r="H52" s="705" t="s">
        <v>875</v>
      </c>
      <c r="I52" s="705" t="s">
        <v>192</v>
      </c>
      <c r="J52" s="705">
        <v>1323</v>
      </c>
      <c r="K52" s="705" t="s">
        <v>194</v>
      </c>
      <c r="L52" s="705" t="s">
        <v>193</v>
      </c>
      <c r="M52" s="705">
        <v>238</v>
      </c>
    </row>
    <row r="53" spans="1:13" ht="25.5" customHeight="1" x14ac:dyDescent="0.15">
      <c r="A53" s="280"/>
      <c r="B53" s="279"/>
      <c r="C53" s="284"/>
      <c r="E53" s="650"/>
      <c r="F53" s="651"/>
      <c r="H53" s="705" t="s">
        <v>1133</v>
      </c>
      <c r="I53" s="705" t="s">
        <v>1134</v>
      </c>
      <c r="J53" s="705">
        <v>1328</v>
      </c>
      <c r="K53" s="705" t="s">
        <v>851</v>
      </c>
      <c r="L53" s="705" t="s">
        <v>149</v>
      </c>
      <c r="M53" s="705">
        <v>142</v>
      </c>
    </row>
    <row r="54" spans="1:13" ht="25.5" customHeight="1" x14ac:dyDescent="0.15">
      <c r="A54" s="280"/>
      <c r="B54" s="279"/>
      <c r="C54" s="284"/>
      <c r="E54" s="650"/>
      <c r="F54" s="651"/>
      <c r="H54" s="705" t="s">
        <v>1386</v>
      </c>
      <c r="I54" s="705" t="s">
        <v>1387</v>
      </c>
      <c r="J54" s="705">
        <v>1330</v>
      </c>
      <c r="K54" s="705" t="s">
        <v>877</v>
      </c>
      <c r="L54" s="705" t="s">
        <v>1056</v>
      </c>
      <c r="M54" s="705">
        <v>270</v>
      </c>
    </row>
    <row r="55" spans="1:13" ht="25.5" customHeight="1" x14ac:dyDescent="0.15">
      <c r="A55" s="280"/>
      <c r="B55" s="279"/>
      <c r="C55" s="284"/>
      <c r="E55" s="650"/>
      <c r="F55" s="651"/>
      <c r="H55" s="704" t="s">
        <v>1459</v>
      </c>
      <c r="I55" s="704" t="s">
        <v>1460</v>
      </c>
      <c r="J55" s="705">
        <v>1331</v>
      </c>
      <c r="K55" s="705" t="s">
        <v>876</v>
      </c>
      <c r="L55" s="705" t="s">
        <v>1062</v>
      </c>
      <c r="M55" s="705">
        <v>239</v>
      </c>
    </row>
    <row r="56" spans="1:13" ht="25.5" customHeight="1" x14ac:dyDescent="0.15">
      <c r="A56" s="280"/>
      <c r="B56" s="279"/>
      <c r="C56" s="284"/>
      <c r="E56" s="650"/>
      <c r="F56" s="651"/>
      <c r="H56" s="705" t="s">
        <v>1272</v>
      </c>
      <c r="I56" s="705" t="s">
        <v>1135</v>
      </c>
      <c r="J56" s="705">
        <v>1332</v>
      </c>
      <c r="K56" s="705" t="s">
        <v>845</v>
      </c>
      <c r="L56" s="705" t="s">
        <v>65</v>
      </c>
      <c r="M56" s="705">
        <v>145</v>
      </c>
    </row>
    <row r="57" spans="1:13" ht="25.5" customHeight="1" x14ac:dyDescent="0.15">
      <c r="A57" s="280"/>
      <c r="B57" s="279"/>
      <c r="C57" s="284"/>
      <c r="E57" s="650"/>
      <c r="F57" s="651"/>
      <c r="H57" s="705" t="s">
        <v>878</v>
      </c>
      <c r="I57" s="705" t="s">
        <v>156</v>
      </c>
      <c r="J57" s="705">
        <v>1333</v>
      </c>
      <c r="K57" s="705" t="s">
        <v>844</v>
      </c>
      <c r="L57" s="705" t="s">
        <v>20</v>
      </c>
      <c r="M57" s="705">
        <v>228</v>
      </c>
    </row>
    <row r="58" spans="1:13" ht="25.5" customHeight="1" x14ac:dyDescent="0.15">
      <c r="A58" s="280"/>
      <c r="B58" s="279"/>
      <c r="C58" s="284"/>
      <c r="E58" s="650"/>
      <c r="F58" s="651"/>
      <c r="H58" s="705" t="s">
        <v>879</v>
      </c>
      <c r="I58" s="705" t="s">
        <v>69</v>
      </c>
      <c r="J58" s="705">
        <v>1334</v>
      </c>
      <c r="K58" s="705" t="s">
        <v>845</v>
      </c>
      <c r="L58" s="705" t="s">
        <v>65</v>
      </c>
      <c r="M58" s="705">
        <v>145</v>
      </c>
    </row>
    <row r="59" spans="1:13" ht="25.5" customHeight="1" x14ac:dyDescent="0.15">
      <c r="A59" s="280"/>
      <c r="B59" s="279"/>
      <c r="C59" s="284"/>
      <c r="E59" s="650"/>
      <c r="F59" s="651"/>
      <c r="H59" s="705" t="s">
        <v>880</v>
      </c>
      <c r="I59" s="705" t="s">
        <v>68</v>
      </c>
      <c r="J59" s="705">
        <v>1335</v>
      </c>
      <c r="K59" s="705" t="s">
        <v>845</v>
      </c>
      <c r="L59" s="705" t="s">
        <v>65</v>
      </c>
      <c r="M59" s="705">
        <v>145</v>
      </c>
    </row>
    <row r="60" spans="1:13" ht="25.5" customHeight="1" x14ac:dyDescent="0.15">
      <c r="A60" s="280"/>
      <c r="B60" s="279"/>
      <c r="C60" s="284"/>
      <c r="E60" s="650"/>
      <c r="F60" s="651"/>
      <c r="H60" s="705" t="s">
        <v>1092</v>
      </c>
      <c r="I60" s="705" t="s">
        <v>1136</v>
      </c>
      <c r="J60" s="705">
        <v>1336</v>
      </c>
      <c r="K60" s="705" t="s">
        <v>845</v>
      </c>
      <c r="L60" s="705" t="s">
        <v>65</v>
      </c>
      <c r="M60" s="705">
        <v>145</v>
      </c>
    </row>
    <row r="61" spans="1:13" ht="25.5" customHeight="1" x14ac:dyDescent="0.15">
      <c r="A61" s="280"/>
      <c r="B61" s="279"/>
      <c r="C61" s="284"/>
      <c r="E61" s="650"/>
      <c r="F61" s="651"/>
      <c r="H61" s="705" t="s">
        <v>881</v>
      </c>
      <c r="I61" s="705" t="s">
        <v>136</v>
      </c>
      <c r="J61" s="705">
        <v>1337</v>
      </c>
      <c r="K61" s="705" t="s">
        <v>882</v>
      </c>
      <c r="L61" s="705" t="s">
        <v>137</v>
      </c>
      <c r="M61" s="705">
        <v>318</v>
      </c>
    </row>
    <row r="62" spans="1:13" ht="25.5" customHeight="1" x14ac:dyDescent="0.15">
      <c r="A62" s="280"/>
      <c r="B62" s="279"/>
      <c r="C62" s="284"/>
      <c r="E62" s="650"/>
      <c r="F62" s="651"/>
      <c r="H62" s="705" t="s">
        <v>1388</v>
      </c>
      <c r="I62" s="705" t="s">
        <v>1389</v>
      </c>
      <c r="J62" s="705">
        <v>1338</v>
      </c>
      <c r="K62" s="705" t="s">
        <v>877</v>
      </c>
      <c r="L62" s="705" t="s">
        <v>1056</v>
      </c>
      <c r="M62" s="705">
        <v>270</v>
      </c>
    </row>
    <row r="63" spans="1:13" ht="25.5" customHeight="1" x14ac:dyDescent="0.15">
      <c r="A63" s="280"/>
      <c r="B63" s="279"/>
      <c r="C63" s="284"/>
      <c r="E63" s="650"/>
      <c r="F63" s="651"/>
      <c r="H63" s="705" t="s">
        <v>1273</v>
      </c>
      <c r="I63" s="705" t="s">
        <v>1137</v>
      </c>
      <c r="J63" s="705">
        <v>1339</v>
      </c>
      <c r="K63" s="705" t="s">
        <v>845</v>
      </c>
      <c r="L63" s="705" t="s">
        <v>65</v>
      </c>
      <c r="M63" s="705">
        <v>145</v>
      </c>
    </row>
    <row r="64" spans="1:13" ht="25.5" customHeight="1" x14ac:dyDescent="0.15">
      <c r="A64" s="280"/>
      <c r="B64" s="279"/>
      <c r="C64" s="284"/>
      <c r="E64" s="650"/>
      <c r="F64" s="651"/>
      <c r="H64" s="705" t="s">
        <v>1274</v>
      </c>
      <c r="I64" s="705" t="s">
        <v>1138</v>
      </c>
      <c r="J64" s="705">
        <v>1340</v>
      </c>
      <c r="K64" s="705" t="s">
        <v>882</v>
      </c>
      <c r="L64" s="705" t="s">
        <v>137</v>
      </c>
      <c r="M64" s="705">
        <v>318</v>
      </c>
    </row>
    <row r="65" spans="1:13" ht="25.5" customHeight="1" x14ac:dyDescent="0.15">
      <c r="A65" s="280"/>
      <c r="B65" s="279"/>
      <c r="C65" s="284"/>
      <c r="E65" s="650"/>
      <c r="F65" s="651"/>
      <c r="H65" s="705" t="s">
        <v>1139</v>
      </c>
      <c r="I65" s="705" t="s">
        <v>1140</v>
      </c>
      <c r="J65" s="705">
        <v>1341</v>
      </c>
      <c r="K65" s="705" t="s">
        <v>1275</v>
      </c>
      <c r="L65" s="705" t="s">
        <v>1141</v>
      </c>
      <c r="M65" s="705">
        <v>334</v>
      </c>
    </row>
    <row r="66" spans="1:13" ht="25.5" customHeight="1" x14ac:dyDescent="0.15">
      <c r="A66" s="280"/>
      <c r="B66" s="279"/>
      <c r="C66" s="284"/>
      <c r="E66" s="650"/>
      <c r="F66" s="651"/>
      <c r="H66" s="705" t="s">
        <v>1276</v>
      </c>
      <c r="I66" s="705" t="s">
        <v>1277</v>
      </c>
      <c r="J66" s="705">
        <v>1342</v>
      </c>
      <c r="K66" s="705" t="s">
        <v>194</v>
      </c>
      <c r="L66" s="705" t="s">
        <v>193</v>
      </c>
      <c r="M66" s="705">
        <v>238</v>
      </c>
    </row>
    <row r="67" spans="1:13" ht="25.5" customHeight="1" x14ac:dyDescent="0.15">
      <c r="A67" s="280"/>
      <c r="B67" s="279"/>
      <c r="C67" s="284"/>
      <c r="E67" s="650"/>
      <c r="F67" s="651"/>
      <c r="H67" s="705" t="s">
        <v>1278</v>
      </c>
      <c r="I67" s="705" t="s">
        <v>1279</v>
      </c>
      <c r="J67" s="705">
        <v>1343</v>
      </c>
      <c r="K67" s="705" t="s">
        <v>194</v>
      </c>
      <c r="L67" s="705" t="s">
        <v>193</v>
      </c>
      <c r="M67" s="705">
        <v>238</v>
      </c>
    </row>
    <row r="68" spans="1:13" ht="25.5" customHeight="1" x14ac:dyDescent="0.15">
      <c r="A68" s="280"/>
      <c r="B68" s="279"/>
      <c r="C68" s="284"/>
      <c r="E68" s="650"/>
      <c r="F68" s="651"/>
      <c r="H68" s="716" t="s">
        <v>1349</v>
      </c>
      <c r="I68" s="41" t="s">
        <v>1350</v>
      </c>
      <c r="J68" s="716">
        <v>1344</v>
      </c>
      <c r="K68" s="716" t="s">
        <v>1351</v>
      </c>
      <c r="L68" s="716" t="s">
        <v>1352</v>
      </c>
      <c r="M68" s="716">
        <v>335</v>
      </c>
    </row>
    <row r="69" spans="1:13" ht="25.5" customHeight="1" x14ac:dyDescent="0.15">
      <c r="A69" s="280"/>
      <c r="B69" s="279"/>
      <c r="C69" s="284"/>
      <c r="E69" s="650"/>
      <c r="F69" s="651"/>
      <c r="H69" s="702" t="s">
        <v>883</v>
      </c>
      <c r="I69" s="702" t="s">
        <v>29</v>
      </c>
      <c r="J69" s="702">
        <v>1401</v>
      </c>
      <c r="K69" s="702" t="s">
        <v>884</v>
      </c>
      <c r="L69" s="702" t="s">
        <v>30</v>
      </c>
      <c r="M69" s="702">
        <v>851</v>
      </c>
    </row>
    <row r="70" spans="1:13" ht="25.5" customHeight="1" x14ac:dyDescent="0.15">
      <c r="A70" s="280"/>
      <c r="B70" s="279"/>
      <c r="C70" s="284"/>
      <c r="E70" s="650"/>
      <c r="F70" s="651"/>
      <c r="H70" s="705" t="s">
        <v>1280</v>
      </c>
      <c r="I70" s="705" t="s">
        <v>1142</v>
      </c>
      <c r="J70" s="705">
        <v>1402</v>
      </c>
      <c r="K70" s="705" t="s">
        <v>1281</v>
      </c>
      <c r="L70" s="705" t="s">
        <v>1143</v>
      </c>
      <c r="M70" s="705">
        <v>503</v>
      </c>
    </row>
    <row r="71" spans="1:13" ht="25.5" customHeight="1" x14ac:dyDescent="0.15">
      <c r="A71" s="280"/>
      <c r="B71" s="279"/>
      <c r="C71" s="284"/>
      <c r="E71" s="650"/>
      <c r="F71" s="651"/>
      <c r="H71" s="705" t="s">
        <v>885</v>
      </c>
      <c r="I71" s="705" t="s">
        <v>200</v>
      </c>
      <c r="J71" s="705">
        <v>1403</v>
      </c>
      <c r="K71" s="705" t="s">
        <v>1282</v>
      </c>
      <c r="L71" s="705" t="s">
        <v>1144</v>
      </c>
      <c r="M71" s="705">
        <v>701</v>
      </c>
    </row>
    <row r="72" spans="1:13" ht="25.5" customHeight="1" x14ac:dyDescent="0.15">
      <c r="A72" s="280"/>
      <c r="B72" s="279"/>
      <c r="C72" s="284"/>
      <c r="E72" s="650"/>
      <c r="F72" s="651"/>
      <c r="H72" s="705" t="s">
        <v>886</v>
      </c>
      <c r="I72" s="705" t="s">
        <v>132</v>
      </c>
      <c r="J72" s="705">
        <v>1404</v>
      </c>
      <c r="K72" s="705" t="s">
        <v>1283</v>
      </c>
      <c r="L72" s="705" t="s">
        <v>1145</v>
      </c>
      <c r="M72" s="705">
        <v>702</v>
      </c>
    </row>
    <row r="73" spans="1:13" ht="25.5" customHeight="1" x14ac:dyDescent="0.15">
      <c r="A73" s="280"/>
      <c r="B73" s="279"/>
      <c r="C73" s="284"/>
      <c r="E73" s="650"/>
      <c r="F73" s="651"/>
      <c r="H73" s="705" t="s">
        <v>1146</v>
      </c>
      <c r="I73" s="705" t="s">
        <v>1147</v>
      </c>
      <c r="J73" s="705">
        <v>1407</v>
      </c>
      <c r="K73" s="705" t="s">
        <v>1148</v>
      </c>
      <c r="L73" s="705" t="s">
        <v>1149</v>
      </c>
      <c r="M73" s="705">
        <v>852</v>
      </c>
    </row>
    <row r="74" spans="1:13" ht="25.5" customHeight="1" x14ac:dyDescent="0.15">
      <c r="A74" s="280"/>
      <c r="B74" s="279"/>
      <c r="C74" s="284"/>
      <c r="E74" s="650"/>
      <c r="F74" s="651"/>
      <c r="H74" s="705" t="s">
        <v>887</v>
      </c>
      <c r="I74" s="705" t="s">
        <v>139</v>
      </c>
      <c r="J74" s="705">
        <v>1408</v>
      </c>
      <c r="K74" s="705" t="s">
        <v>1450</v>
      </c>
      <c r="L74" s="705" t="s">
        <v>1451</v>
      </c>
      <c r="M74" s="705">
        <v>703</v>
      </c>
    </row>
    <row r="75" spans="1:13" ht="25.5" customHeight="1" x14ac:dyDescent="0.15">
      <c r="A75" s="280"/>
      <c r="B75" s="279"/>
      <c r="C75" s="284"/>
      <c r="E75" s="650"/>
      <c r="F75" s="651"/>
      <c r="H75" s="705" t="s">
        <v>888</v>
      </c>
      <c r="I75" s="705" t="s">
        <v>92</v>
      </c>
      <c r="J75" s="705">
        <v>1409</v>
      </c>
      <c r="K75" s="705" t="s">
        <v>1284</v>
      </c>
      <c r="L75" s="705" t="s">
        <v>1150</v>
      </c>
      <c r="M75" s="705">
        <v>604</v>
      </c>
    </row>
    <row r="76" spans="1:13" ht="25.5" customHeight="1" x14ac:dyDescent="0.15">
      <c r="A76" s="280"/>
      <c r="B76" s="279"/>
      <c r="C76" s="284"/>
      <c r="E76" s="650"/>
      <c r="F76" s="651"/>
      <c r="H76" s="705" t="s">
        <v>889</v>
      </c>
      <c r="I76" s="705" t="s">
        <v>187</v>
      </c>
      <c r="J76" s="705">
        <v>1410</v>
      </c>
      <c r="K76" s="705" t="s">
        <v>890</v>
      </c>
      <c r="L76" s="705" t="s">
        <v>188</v>
      </c>
      <c r="M76" s="705">
        <v>121</v>
      </c>
    </row>
    <row r="77" spans="1:13" ht="25.5" customHeight="1" x14ac:dyDescent="0.15">
      <c r="A77" s="280"/>
      <c r="B77" s="279"/>
      <c r="C77" s="284"/>
      <c r="E77" s="650"/>
      <c r="F77" s="651"/>
      <c r="H77" s="705" t="s">
        <v>1285</v>
      </c>
      <c r="I77" s="705" t="s">
        <v>1286</v>
      </c>
      <c r="J77" s="705">
        <v>1413</v>
      </c>
      <c r="K77" s="705" t="s">
        <v>1287</v>
      </c>
      <c r="L77" s="705" t="s">
        <v>1151</v>
      </c>
      <c r="M77" s="705">
        <v>705</v>
      </c>
    </row>
    <row r="78" spans="1:13" ht="25.5" customHeight="1" x14ac:dyDescent="0.15">
      <c r="A78" s="280"/>
      <c r="B78" s="279"/>
      <c r="C78" s="284"/>
      <c r="E78" s="650"/>
      <c r="F78" s="651"/>
      <c r="H78" s="705" t="s">
        <v>891</v>
      </c>
      <c r="I78" s="705" t="s">
        <v>1044</v>
      </c>
      <c r="J78" s="705">
        <v>1414</v>
      </c>
      <c r="K78" s="705" t="s">
        <v>1288</v>
      </c>
      <c r="L78" s="705" t="s">
        <v>1152</v>
      </c>
      <c r="M78" s="705">
        <v>605</v>
      </c>
    </row>
    <row r="79" spans="1:13" ht="25.5" customHeight="1" x14ac:dyDescent="0.15">
      <c r="A79" s="280"/>
      <c r="B79" s="279"/>
      <c r="C79" s="284"/>
      <c r="E79" s="650"/>
      <c r="F79" s="651"/>
      <c r="H79" s="705" t="s">
        <v>892</v>
      </c>
      <c r="I79" s="705" t="s">
        <v>73</v>
      </c>
      <c r="J79" s="705">
        <v>1415</v>
      </c>
      <c r="K79" s="705" t="s">
        <v>893</v>
      </c>
      <c r="L79" s="705" t="s">
        <v>74</v>
      </c>
      <c r="M79" s="705">
        <v>706</v>
      </c>
    </row>
    <row r="80" spans="1:13" ht="25.5" customHeight="1" x14ac:dyDescent="0.15">
      <c r="A80" s="280"/>
      <c r="B80" s="279"/>
      <c r="C80" s="284"/>
      <c r="E80" s="650"/>
      <c r="F80" s="651"/>
      <c r="H80" s="705" t="s">
        <v>894</v>
      </c>
      <c r="I80" s="705" t="s">
        <v>211</v>
      </c>
      <c r="J80" s="705">
        <v>1416</v>
      </c>
      <c r="K80" s="705" t="s">
        <v>895</v>
      </c>
      <c r="L80" s="705" t="s">
        <v>96</v>
      </c>
      <c r="M80" s="705">
        <v>240</v>
      </c>
    </row>
    <row r="81" spans="1:13" ht="25.5" customHeight="1" x14ac:dyDescent="0.15">
      <c r="A81" s="280"/>
      <c r="B81" s="279"/>
      <c r="C81" s="284"/>
      <c r="E81" s="650"/>
      <c r="F81" s="651"/>
      <c r="H81" s="705" t="s">
        <v>1289</v>
      </c>
      <c r="I81" s="705" t="s">
        <v>1153</v>
      </c>
      <c r="J81" s="705">
        <v>1419</v>
      </c>
      <c r="K81" s="705" t="s">
        <v>1290</v>
      </c>
      <c r="L81" s="705" t="s">
        <v>1154</v>
      </c>
      <c r="M81" s="705">
        <v>606</v>
      </c>
    </row>
    <row r="82" spans="1:13" ht="25.5" customHeight="1" x14ac:dyDescent="0.15">
      <c r="A82" s="280"/>
      <c r="B82" s="279"/>
      <c r="C82" s="284"/>
      <c r="E82" s="650"/>
      <c r="F82" s="651"/>
      <c r="H82" s="705" t="s">
        <v>896</v>
      </c>
      <c r="I82" s="705" t="s">
        <v>18</v>
      </c>
      <c r="J82" s="705">
        <v>1420</v>
      </c>
      <c r="K82" s="705" t="s">
        <v>1291</v>
      </c>
      <c r="L82" s="705" t="s">
        <v>1155</v>
      </c>
      <c r="M82" s="705">
        <v>607</v>
      </c>
    </row>
    <row r="83" spans="1:13" ht="25.5" customHeight="1" x14ac:dyDescent="0.15">
      <c r="A83" s="280"/>
      <c r="B83" s="279"/>
      <c r="C83" s="284"/>
      <c r="E83" s="650"/>
      <c r="F83" s="651"/>
      <c r="H83" s="705" t="s">
        <v>897</v>
      </c>
      <c r="I83" s="705" t="s">
        <v>204</v>
      </c>
      <c r="J83" s="705">
        <v>1421</v>
      </c>
      <c r="K83" s="705" t="s">
        <v>898</v>
      </c>
      <c r="L83" s="705" t="s">
        <v>205</v>
      </c>
      <c r="M83" s="705">
        <v>103</v>
      </c>
    </row>
    <row r="84" spans="1:13" ht="25.5" customHeight="1" x14ac:dyDescent="0.15">
      <c r="A84" s="280"/>
      <c r="B84" s="279"/>
      <c r="C84" s="284"/>
      <c r="E84" s="650"/>
      <c r="F84" s="651"/>
      <c r="H84" s="705" t="s">
        <v>899</v>
      </c>
      <c r="I84" s="705" t="s">
        <v>77</v>
      </c>
      <c r="J84" s="705">
        <v>1424</v>
      </c>
      <c r="K84" s="705" t="s">
        <v>900</v>
      </c>
      <c r="L84" s="705" t="s">
        <v>78</v>
      </c>
      <c r="M84" s="705">
        <v>125</v>
      </c>
    </row>
    <row r="85" spans="1:13" ht="25.5" customHeight="1" x14ac:dyDescent="0.15">
      <c r="A85" s="280"/>
      <c r="B85" s="279"/>
      <c r="C85" s="284"/>
      <c r="E85" s="650"/>
      <c r="F85" s="651"/>
      <c r="H85" s="705" t="s">
        <v>901</v>
      </c>
      <c r="I85" s="705" t="s">
        <v>207</v>
      </c>
      <c r="J85" s="705">
        <v>1425</v>
      </c>
      <c r="K85" s="705" t="s">
        <v>902</v>
      </c>
      <c r="L85" s="705" t="s">
        <v>208</v>
      </c>
      <c r="M85" s="705">
        <v>241</v>
      </c>
    </row>
    <row r="86" spans="1:13" ht="25.5" customHeight="1" x14ac:dyDescent="0.15">
      <c r="A86" s="280"/>
      <c r="B86" s="279"/>
      <c r="C86" s="284"/>
      <c r="E86" s="650"/>
      <c r="F86" s="651"/>
      <c r="H86" s="705" t="s">
        <v>903</v>
      </c>
      <c r="I86" s="705" t="s">
        <v>133</v>
      </c>
      <c r="J86" s="705">
        <v>1426</v>
      </c>
      <c r="K86" s="705" t="s">
        <v>1283</v>
      </c>
      <c r="L86" s="705" t="s">
        <v>1145</v>
      </c>
      <c r="M86" s="705">
        <v>702</v>
      </c>
    </row>
    <row r="87" spans="1:13" ht="25.5" customHeight="1" x14ac:dyDescent="0.15">
      <c r="A87" s="280"/>
      <c r="B87" s="279"/>
      <c r="C87" s="284"/>
      <c r="E87" s="650"/>
      <c r="F87" s="651"/>
      <c r="H87" s="705" t="s">
        <v>904</v>
      </c>
      <c r="I87" s="705" t="s">
        <v>13</v>
      </c>
      <c r="J87" s="705">
        <v>1430</v>
      </c>
      <c r="K87" s="705" t="s">
        <v>905</v>
      </c>
      <c r="L87" s="705" t="s">
        <v>14</v>
      </c>
      <c r="M87" s="705">
        <v>751</v>
      </c>
    </row>
    <row r="88" spans="1:13" ht="25.5" customHeight="1" x14ac:dyDescent="0.15">
      <c r="A88" s="280"/>
      <c r="B88" s="279"/>
      <c r="C88" s="284"/>
      <c r="E88" s="650"/>
      <c r="F88" s="651"/>
      <c r="H88" s="705" t="s">
        <v>1292</v>
      </c>
      <c r="I88" s="705" t="s">
        <v>1156</v>
      </c>
      <c r="J88" s="705">
        <v>1434</v>
      </c>
      <c r="K88" s="705" t="s">
        <v>1293</v>
      </c>
      <c r="L88" s="705" t="s">
        <v>1157</v>
      </c>
      <c r="M88" s="705">
        <v>505</v>
      </c>
    </row>
    <row r="89" spans="1:13" ht="25.5" customHeight="1" x14ac:dyDescent="0.15">
      <c r="A89" s="280"/>
      <c r="B89" s="279"/>
      <c r="C89" s="284"/>
      <c r="E89" s="650"/>
      <c r="F89" s="651"/>
      <c r="H89" s="705" t="s">
        <v>906</v>
      </c>
      <c r="I89" s="705" t="s">
        <v>16</v>
      </c>
      <c r="J89" s="705">
        <v>1435</v>
      </c>
      <c r="K89" s="705" t="s">
        <v>907</v>
      </c>
      <c r="L89" s="705" t="s">
        <v>17</v>
      </c>
      <c r="M89" s="705">
        <v>225</v>
      </c>
    </row>
    <row r="90" spans="1:13" ht="25.5" customHeight="1" x14ac:dyDescent="0.15">
      <c r="A90" s="280"/>
      <c r="B90" s="279"/>
      <c r="C90" s="284"/>
      <c r="E90" s="650"/>
      <c r="F90" s="651"/>
      <c r="H90" s="705" t="s">
        <v>908</v>
      </c>
      <c r="I90" s="705" t="s">
        <v>191</v>
      </c>
      <c r="J90" s="705">
        <v>1436</v>
      </c>
      <c r="K90" s="705" t="s">
        <v>1294</v>
      </c>
      <c r="L90" s="705" t="s">
        <v>1158</v>
      </c>
      <c r="M90" s="705">
        <v>707</v>
      </c>
    </row>
    <row r="91" spans="1:13" ht="25.5" customHeight="1" x14ac:dyDescent="0.15">
      <c r="A91" s="280"/>
      <c r="B91" s="279"/>
      <c r="C91" s="284"/>
      <c r="E91" s="650"/>
      <c r="F91" s="651"/>
      <c r="H91" s="705" t="s">
        <v>180</v>
      </c>
      <c r="I91" s="705" t="s">
        <v>179</v>
      </c>
      <c r="J91" s="705">
        <v>1437</v>
      </c>
      <c r="K91" s="705" t="s">
        <v>182</v>
      </c>
      <c r="L91" s="705" t="s">
        <v>181</v>
      </c>
      <c r="M91" s="705">
        <v>854</v>
      </c>
    </row>
    <row r="92" spans="1:13" ht="25.5" customHeight="1" x14ac:dyDescent="0.15">
      <c r="A92" s="280"/>
      <c r="B92" s="279"/>
      <c r="C92" s="284"/>
      <c r="E92" s="650"/>
      <c r="F92" s="651"/>
      <c r="H92" s="705" t="s">
        <v>909</v>
      </c>
      <c r="I92" s="705" t="s">
        <v>172</v>
      </c>
      <c r="J92" s="705">
        <v>1439</v>
      </c>
      <c r="K92" s="705" t="s">
        <v>1295</v>
      </c>
      <c r="L92" s="705" t="s">
        <v>1159</v>
      </c>
      <c r="M92" s="705">
        <v>608</v>
      </c>
    </row>
    <row r="93" spans="1:13" ht="25.5" customHeight="1" x14ac:dyDescent="0.15">
      <c r="A93" s="280"/>
      <c r="B93" s="279"/>
      <c r="C93" s="284"/>
      <c r="E93" s="650"/>
      <c r="F93" s="651"/>
      <c r="H93" s="705" t="s">
        <v>910</v>
      </c>
      <c r="I93" s="705" t="s">
        <v>148</v>
      </c>
      <c r="J93" s="705">
        <v>1441</v>
      </c>
      <c r="K93" s="705" t="s">
        <v>1296</v>
      </c>
      <c r="L93" s="705" t="s">
        <v>1160</v>
      </c>
      <c r="M93" s="705">
        <v>609</v>
      </c>
    </row>
    <row r="94" spans="1:13" ht="25.5" customHeight="1" x14ac:dyDescent="0.15">
      <c r="A94" s="280"/>
      <c r="B94" s="279"/>
      <c r="C94" s="284"/>
      <c r="E94" s="650"/>
      <c r="F94" s="651"/>
      <c r="H94" s="705" t="s">
        <v>911</v>
      </c>
      <c r="I94" s="705" t="s">
        <v>1040</v>
      </c>
      <c r="J94" s="705">
        <v>1442</v>
      </c>
      <c r="K94" s="705" t="s">
        <v>1297</v>
      </c>
      <c r="L94" s="705" t="s">
        <v>1161</v>
      </c>
      <c r="M94" s="705">
        <v>708</v>
      </c>
    </row>
    <row r="95" spans="1:13" ht="25.5" customHeight="1" x14ac:dyDescent="0.15">
      <c r="A95" s="280"/>
      <c r="B95" s="279"/>
      <c r="C95" s="284"/>
      <c r="E95" s="650"/>
      <c r="F95" s="651"/>
      <c r="H95" s="705" t="s">
        <v>912</v>
      </c>
      <c r="I95" s="705" t="s">
        <v>81</v>
      </c>
      <c r="J95" s="705">
        <v>1443</v>
      </c>
      <c r="K95" s="705" t="s">
        <v>913</v>
      </c>
      <c r="L95" s="705" t="s">
        <v>82</v>
      </c>
      <c r="M95" s="705">
        <v>752</v>
      </c>
    </row>
    <row r="96" spans="1:13" ht="25.5" customHeight="1" x14ac:dyDescent="0.15">
      <c r="A96" s="280"/>
      <c r="B96" s="279"/>
      <c r="C96" s="284"/>
      <c r="E96" s="650"/>
      <c r="F96" s="651"/>
      <c r="H96" s="705" t="s">
        <v>914</v>
      </c>
      <c r="I96" s="705" t="s">
        <v>118</v>
      </c>
      <c r="J96" s="705">
        <v>1444</v>
      </c>
      <c r="K96" s="705" t="s">
        <v>237</v>
      </c>
      <c r="L96" s="705" t="s">
        <v>119</v>
      </c>
      <c r="M96" s="705">
        <v>709</v>
      </c>
    </row>
    <row r="97" spans="1:13" ht="25.5" customHeight="1" x14ac:dyDescent="0.15">
      <c r="A97" s="280"/>
      <c r="B97" s="279"/>
      <c r="C97" s="284"/>
      <c r="E97" s="650"/>
      <c r="F97" s="651"/>
      <c r="H97" s="705" t="s">
        <v>915</v>
      </c>
      <c r="I97" s="705" t="s">
        <v>167</v>
      </c>
      <c r="J97" s="705">
        <v>1447</v>
      </c>
      <c r="K97" s="705" t="s">
        <v>1295</v>
      </c>
      <c r="L97" s="705" t="s">
        <v>1159</v>
      </c>
      <c r="M97" s="705">
        <v>608</v>
      </c>
    </row>
    <row r="98" spans="1:13" ht="25.5" customHeight="1" x14ac:dyDescent="0.15">
      <c r="A98" s="280"/>
      <c r="B98" s="279"/>
      <c r="C98" s="284"/>
      <c r="E98" s="650"/>
      <c r="F98" s="651"/>
      <c r="H98" s="705" t="s">
        <v>916</v>
      </c>
      <c r="I98" s="705" t="s">
        <v>212</v>
      </c>
      <c r="J98" s="705">
        <v>1449</v>
      </c>
      <c r="K98" s="705" t="s">
        <v>1298</v>
      </c>
      <c r="L98" s="705" t="s">
        <v>1162</v>
      </c>
      <c r="M98" s="705">
        <v>610</v>
      </c>
    </row>
    <row r="99" spans="1:13" ht="25.5" customHeight="1" x14ac:dyDescent="0.15">
      <c r="A99" s="280"/>
      <c r="B99" s="279"/>
      <c r="C99" s="284"/>
      <c r="E99" s="650"/>
      <c r="F99" s="651"/>
      <c r="H99" s="705" t="s">
        <v>917</v>
      </c>
      <c r="I99" s="705" t="s">
        <v>1060</v>
      </c>
      <c r="J99" s="705">
        <v>1450</v>
      </c>
      <c r="K99" s="705" t="s">
        <v>944</v>
      </c>
      <c r="L99" s="705" t="s">
        <v>1061</v>
      </c>
      <c r="M99" s="705">
        <v>260</v>
      </c>
    </row>
    <row r="100" spans="1:13" ht="25.5" customHeight="1" x14ac:dyDescent="0.15">
      <c r="A100" s="280"/>
      <c r="B100" s="279"/>
      <c r="C100" s="284"/>
      <c r="E100" s="650"/>
      <c r="F100" s="651"/>
      <c r="H100" s="705" t="s">
        <v>918</v>
      </c>
      <c r="I100" s="705" t="s">
        <v>203</v>
      </c>
      <c r="J100" s="705">
        <v>1451</v>
      </c>
      <c r="K100" s="705" t="s">
        <v>919</v>
      </c>
      <c r="L100" s="705" t="s">
        <v>1047</v>
      </c>
      <c r="M100" s="705">
        <v>710</v>
      </c>
    </row>
    <row r="101" spans="1:13" ht="25.5" customHeight="1" x14ac:dyDescent="0.15">
      <c r="A101" s="280"/>
      <c r="B101" s="279"/>
      <c r="C101" s="284"/>
      <c r="E101" s="650"/>
      <c r="F101" s="651"/>
      <c r="H101" s="705" t="s">
        <v>146</v>
      </c>
      <c r="I101" s="705" t="s">
        <v>145</v>
      </c>
      <c r="J101" s="705">
        <v>1452</v>
      </c>
      <c r="K101" s="705" t="s">
        <v>920</v>
      </c>
      <c r="L101" s="705" t="s">
        <v>147</v>
      </c>
      <c r="M101" s="705">
        <v>126</v>
      </c>
    </row>
    <row r="102" spans="1:13" ht="25.5" customHeight="1" x14ac:dyDescent="0.15">
      <c r="A102" s="280"/>
      <c r="B102" s="279"/>
      <c r="C102" s="284"/>
      <c r="E102" s="650"/>
      <c r="F102" s="651"/>
      <c r="H102" s="705" t="s">
        <v>921</v>
      </c>
      <c r="I102" s="705" t="s">
        <v>123</v>
      </c>
      <c r="J102" s="705">
        <v>1453</v>
      </c>
      <c r="K102" s="705" t="s">
        <v>1299</v>
      </c>
      <c r="L102" s="705" t="s">
        <v>1163</v>
      </c>
      <c r="M102" s="705">
        <v>611</v>
      </c>
    </row>
    <row r="103" spans="1:13" ht="25.5" customHeight="1" x14ac:dyDescent="0.15">
      <c r="A103" s="280"/>
      <c r="B103" s="279"/>
      <c r="C103" s="284"/>
      <c r="E103" s="650"/>
      <c r="F103" s="651"/>
      <c r="H103" s="705" t="s">
        <v>922</v>
      </c>
      <c r="I103" s="705" t="s">
        <v>130</v>
      </c>
      <c r="J103" s="705">
        <v>1454</v>
      </c>
      <c r="K103" s="705" t="s">
        <v>944</v>
      </c>
      <c r="L103" s="705" t="s">
        <v>1061</v>
      </c>
      <c r="M103" s="705">
        <v>260</v>
      </c>
    </row>
    <row r="104" spans="1:13" ht="25.5" customHeight="1" x14ac:dyDescent="0.15">
      <c r="A104" s="280"/>
      <c r="B104" s="279"/>
      <c r="C104" s="284"/>
      <c r="E104" s="650"/>
      <c r="F104" s="651"/>
      <c r="H104" s="705" t="s">
        <v>923</v>
      </c>
      <c r="I104" s="705" t="s">
        <v>1071</v>
      </c>
      <c r="J104" s="705">
        <v>1456</v>
      </c>
      <c r="K104" s="705" t="s">
        <v>1398</v>
      </c>
      <c r="L104" s="705" t="s">
        <v>1399</v>
      </c>
      <c r="M104" s="705">
        <v>716</v>
      </c>
    </row>
    <row r="105" spans="1:13" ht="25.5" customHeight="1" x14ac:dyDescent="0.15">
      <c r="A105" s="280"/>
      <c r="B105" s="279"/>
      <c r="C105" s="284"/>
      <c r="E105" s="650"/>
      <c r="F105" s="651"/>
      <c r="H105" s="705" t="s">
        <v>1300</v>
      </c>
      <c r="I105" s="705" t="s">
        <v>163</v>
      </c>
      <c r="J105" s="705">
        <v>1457</v>
      </c>
      <c r="K105" s="705" t="s">
        <v>942</v>
      </c>
      <c r="L105" s="705" t="s">
        <v>164</v>
      </c>
      <c r="M105" s="705">
        <v>313</v>
      </c>
    </row>
    <row r="106" spans="1:13" ht="25.5" customHeight="1" x14ac:dyDescent="0.15">
      <c r="A106" s="280"/>
      <c r="B106" s="279"/>
      <c r="C106" s="284"/>
      <c r="E106" s="650"/>
      <c r="F106" s="651"/>
      <c r="H106" s="705" t="s">
        <v>924</v>
      </c>
      <c r="I106" s="705" t="s">
        <v>51</v>
      </c>
      <c r="J106" s="705">
        <v>1458</v>
      </c>
      <c r="K106" s="705" t="s">
        <v>1301</v>
      </c>
      <c r="L106" s="705" t="s">
        <v>1164</v>
      </c>
      <c r="M106" s="705">
        <v>613</v>
      </c>
    </row>
    <row r="107" spans="1:13" ht="25.5" customHeight="1" x14ac:dyDescent="0.15">
      <c r="A107" s="280"/>
      <c r="B107" s="279"/>
      <c r="C107" s="284"/>
      <c r="E107" s="650"/>
      <c r="F107" s="651"/>
      <c r="H107" s="705" t="s">
        <v>1093</v>
      </c>
      <c r="I107" s="705" t="s">
        <v>1165</v>
      </c>
      <c r="J107" s="705">
        <v>1459</v>
      </c>
      <c r="K107" s="705" t="s">
        <v>895</v>
      </c>
      <c r="L107" s="705" t="s">
        <v>96</v>
      </c>
      <c r="M107" s="705">
        <v>240</v>
      </c>
    </row>
    <row r="108" spans="1:13" ht="25.5" customHeight="1" x14ac:dyDescent="0.15">
      <c r="A108" s="280"/>
      <c r="B108" s="279"/>
      <c r="C108" s="284"/>
      <c r="E108" s="650"/>
      <c r="F108" s="651"/>
      <c r="H108" s="705" t="s">
        <v>925</v>
      </c>
      <c r="I108" s="705" t="s">
        <v>108</v>
      </c>
      <c r="J108" s="705">
        <v>1460</v>
      </c>
      <c r="K108" s="705" t="s">
        <v>926</v>
      </c>
      <c r="L108" s="705" t="s">
        <v>109</v>
      </c>
      <c r="M108" s="705">
        <v>712</v>
      </c>
    </row>
    <row r="109" spans="1:13" ht="25.5" customHeight="1" x14ac:dyDescent="0.15">
      <c r="A109" s="280"/>
      <c r="B109" s="279"/>
      <c r="C109" s="284"/>
      <c r="E109" s="650"/>
      <c r="F109" s="651"/>
      <c r="H109" s="705" t="s">
        <v>927</v>
      </c>
      <c r="I109" s="705" t="s">
        <v>176</v>
      </c>
      <c r="J109" s="705">
        <v>1461</v>
      </c>
      <c r="K109" s="705" t="s">
        <v>825</v>
      </c>
      <c r="L109" s="705" t="s">
        <v>171</v>
      </c>
      <c r="M109" s="705">
        <v>211</v>
      </c>
    </row>
    <row r="110" spans="1:13" ht="25.5" customHeight="1" x14ac:dyDescent="0.15">
      <c r="A110" s="280"/>
      <c r="B110" s="279"/>
      <c r="C110" s="284"/>
      <c r="E110" s="650"/>
      <c r="F110" s="651"/>
      <c r="H110" s="705" t="s">
        <v>928</v>
      </c>
      <c r="I110" s="705" t="s">
        <v>124</v>
      </c>
      <c r="J110" s="705">
        <v>1462</v>
      </c>
      <c r="K110" s="705" t="s">
        <v>1302</v>
      </c>
      <c r="L110" s="705" t="s">
        <v>1166</v>
      </c>
      <c r="M110" s="705">
        <v>614</v>
      </c>
    </row>
    <row r="111" spans="1:13" ht="25.5" customHeight="1" x14ac:dyDescent="0.15">
      <c r="A111" s="280"/>
      <c r="B111" s="279"/>
      <c r="C111" s="284"/>
      <c r="E111" s="650"/>
      <c r="F111" s="651"/>
      <c r="H111" s="705" t="s">
        <v>929</v>
      </c>
      <c r="I111" s="705" t="s">
        <v>125</v>
      </c>
      <c r="J111" s="705">
        <v>1463</v>
      </c>
      <c r="K111" s="705" t="s">
        <v>930</v>
      </c>
      <c r="L111" s="705" t="s">
        <v>126</v>
      </c>
      <c r="M111" s="705">
        <v>149</v>
      </c>
    </row>
    <row r="112" spans="1:13" ht="25.5" customHeight="1" x14ac:dyDescent="0.15">
      <c r="A112" s="280"/>
      <c r="B112" s="279"/>
      <c r="C112" s="284"/>
      <c r="E112" s="650"/>
      <c r="F112" s="651"/>
      <c r="H112" s="705" t="s">
        <v>931</v>
      </c>
      <c r="I112" s="705" t="s">
        <v>121</v>
      </c>
      <c r="J112" s="705">
        <v>1464</v>
      </c>
      <c r="K112" s="705" t="s">
        <v>932</v>
      </c>
      <c r="L112" s="705" t="s">
        <v>122</v>
      </c>
      <c r="M112" s="705">
        <v>757</v>
      </c>
    </row>
    <row r="113" spans="1:13" ht="25.5" customHeight="1" x14ac:dyDescent="0.15">
      <c r="A113" s="280"/>
      <c r="B113" s="279"/>
      <c r="C113" s="284"/>
      <c r="E113" s="650"/>
      <c r="F113" s="651"/>
      <c r="H113" s="705" t="s">
        <v>1400</v>
      </c>
      <c r="I113" s="705" t="s">
        <v>1401</v>
      </c>
      <c r="J113" s="705">
        <v>1465</v>
      </c>
      <c r="K113" s="705" t="s">
        <v>1303</v>
      </c>
      <c r="L113" s="705" t="s">
        <v>1167</v>
      </c>
      <c r="M113" s="705">
        <v>621</v>
      </c>
    </row>
    <row r="114" spans="1:13" ht="25.5" customHeight="1" x14ac:dyDescent="0.15">
      <c r="A114" s="280"/>
      <c r="B114" s="279"/>
      <c r="C114" s="284"/>
      <c r="E114" s="650"/>
      <c r="F114" s="651"/>
      <c r="H114" s="705" t="s">
        <v>933</v>
      </c>
      <c r="I114" s="705" t="s">
        <v>15</v>
      </c>
      <c r="J114" s="705">
        <v>1467</v>
      </c>
      <c r="K114" s="705" t="s">
        <v>905</v>
      </c>
      <c r="L114" s="705" t="s">
        <v>14</v>
      </c>
      <c r="M114" s="705">
        <v>751</v>
      </c>
    </row>
    <row r="115" spans="1:13" ht="25.5" customHeight="1" x14ac:dyDescent="0.15">
      <c r="A115" s="280"/>
      <c r="B115" s="279"/>
      <c r="C115" s="284"/>
      <c r="E115" s="650"/>
      <c r="F115" s="651"/>
      <c r="H115" s="705" t="s">
        <v>934</v>
      </c>
      <c r="I115" s="705" t="s">
        <v>184</v>
      </c>
      <c r="J115" s="705">
        <v>1469</v>
      </c>
      <c r="K115" s="705" t="s">
        <v>930</v>
      </c>
      <c r="L115" s="705" t="s">
        <v>126</v>
      </c>
      <c r="M115" s="705">
        <v>149</v>
      </c>
    </row>
    <row r="116" spans="1:13" ht="25.5" customHeight="1" x14ac:dyDescent="0.15">
      <c r="A116" s="280"/>
      <c r="B116" s="279"/>
      <c r="C116" s="284"/>
      <c r="E116" s="650"/>
      <c r="F116" s="651"/>
      <c r="H116" s="705" t="s">
        <v>935</v>
      </c>
      <c r="I116" s="705" t="s">
        <v>106</v>
      </c>
      <c r="J116" s="705">
        <v>1470</v>
      </c>
      <c r="K116" s="705" t="s">
        <v>936</v>
      </c>
      <c r="L116" s="705" t="s">
        <v>107</v>
      </c>
      <c r="M116" s="705">
        <v>110</v>
      </c>
    </row>
    <row r="117" spans="1:13" ht="25.5" customHeight="1" x14ac:dyDescent="0.15">
      <c r="A117" s="280"/>
      <c r="B117" s="279"/>
      <c r="C117" s="284"/>
      <c r="E117" s="650"/>
      <c r="F117" s="651"/>
      <c r="H117" s="705" t="s">
        <v>938</v>
      </c>
      <c r="I117" s="705" t="s">
        <v>1045</v>
      </c>
      <c r="J117" s="705">
        <v>1472</v>
      </c>
      <c r="K117" s="705" t="s">
        <v>1304</v>
      </c>
      <c r="L117" s="705" t="s">
        <v>1168</v>
      </c>
      <c r="M117" s="705">
        <v>624</v>
      </c>
    </row>
    <row r="118" spans="1:13" ht="25.5" customHeight="1" x14ac:dyDescent="0.15">
      <c r="A118" s="280"/>
      <c r="B118" s="279"/>
      <c r="C118" s="284"/>
      <c r="E118" s="650"/>
      <c r="F118" s="651"/>
      <c r="H118" s="705" t="s">
        <v>939</v>
      </c>
      <c r="I118" s="705" t="s">
        <v>157</v>
      </c>
      <c r="J118" s="705">
        <v>1473</v>
      </c>
      <c r="K118" s="705" t="s">
        <v>944</v>
      </c>
      <c r="L118" s="705" t="s">
        <v>1061</v>
      </c>
      <c r="M118" s="705">
        <v>260</v>
      </c>
    </row>
    <row r="119" spans="1:13" ht="25.5" customHeight="1" x14ac:dyDescent="0.15">
      <c r="A119" s="280"/>
      <c r="B119" s="279"/>
      <c r="C119" s="284"/>
      <c r="E119" s="650"/>
      <c r="F119" s="651"/>
      <c r="H119" s="705" t="s">
        <v>1305</v>
      </c>
      <c r="I119" s="705" t="s">
        <v>1169</v>
      </c>
      <c r="J119" s="705">
        <v>1474</v>
      </c>
      <c r="K119" s="705" t="s">
        <v>808</v>
      </c>
      <c r="L119" s="705" t="s">
        <v>3</v>
      </c>
      <c r="M119" s="705">
        <v>204</v>
      </c>
    </row>
    <row r="120" spans="1:13" ht="25.5" customHeight="1" x14ac:dyDescent="0.15">
      <c r="A120" s="280"/>
      <c r="B120" s="279"/>
      <c r="C120" s="284"/>
      <c r="E120" s="650"/>
      <c r="F120" s="651"/>
      <c r="H120" s="705" t="s">
        <v>940</v>
      </c>
      <c r="I120" s="705" t="s">
        <v>1059</v>
      </c>
      <c r="J120" s="705">
        <v>1475</v>
      </c>
      <c r="K120" s="705" t="s">
        <v>1126</v>
      </c>
      <c r="L120" s="705" t="s">
        <v>1127</v>
      </c>
      <c r="M120" s="705">
        <v>209</v>
      </c>
    </row>
    <row r="121" spans="1:13" ht="25.5" customHeight="1" x14ac:dyDescent="0.15">
      <c r="A121" s="280"/>
      <c r="B121" s="279"/>
      <c r="C121" s="284"/>
      <c r="E121" s="650"/>
      <c r="F121" s="651"/>
      <c r="H121" s="705" t="s">
        <v>941</v>
      </c>
      <c r="I121" s="705" t="s">
        <v>190</v>
      </c>
      <c r="J121" s="705">
        <v>1476</v>
      </c>
      <c r="K121" s="705" t="s">
        <v>942</v>
      </c>
      <c r="L121" s="705" t="s">
        <v>164</v>
      </c>
      <c r="M121" s="705">
        <v>313</v>
      </c>
    </row>
    <row r="122" spans="1:13" ht="25.5" customHeight="1" x14ac:dyDescent="0.15">
      <c r="A122" s="280"/>
      <c r="B122" s="279"/>
      <c r="C122" s="284"/>
      <c r="E122" s="650"/>
      <c r="F122" s="651"/>
      <c r="H122" s="705" t="s">
        <v>943</v>
      </c>
      <c r="I122" s="705" t="s">
        <v>1063</v>
      </c>
      <c r="J122" s="705">
        <v>1477</v>
      </c>
      <c r="K122" s="705" t="s">
        <v>944</v>
      </c>
      <c r="L122" s="705" t="s">
        <v>1061</v>
      </c>
      <c r="M122" s="705">
        <v>260</v>
      </c>
    </row>
    <row r="123" spans="1:13" ht="25.5" customHeight="1" x14ac:dyDescent="0.15">
      <c r="A123" s="280"/>
      <c r="B123" s="279"/>
      <c r="C123" s="284"/>
      <c r="E123" s="650"/>
      <c r="F123" s="651"/>
      <c r="H123" s="705" t="s">
        <v>1402</v>
      </c>
      <c r="I123" s="705" t="s">
        <v>1403</v>
      </c>
      <c r="J123" s="705">
        <v>1479</v>
      </c>
      <c r="K123" s="705" t="s">
        <v>945</v>
      </c>
      <c r="L123" s="705" t="s">
        <v>215</v>
      </c>
      <c r="M123" s="705">
        <v>131</v>
      </c>
    </row>
    <row r="124" spans="1:13" ht="25.5" customHeight="1" x14ac:dyDescent="0.15">
      <c r="A124" s="280"/>
      <c r="B124" s="279"/>
      <c r="C124" s="284"/>
      <c r="E124" s="650"/>
      <c r="F124" s="651"/>
      <c r="H124" s="705" t="s">
        <v>946</v>
      </c>
      <c r="I124" s="705" t="s">
        <v>129</v>
      </c>
      <c r="J124" s="705">
        <v>1480</v>
      </c>
      <c r="K124" s="705" t="s">
        <v>944</v>
      </c>
      <c r="L124" s="705" t="s">
        <v>1061</v>
      </c>
      <c r="M124" s="705">
        <v>260</v>
      </c>
    </row>
    <row r="125" spans="1:13" ht="25.5" customHeight="1" x14ac:dyDescent="0.15">
      <c r="A125" s="280"/>
      <c r="B125" s="279"/>
      <c r="C125" s="284"/>
      <c r="E125" s="650"/>
      <c r="F125" s="651"/>
      <c r="H125" s="702" t="s">
        <v>947</v>
      </c>
      <c r="I125" s="702" t="s">
        <v>162</v>
      </c>
      <c r="J125" s="702">
        <v>1483</v>
      </c>
      <c r="K125" s="702" t="s">
        <v>948</v>
      </c>
      <c r="L125" s="702" t="s">
        <v>161</v>
      </c>
      <c r="M125" s="702">
        <v>855</v>
      </c>
    </row>
    <row r="126" spans="1:13" ht="25.5" customHeight="1" x14ac:dyDescent="0.15">
      <c r="A126" s="280"/>
      <c r="B126" s="279"/>
      <c r="C126" s="284"/>
      <c r="E126" s="650"/>
      <c r="F126" s="651"/>
      <c r="H126" s="705" t="s">
        <v>949</v>
      </c>
      <c r="I126" s="705" t="s">
        <v>160</v>
      </c>
      <c r="J126" s="705">
        <v>1485</v>
      </c>
      <c r="K126" s="705" t="s">
        <v>948</v>
      </c>
      <c r="L126" s="705" t="s">
        <v>161</v>
      </c>
      <c r="M126" s="705">
        <v>855</v>
      </c>
    </row>
    <row r="127" spans="1:13" ht="25.5" customHeight="1" x14ac:dyDescent="0.15">
      <c r="A127" s="280"/>
      <c r="B127" s="279"/>
      <c r="C127" s="284"/>
      <c r="E127" s="650"/>
      <c r="F127" s="651"/>
      <c r="H127" s="705" t="s">
        <v>950</v>
      </c>
      <c r="I127" s="705" t="s">
        <v>75</v>
      </c>
      <c r="J127" s="705">
        <v>1486</v>
      </c>
      <c r="K127" s="705" t="s">
        <v>862</v>
      </c>
      <c r="L127" s="705" t="s">
        <v>76</v>
      </c>
      <c r="M127" s="705">
        <v>101</v>
      </c>
    </row>
    <row r="128" spans="1:13" ht="25.5" customHeight="1" x14ac:dyDescent="0.15">
      <c r="A128" s="280"/>
      <c r="B128" s="279"/>
      <c r="C128" s="284"/>
      <c r="E128" s="650"/>
      <c r="F128" s="651"/>
      <c r="H128" s="716" t="s">
        <v>1340</v>
      </c>
      <c r="I128" s="41" t="s">
        <v>1341</v>
      </c>
      <c r="J128" s="716">
        <v>1488</v>
      </c>
      <c r="K128" s="716" t="s">
        <v>951</v>
      </c>
      <c r="L128" s="716" t="s">
        <v>120</v>
      </c>
      <c r="M128" s="716">
        <v>998</v>
      </c>
    </row>
    <row r="129" spans="1:13" ht="25.5" customHeight="1" x14ac:dyDescent="0.15">
      <c r="A129" s="280"/>
      <c r="B129" s="279"/>
      <c r="C129" s="284"/>
      <c r="E129" s="650"/>
      <c r="F129" s="651"/>
      <c r="H129" s="705" t="s">
        <v>952</v>
      </c>
      <c r="I129" s="705" t="s">
        <v>97</v>
      </c>
      <c r="J129" s="705">
        <v>1490</v>
      </c>
      <c r="K129" s="705" t="s">
        <v>953</v>
      </c>
      <c r="L129" s="705" t="s">
        <v>98</v>
      </c>
      <c r="M129" s="705">
        <v>323</v>
      </c>
    </row>
    <row r="130" spans="1:13" ht="25.5" customHeight="1" x14ac:dyDescent="0.15">
      <c r="A130" s="280"/>
      <c r="B130" s="279"/>
      <c r="C130" s="284"/>
      <c r="E130" s="650"/>
      <c r="F130" s="651"/>
      <c r="H130" s="705" t="s">
        <v>1306</v>
      </c>
      <c r="I130" s="705" t="s">
        <v>1046</v>
      </c>
      <c r="J130" s="705">
        <v>1491</v>
      </c>
      <c r="K130" s="705" t="s">
        <v>1307</v>
      </c>
      <c r="L130" s="705" t="s">
        <v>1047</v>
      </c>
      <c r="M130" s="705">
        <v>715</v>
      </c>
    </row>
    <row r="131" spans="1:13" ht="25.5" customHeight="1" x14ac:dyDescent="0.15">
      <c r="A131" s="280"/>
      <c r="B131" s="279"/>
      <c r="C131" s="284"/>
      <c r="E131" s="650"/>
      <c r="F131" s="651"/>
      <c r="H131" s="705" t="s">
        <v>1308</v>
      </c>
      <c r="I131" s="705" t="s">
        <v>1170</v>
      </c>
      <c r="J131" s="705">
        <v>1492</v>
      </c>
      <c r="K131" s="705" t="s">
        <v>944</v>
      </c>
      <c r="L131" s="705" t="s">
        <v>1061</v>
      </c>
      <c r="M131" s="705">
        <v>260</v>
      </c>
    </row>
    <row r="132" spans="1:13" ht="25.5" customHeight="1" x14ac:dyDescent="0.15">
      <c r="A132" s="280"/>
      <c r="B132" s="279"/>
      <c r="C132" s="284"/>
      <c r="E132" s="650"/>
      <c r="F132" s="651"/>
      <c r="H132" s="704" t="s">
        <v>1461</v>
      </c>
      <c r="I132" s="704" t="s">
        <v>1462</v>
      </c>
      <c r="J132" s="705">
        <v>1493</v>
      </c>
      <c r="K132" s="705" t="s">
        <v>1309</v>
      </c>
      <c r="L132" s="705" t="s">
        <v>1171</v>
      </c>
      <c r="M132" s="705">
        <v>625</v>
      </c>
    </row>
    <row r="133" spans="1:13" ht="25.5" customHeight="1" x14ac:dyDescent="0.15">
      <c r="A133" s="280"/>
      <c r="B133" s="279"/>
      <c r="C133" s="284"/>
      <c r="E133" s="650"/>
      <c r="F133" s="651"/>
      <c r="H133" s="705" t="s">
        <v>1172</v>
      </c>
      <c r="I133" s="705" t="s">
        <v>1173</v>
      </c>
      <c r="J133" s="705">
        <v>1494</v>
      </c>
      <c r="K133" s="705" t="s">
        <v>1310</v>
      </c>
      <c r="L133" s="705" t="s">
        <v>1174</v>
      </c>
      <c r="M133" s="705">
        <v>333</v>
      </c>
    </row>
    <row r="134" spans="1:13" ht="25.5" customHeight="1" x14ac:dyDescent="0.15">
      <c r="A134" s="280"/>
      <c r="B134" s="279"/>
      <c r="C134" s="284"/>
      <c r="E134" s="650"/>
      <c r="F134" s="651"/>
      <c r="H134" s="705" t="s">
        <v>954</v>
      </c>
      <c r="I134" s="705" t="s">
        <v>91</v>
      </c>
      <c r="J134" s="705">
        <v>1501</v>
      </c>
      <c r="K134" s="705" t="s">
        <v>955</v>
      </c>
      <c r="L134" s="705" t="s">
        <v>90</v>
      </c>
      <c r="M134" s="705">
        <v>317</v>
      </c>
    </row>
    <row r="135" spans="1:13" ht="25.5" customHeight="1" x14ac:dyDescent="0.15">
      <c r="A135" s="280"/>
      <c r="B135" s="279"/>
      <c r="C135" s="284"/>
      <c r="E135" s="650"/>
      <c r="F135" s="651"/>
      <c r="H135" s="705" t="s">
        <v>956</v>
      </c>
      <c r="I135" s="705" t="s">
        <v>110</v>
      </c>
      <c r="J135" s="705">
        <v>1502</v>
      </c>
      <c r="K135" s="705" t="s">
        <v>957</v>
      </c>
      <c r="L135" s="705" t="s">
        <v>111</v>
      </c>
      <c r="M135" s="705">
        <v>300</v>
      </c>
    </row>
    <row r="136" spans="1:13" ht="25.5" customHeight="1" x14ac:dyDescent="0.15">
      <c r="A136" s="280"/>
      <c r="B136" s="279"/>
      <c r="C136" s="284"/>
      <c r="E136" s="650"/>
      <c r="F136" s="651"/>
      <c r="H136" s="705" t="s">
        <v>958</v>
      </c>
      <c r="I136" s="705" t="s">
        <v>115</v>
      </c>
      <c r="J136" s="705">
        <v>1503</v>
      </c>
      <c r="K136" s="705" t="s">
        <v>959</v>
      </c>
      <c r="L136" s="705" t="s">
        <v>114</v>
      </c>
      <c r="M136" s="705">
        <v>244</v>
      </c>
    </row>
    <row r="137" spans="1:13" ht="25.5" customHeight="1" x14ac:dyDescent="0.15">
      <c r="A137" s="280"/>
      <c r="B137" s="279"/>
      <c r="C137" s="284"/>
      <c r="E137" s="650"/>
      <c r="F137" s="651"/>
      <c r="H137" s="705" t="s">
        <v>1311</v>
      </c>
      <c r="I137" s="705" t="s">
        <v>1266</v>
      </c>
      <c r="J137" s="705">
        <v>1504</v>
      </c>
      <c r="K137" s="705" t="s">
        <v>960</v>
      </c>
      <c r="L137" s="705" t="s">
        <v>1041</v>
      </c>
      <c r="M137" s="705">
        <v>245</v>
      </c>
    </row>
    <row r="138" spans="1:13" ht="25.5" customHeight="1" x14ac:dyDescent="0.15">
      <c r="A138" s="280"/>
      <c r="B138" s="279"/>
      <c r="C138" s="284"/>
      <c r="E138" s="650"/>
      <c r="F138" s="651"/>
      <c r="H138" s="705" t="s">
        <v>961</v>
      </c>
      <c r="I138" s="705" t="s">
        <v>1054</v>
      </c>
      <c r="J138" s="705">
        <v>1506</v>
      </c>
      <c r="K138" s="705" t="s">
        <v>962</v>
      </c>
      <c r="L138" s="705" t="s">
        <v>1055</v>
      </c>
      <c r="M138" s="705">
        <v>246</v>
      </c>
    </row>
    <row r="139" spans="1:13" ht="25.5" customHeight="1" x14ac:dyDescent="0.15">
      <c r="A139" s="280"/>
      <c r="B139" s="279"/>
      <c r="C139" s="284"/>
      <c r="E139" s="650"/>
      <c r="F139" s="651"/>
      <c r="H139" s="705" t="s">
        <v>963</v>
      </c>
      <c r="I139" s="705" t="s">
        <v>47</v>
      </c>
      <c r="J139" s="705">
        <v>1507</v>
      </c>
      <c r="K139" s="705" t="s">
        <v>964</v>
      </c>
      <c r="L139" s="705" t="s">
        <v>48</v>
      </c>
      <c r="M139" s="705">
        <v>511</v>
      </c>
    </row>
    <row r="140" spans="1:13" ht="25.5" customHeight="1" x14ac:dyDescent="0.15">
      <c r="A140" s="280"/>
      <c r="B140" s="279"/>
      <c r="C140" s="284"/>
      <c r="E140" s="650"/>
      <c r="F140" s="651"/>
      <c r="H140" s="705" t="s">
        <v>965</v>
      </c>
      <c r="I140" s="705" t="s">
        <v>112</v>
      </c>
      <c r="J140" s="705">
        <v>1508</v>
      </c>
      <c r="K140" s="705" t="s">
        <v>966</v>
      </c>
      <c r="L140" s="705" t="s">
        <v>113</v>
      </c>
      <c r="M140" s="705">
        <v>247</v>
      </c>
    </row>
    <row r="141" spans="1:13" ht="25.5" customHeight="1" x14ac:dyDescent="0.15">
      <c r="A141" s="280"/>
      <c r="B141" s="279"/>
      <c r="C141" s="284"/>
      <c r="E141" s="650"/>
      <c r="F141" s="651"/>
      <c r="H141" s="705" t="s">
        <v>967</v>
      </c>
      <c r="I141" s="705" t="s">
        <v>155</v>
      </c>
      <c r="J141" s="705">
        <v>1509</v>
      </c>
      <c r="K141" s="705" t="s">
        <v>968</v>
      </c>
      <c r="L141" s="705" t="s">
        <v>154</v>
      </c>
      <c r="M141" s="705">
        <v>252</v>
      </c>
    </row>
    <row r="142" spans="1:13" ht="25.5" customHeight="1" x14ac:dyDescent="0.15">
      <c r="A142" s="280"/>
      <c r="B142" s="279"/>
      <c r="C142" s="284"/>
      <c r="E142" s="650"/>
      <c r="F142" s="651"/>
      <c r="H142" s="705" t="s">
        <v>1361</v>
      </c>
      <c r="I142" s="705" t="s">
        <v>152</v>
      </c>
      <c r="J142" s="705">
        <v>1511</v>
      </c>
      <c r="K142" s="705" t="s">
        <v>876</v>
      </c>
      <c r="L142" s="705" t="s">
        <v>1062</v>
      </c>
      <c r="M142" s="705">
        <v>239</v>
      </c>
    </row>
    <row r="143" spans="1:13" ht="25.5" customHeight="1" x14ac:dyDescent="0.15">
      <c r="A143" s="280"/>
      <c r="B143" s="279"/>
      <c r="C143" s="284"/>
      <c r="E143" s="650"/>
      <c r="F143" s="651"/>
      <c r="H143" s="705" t="s">
        <v>969</v>
      </c>
      <c r="I143" s="705" t="s">
        <v>35</v>
      </c>
      <c r="J143" s="705">
        <v>1513</v>
      </c>
      <c r="K143" s="705" t="s">
        <v>970</v>
      </c>
      <c r="L143" s="705" t="s">
        <v>1077</v>
      </c>
      <c r="M143" s="705">
        <v>249</v>
      </c>
    </row>
    <row r="144" spans="1:13" ht="25.5" customHeight="1" x14ac:dyDescent="0.15">
      <c r="A144" s="280"/>
      <c r="B144" s="279"/>
      <c r="C144" s="284"/>
      <c r="E144" s="650"/>
      <c r="F144" s="651"/>
      <c r="H144" s="705" t="s">
        <v>971</v>
      </c>
      <c r="I144" s="705" t="s">
        <v>218</v>
      </c>
      <c r="J144" s="705">
        <v>1514</v>
      </c>
      <c r="K144" s="705" t="s">
        <v>972</v>
      </c>
      <c r="L144" s="705" t="s">
        <v>219</v>
      </c>
      <c r="M144" s="705">
        <v>250</v>
      </c>
    </row>
    <row r="145" spans="1:13" ht="25.5" customHeight="1" x14ac:dyDescent="0.15">
      <c r="A145" s="280"/>
      <c r="B145" s="279"/>
      <c r="C145" s="284"/>
      <c r="E145" s="650"/>
      <c r="F145" s="651"/>
      <c r="H145" s="705" t="s">
        <v>1362</v>
      </c>
      <c r="I145" s="705" t="s">
        <v>1175</v>
      </c>
      <c r="J145" s="705">
        <v>1515</v>
      </c>
      <c r="K145" s="705" t="s">
        <v>876</v>
      </c>
      <c r="L145" s="705" t="s">
        <v>1062</v>
      </c>
      <c r="M145" s="705">
        <v>239</v>
      </c>
    </row>
    <row r="146" spans="1:13" ht="25.5" customHeight="1" x14ac:dyDescent="0.15">
      <c r="A146" s="280"/>
      <c r="B146" s="279"/>
      <c r="C146" s="284"/>
      <c r="E146" s="650"/>
      <c r="F146" s="651"/>
      <c r="H146" s="705" t="s">
        <v>973</v>
      </c>
      <c r="I146" s="705" t="s">
        <v>56</v>
      </c>
      <c r="J146" s="705">
        <v>1517</v>
      </c>
      <c r="K146" s="705" t="s">
        <v>974</v>
      </c>
      <c r="L146" s="705" t="s">
        <v>57</v>
      </c>
      <c r="M146" s="705">
        <v>276</v>
      </c>
    </row>
    <row r="147" spans="1:13" ht="25.5" customHeight="1" x14ac:dyDescent="0.15">
      <c r="A147" s="280"/>
      <c r="B147" s="279"/>
      <c r="C147" s="284"/>
      <c r="E147" s="650"/>
      <c r="F147" s="651"/>
      <c r="H147" s="705" t="s">
        <v>975</v>
      </c>
      <c r="I147" s="705" t="s">
        <v>153</v>
      </c>
      <c r="J147" s="705">
        <v>1518</v>
      </c>
      <c r="K147" s="705" t="s">
        <v>968</v>
      </c>
      <c r="L147" s="705" t="s">
        <v>154</v>
      </c>
      <c r="M147" s="705">
        <v>252</v>
      </c>
    </row>
    <row r="148" spans="1:13" ht="25.5" customHeight="1" x14ac:dyDescent="0.15">
      <c r="A148" s="280"/>
      <c r="B148" s="279"/>
      <c r="C148" s="284"/>
      <c r="E148" s="650"/>
      <c r="F148" s="651"/>
      <c r="H148" s="705" t="s">
        <v>976</v>
      </c>
      <c r="I148" s="705" t="s">
        <v>33</v>
      </c>
      <c r="J148" s="705">
        <v>1520</v>
      </c>
      <c r="K148" s="705" t="s">
        <v>977</v>
      </c>
      <c r="L148" s="705" t="s">
        <v>34</v>
      </c>
      <c r="M148" s="705">
        <v>881</v>
      </c>
    </row>
    <row r="149" spans="1:13" ht="25.5" customHeight="1" x14ac:dyDescent="0.15">
      <c r="A149" s="280"/>
      <c r="B149" s="279"/>
      <c r="C149" s="284"/>
      <c r="E149" s="650"/>
      <c r="F149" s="651"/>
      <c r="H149" s="705" t="s">
        <v>978</v>
      </c>
      <c r="I149" s="705" t="s">
        <v>46</v>
      </c>
      <c r="J149" s="705">
        <v>1522</v>
      </c>
      <c r="K149" s="705" t="s">
        <v>876</v>
      </c>
      <c r="L149" s="705" t="s">
        <v>1062</v>
      </c>
      <c r="M149" s="705">
        <v>239</v>
      </c>
    </row>
    <row r="150" spans="1:13" ht="25.5" customHeight="1" x14ac:dyDescent="0.15">
      <c r="A150" s="280"/>
      <c r="B150" s="279"/>
      <c r="C150" s="284"/>
      <c r="E150" s="650"/>
      <c r="F150" s="651"/>
      <c r="H150" s="705" t="s">
        <v>979</v>
      </c>
      <c r="I150" s="705" t="s">
        <v>1048</v>
      </c>
      <c r="J150" s="705">
        <v>1523</v>
      </c>
      <c r="K150" s="705" t="s">
        <v>980</v>
      </c>
      <c r="L150" s="705" t="s">
        <v>1049</v>
      </c>
      <c r="M150" s="705">
        <v>315</v>
      </c>
    </row>
    <row r="151" spans="1:13" ht="25.5" customHeight="1" x14ac:dyDescent="0.15">
      <c r="A151" s="280"/>
      <c r="B151" s="279"/>
      <c r="C151" s="284"/>
      <c r="E151" s="650"/>
      <c r="F151" s="651"/>
      <c r="H151" s="705" t="s">
        <v>981</v>
      </c>
      <c r="I151" s="705" t="s">
        <v>216</v>
      </c>
      <c r="J151" s="705">
        <v>1524</v>
      </c>
      <c r="K151" s="705" t="s">
        <v>982</v>
      </c>
      <c r="L151" s="705" t="s">
        <v>217</v>
      </c>
      <c r="M151" s="705">
        <v>320</v>
      </c>
    </row>
    <row r="152" spans="1:13" ht="25.5" customHeight="1" x14ac:dyDescent="0.15">
      <c r="A152" s="280"/>
      <c r="B152" s="279"/>
      <c r="C152" s="284"/>
      <c r="E152" s="650"/>
      <c r="F152" s="651"/>
      <c r="H152" s="705" t="s">
        <v>1312</v>
      </c>
      <c r="I152" s="705" t="s">
        <v>1176</v>
      </c>
      <c r="J152" s="705">
        <v>1525</v>
      </c>
      <c r="K152" s="705" t="s">
        <v>1313</v>
      </c>
      <c r="L152" s="705" t="s">
        <v>113</v>
      </c>
      <c r="M152" s="705">
        <v>247</v>
      </c>
    </row>
    <row r="153" spans="1:13" ht="25.5" customHeight="1" x14ac:dyDescent="0.15">
      <c r="A153" s="280"/>
      <c r="B153" s="279"/>
      <c r="C153" s="284"/>
      <c r="E153" s="650"/>
      <c r="F153" s="651"/>
      <c r="H153" s="705" t="s">
        <v>1314</v>
      </c>
      <c r="I153" s="705" t="s">
        <v>1177</v>
      </c>
      <c r="J153" s="705">
        <v>1526</v>
      </c>
      <c r="K153" s="705" t="s">
        <v>1315</v>
      </c>
      <c r="L153" s="705" t="s">
        <v>1077</v>
      </c>
      <c r="M153" s="705">
        <v>249</v>
      </c>
    </row>
    <row r="154" spans="1:13" ht="25.5" customHeight="1" x14ac:dyDescent="0.15">
      <c r="A154" s="280"/>
      <c r="B154" s="279"/>
      <c r="C154" s="284"/>
      <c r="E154" s="650"/>
      <c r="F154" s="651"/>
      <c r="H154" s="704" t="s">
        <v>1463</v>
      </c>
      <c r="I154" s="704" t="s">
        <v>1464</v>
      </c>
      <c r="J154" s="705">
        <v>1527</v>
      </c>
      <c r="K154" s="705" t="s">
        <v>1019</v>
      </c>
      <c r="L154" s="705" t="s">
        <v>9</v>
      </c>
      <c r="M154" s="705">
        <v>265</v>
      </c>
    </row>
    <row r="155" spans="1:13" ht="25.5" customHeight="1" x14ac:dyDescent="0.15">
      <c r="A155" s="280"/>
      <c r="B155" s="279"/>
      <c r="C155" s="284"/>
      <c r="E155" s="650"/>
      <c r="F155" s="651"/>
      <c r="H155" s="705" t="s">
        <v>983</v>
      </c>
      <c r="I155" s="705" t="s">
        <v>1069</v>
      </c>
      <c r="J155" s="705">
        <v>1601</v>
      </c>
      <c r="K155" s="705" t="s">
        <v>984</v>
      </c>
      <c r="L155" s="705" t="s">
        <v>1070</v>
      </c>
      <c r="M155" s="705">
        <v>146</v>
      </c>
    </row>
    <row r="156" spans="1:13" ht="25.5" customHeight="1" x14ac:dyDescent="0.15">
      <c r="A156" s="280"/>
      <c r="B156" s="279"/>
      <c r="C156" s="284"/>
      <c r="E156" s="650"/>
      <c r="F156" s="651"/>
      <c r="H156" s="705" t="s">
        <v>985</v>
      </c>
      <c r="I156" s="705" t="s">
        <v>201</v>
      </c>
      <c r="J156" s="705">
        <v>1602</v>
      </c>
      <c r="K156" s="705" t="s">
        <v>986</v>
      </c>
      <c r="L156" s="705" t="s">
        <v>202</v>
      </c>
      <c r="M156" s="705">
        <v>134</v>
      </c>
    </row>
    <row r="157" spans="1:13" ht="25.5" customHeight="1" x14ac:dyDescent="0.15">
      <c r="A157" s="280"/>
      <c r="B157" s="279"/>
      <c r="C157" s="284"/>
      <c r="E157" s="650"/>
      <c r="F157" s="651"/>
      <c r="H157" s="705" t="s">
        <v>1316</v>
      </c>
      <c r="I157" s="705" t="s">
        <v>1317</v>
      </c>
      <c r="J157" s="705">
        <v>1603</v>
      </c>
      <c r="K157" s="705" t="s">
        <v>987</v>
      </c>
      <c r="L157" s="705" t="s">
        <v>165</v>
      </c>
      <c r="M157" s="705">
        <v>753</v>
      </c>
    </row>
    <row r="158" spans="1:13" ht="25.5" customHeight="1" x14ac:dyDescent="0.15">
      <c r="A158" s="280"/>
      <c r="B158" s="279"/>
      <c r="C158" s="284"/>
      <c r="E158" s="650"/>
      <c r="F158" s="651"/>
      <c r="H158" s="705" t="s">
        <v>988</v>
      </c>
      <c r="I158" s="705" t="s">
        <v>10</v>
      </c>
      <c r="J158" s="705">
        <v>1605</v>
      </c>
      <c r="K158" s="705" t="s">
        <v>989</v>
      </c>
      <c r="L158" s="705" t="s">
        <v>11</v>
      </c>
      <c r="M158" s="705">
        <v>755</v>
      </c>
    </row>
    <row r="159" spans="1:13" ht="25.5" customHeight="1" x14ac:dyDescent="0.15">
      <c r="A159" s="280"/>
      <c r="B159" s="279"/>
      <c r="C159" s="284"/>
      <c r="E159" s="650"/>
      <c r="F159" s="651"/>
      <c r="H159" s="705" t="s">
        <v>1318</v>
      </c>
      <c r="I159" s="705" t="s">
        <v>58</v>
      </c>
      <c r="J159" s="705">
        <v>1606</v>
      </c>
      <c r="K159" s="705" t="s">
        <v>990</v>
      </c>
      <c r="L159" s="705" t="s">
        <v>59</v>
      </c>
      <c r="M159" s="705">
        <v>756</v>
      </c>
    </row>
    <row r="160" spans="1:13" ht="25.5" customHeight="1" x14ac:dyDescent="0.15">
      <c r="A160" s="280"/>
      <c r="B160" s="279"/>
      <c r="C160" s="284"/>
      <c r="E160" s="650"/>
      <c r="F160" s="651"/>
      <c r="H160" s="705" t="s">
        <v>991</v>
      </c>
      <c r="I160" s="705" t="s">
        <v>84</v>
      </c>
      <c r="J160" s="705">
        <v>1607</v>
      </c>
      <c r="K160" s="705" t="s">
        <v>992</v>
      </c>
      <c r="L160" s="705" t="s">
        <v>85</v>
      </c>
      <c r="M160" s="705">
        <v>272</v>
      </c>
    </row>
    <row r="161" spans="1:13" ht="25.5" customHeight="1" x14ac:dyDescent="0.15">
      <c r="A161" s="280"/>
      <c r="B161" s="279"/>
      <c r="C161" s="284"/>
      <c r="E161" s="650"/>
      <c r="F161" s="651"/>
      <c r="H161" s="705" t="s">
        <v>993</v>
      </c>
      <c r="I161" s="705" t="s">
        <v>100</v>
      </c>
      <c r="J161" s="705">
        <v>1610</v>
      </c>
      <c r="K161" s="705" t="s">
        <v>994</v>
      </c>
      <c r="L161" s="705" t="s">
        <v>101</v>
      </c>
      <c r="M161" s="705">
        <v>299</v>
      </c>
    </row>
    <row r="162" spans="1:13" ht="25.5" customHeight="1" x14ac:dyDescent="0.15">
      <c r="A162" s="280"/>
      <c r="B162" s="279"/>
      <c r="C162" s="284"/>
      <c r="E162" s="650"/>
      <c r="F162" s="651"/>
      <c r="H162" s="705" t="s">
        <v>995</v>
      </c>
      <c r="I162" s="705" t="s">
        <v>22</v>
      </c>
      <c r="J162" s="705">
        <v>1611</v>
      </c>
      <c r="K162" s="705" t="s">
        <v>1319</v>
      </c>
      <c r="L162" s="705" t="s">
        <v>1178</v>
      </c>
      <c r="M162" s="705">
        <v>141</v>
      </c>
    </row>
    <row r="163" spans="1:13" ht="25.5" customHeight="1" x14ac:dyDescent="0.15">
      <c r="A163" s="280"/>
      <c r="B163" s="279"/>
      <c r="C163" s="284"/>
      <c r="E163" s="650"/>
      <c r="F163" s="651"/>
      <c r="H163" s="705" t="s">
        <v>1076</v>
      </c>
      <c r="I163" s="705" t="s">
        <v>1075</v>
      </c>
      <c r="J163" s="705">
        <v>1612</v>
      </c>
      <c r="K163" s="705" t="s">
        <v>970</v>
      </c>
      <c r="L163" s="705" t="s">
        <v>1077</v>
      </c>
      <c r="M163" s="705">
        <v>249</v>
      </c>
    </row>
    <row r="164" spans="1:13" ht="25.5" customHeight="1" x14ac:dyDescent="0.15">
      <c r="A164" s="280"/>
      <c r="B164" s="279"/>
      <c r="C164" s="284"/>
      <c r="E164" s="650"/>
      <c r="F164" s="651"/>
      <c r="H164" s="705" t="s">
        <v>1320</v>
      </c>
      <c r="I164" s="705" t="s">
        <v>117</v>
      </c>
      <c r="J164" s="705">
        <v>1613</v>
      </c>
      <c r="K164" s="705" t="s">
        <v>1270</v>
      </c>
      <c r="L164" s="705" t="s">
        <v>1130</v>
      </c>
      <c r="M164" s="705">
        <v>224</v>
      </c>
    </row>
    <row r="165" spans="1:13" ht="25.5" customHeight="1" x14ac:dyDescent="0.15">
      <c r="A165" s="280"/>
      <c r="B165" s="279"/>
      <c r="C165" s="284"/>
      <c r="E165" s="650"/>
      <c r="F165" s="651"/>
      <c r="H165" s="705" t="s">
        <v>996</v>
      </c>
      <c r="I165" s="705" t="s">
        <v>93</v>
      </c>
      <c r="J165" s="705">
        <v>1614</v>
      </c>
      <c r="K165" s="705" t="s">
        <v>855</v>
      </c>
      <c r="L165" s="705" t="s">
        <v>94</v>
      </c>
      <c r="M165" s="705">
        <v>143</v>
      </c>
    </row>
    <row r="166" spans="1:13" ht="25.5" customHeight="1" x14ac:dyDescent="0.15">
      <c r="A166" s="280"/>
      <c r="B166" s="279"/>
      <c r="C166" s="284"/>
      <c r="E166" s="650"/>
      <c r="F166" s="651"/>
      <c r="H166" s="705" t="s">
        <v>1321</v>
      </c>
      <c r="I166" s="705" t="s">
        <v>1179</v>
      </c>
      <c r="J166" s="705">
        <v>1615</v>
      </c>
      <c r="K166" s="705" t="s">
        <v>997</v>
      </c>
      <c r="L166" s="705" t="s">
        <v>31</v>
      </c>
      <c r="M166" s="705">
        <v>306</v>
      </c>
    </row>
    <row r="167" spans="1:13" ht="25.5" customHeight="1" x14ac:dyDescent="0.15">
      <c r="A167" s="280"/>
      <c r="B167" s="279"/>
      <c r="C167" s="284"/>
      <c r="E167" s="650"/>
      <c r="F167" s="651"/>
      <c r="H167" s="705" t="s">
        <v>998</v>
      </c>
      <c r="I167" s="705" t="s">
        <v>60</v>
      </c>
      <c r="J167" s="705">
        <v>1616</v>
      </c>
      <c r="K167" s="705" t="s">
        <v>944</v>
      </c>
      <c r="L167" s="705" t="s">
        <v>1061</v>
      </c>
      <c r="M167" s="705">
        <v>260</v>
      </c>
    </row>
    <row r="168" spans="1:13" ht="25.5" customHeight="1" x14ac:dyDescent="0.15">
      <c r="A168" s="280"/>
      <c r="B168" s="279"/>
      <c r="C168" s="284"/>
      <c r="E168" s="650"/>
      <c r="F168" s="651"/>
      <c r="H168" s="705" t="s">
        <v>999</v>
      </c>
      <c r="I168" s="705" t="s">
        <v>8</v>
      </c>
      <c r="J168" s="705">
        <v>1619</v>
      </c>
      <c r="K168" s="705" t="s">
        <v>876</v>
      </c>
      <c r="L168" s="705" t="s">
        <v>1062</v>
      </c>
      <c r="M168" s="705">
        <v>239</v>
      </c>
    </row>
    <row r="169" spans="1:13" ht="25.5" customHeight="1" x14ac:dyDescent="0.15">
      <c r="A169" s="280"/>
      <c r="B169" s="279"/>
      <c r="C169" s="284"/>
      <c r="E169" s="650"/>
      <c r="F169" s="651"/>
      <c r="H169" s="705" t="s">
        <v>1000</v>
      </c>
      <c r="I169" s="705" t="s">
        <v>79</v>
      </c>
      <c r="J169" s="705">
        <v>1702</v>
      </c>
      <c r="K169" s="705" t="s">
        <v>1001</v>
      </c>
      <c r="L169" s="705" t="s">
        <v>80</v>
      </c>
      <c r="M169" s="705">
        <v>253</v>
      </c>
    </row>
    <row r="170" spans="1:13" ht="25.5" customHeight="1" x14ac:dyDescent="0.15">
      <c r="A170" s="280"/>
      <c r="B170" s="279"/>
      <c r="C170" s="284"/>
      <c r="E170" s="650"/>
      <c r="F170" s="651"/>
      <c r="H170" s="705" t="s">
        <v>1002</v>
      </c>
      <c r="I170" s="705" t="s">
        <v>36</v>
      </c>
      <c r="J170" s="705">
        <v>1705</v>
      </c>
      <c r="K170" s="705" t="s">
        <v>1268</v>
      </c>
      <c r="L170" s="705" t="s">
        <v>1265</v>
      </c>
      <c r="M170" s="705">
        <v>232</v>
      </c>
    </row>
    <row r="171" spans="1:13" ht="25.5" customHeight="1" x14ac:dyDescent="0.15">
      <c r="A171" s="280"/>
      <c r="B171" s="279"/>
      <c r="C171" s="284"/>
      <c r="E171" s="650"/>
      <c r="F171" s="651"/>
      <c r="H171" s="705" t="s">
        <v>1094</v>
      </c>
      <c r="I171" s="705" t="s">
        <v>1180</v>
      </c>
      <c r="J171" s="705">
        <v>1706</v>
      </c>
      <c r="K171" s="705" t="s">
        <v>1003</v>
      </c>
      <c r="L171" s="705" t="s">
        <v>131</v>
      </c>
      <c r="M171" s="705">
        <v>298</v>
      </c>
    </row>
    <row r="172" spans="1:13" ht="25.5" customHeight="1" x14ac:dyDescent="0.15">
      <c r="A172" s="280"/>
      <c r="B172" s="279"/>
      <c r="C172" s="284"/>
      <c r="E172" s="650"/>
      <c r="F172" s="651"/>
      <c r="H172" s="705" t="s">
        <v>1004</v>
      </c>
      <c r="I172" s="705" t="s">
        <v>143</v>
      </c>
      <c r="J172" s="705">
        <v>1707</v>
      </c>
      <c r="K172" s="705" t="s">
        <v>1005</v>
      </c>
      <c r="L172" s="705" t="s">
        <v>144</v>
      </c>
      <c r="M172" s="705">
        <v>254</v>
      </c>
    </row>
    <row r="173" spans="1:13" ht="25.5" customHeight="1" x14ac:dyDescent="0.15">
      <c r="A173" s="280"/>
      <c r="B173" s="279"/>
      <c r="C173" s="284"/>
      <c r="E173" s="650"/>
      <c r="F173" s="651"/>
      <c r="H173" s="705" t="s">
        <v>1006</v>
      </c>
      <c r="I173" s="705" t="s">
        <v>32</v>
      </c>
      <c r="J173" s="705">
        <v>1708</v>
      </c>
      <c r="K173" s="705" t="s">
        <v>848</v>
      </c>
      <c r="L173" s="705" t="s">
        <v>1051</v>
      </c>
      <c r="M173" s="705">
        <v>217</v>
      </c>
    </row>
    <row r="174" spans="1:13" ht="25.5" customHeight="1" x14ac:dyDescent="0.15">
      <c r="A174" s="280"/>
      <c r="B174" s="279"/>
      <c r="C174" s="284"/>
      <c r="E174" s="650"/>
      <c r="F174" s="651"/>
      <c r="H174" s="705" t="s">
        <v>1007</v>
      </c>
      <c r="I174" s="705" t="s">
        <v>63</v>
      </c>
      <c r="J174" s="705">
        <v>1709</v>
      </c>
      <c r="K174" s="705" t="s">
        <v>1181</v>
      </c>
      <c r="L174" s="705" t="s">
        <v>1182</v>
      </c>
      <c r="M174" s="705">
        <v>269</v>
      </c>
    </row>
    <row r="175" spans="1:13" ht="25.5" customHeight="1" x14ac:dyDescent="0.15">
      <c r="A175" s="280"/>
      <c r="B175" s="279"/>
      <c r="C175" s="284"/>
      <c r="E175" s="650"/>
      <c r="F175" s="651"/>
      <c r="H175" s="705" t="s">
        <v>1008</v>
      </c>
      <c r="I175" s="705" t="s">
        <v>1064</v>
      </c>
      <c r="J175" s="705">
        <v>1710</v>
      </c>
      <c r="K175" s="705" t="s">
        <v>1009</v>
      </c>
      <c r="L175" s="705" t="s">
        <v>1065</v>
      </c>
      <c r="M175" s="705">
        <v>255</v>
      </c>
    </row>
    <row r="176" spans="1:13" ht="25.5" customHeight="1" x14ac:dyDescent="0.15">
      <c r="A176" s="280"/>
      <c r="B176" s="279"/>
      <c r="C176" s="284"/>
      <c r="E176" s="650"/>
      <c r="F176" s="651"/>
      <c r="H176" s="705" t="s">
        <v>1010</v>
      </c>
      <c r="I176" s="705" t="s">
        <v>1072</v>
      </c>
      <c r="J176" s="705">
        <v>1711</v>
      </c>
      <c r="K176" s="705" t="s">
        <v>1011</v>
      </c>
      <c r="L176" s="705" t="s">
        <v>1073</v>
      </c>
      <c r="M176" s="705">
        <v>107</v>
      </c>
    </row>
    <row r="177" spans="1:13" ht="25.5" customHeight="1" x14ac:dyDescent="0.15">
      <c r="A177" s="280"/>
      <c r="B177" s="279"/>
      <c r="C177" s="284"/>
      <c r="E177" s="650"/>
      <c r="F177" s="651"/>
      <c r="H177" s="705" t="s">
        <v>1345</v>
      </c>
      <c r="I177" s="705" t="s">
        <v>1346</v>
      </c>
      <c r="J177" s="705">
        <v>1713</v>
      </c>
      <c r="K177" s="705" t="s">
        <v>1012</v>
      </c>
      <c r="L177" s="705" t="s">
        <v>21</v>
      </c>
      <c r="M177" s="705">
        <v>256</v>
      </c>
    </row>
    <row r="178" spans="1:13" ht="25.5" customHeight="1" x14ac:dyDescent="0.15">
      <c r="A178" s="280"/>
      <c r="B178" s="279"/>
      <c r="C178" s="284"/>
      <c r="E178" s="650"/>
      <c r="F178" s="651"/>
      <c r="H178" s="705" t="s">
        <v>1013</v>
      </c>
      <c r="I178" s="705" t="s">
        <v>1183</v>
      </c>
      <c r="J178" s="705">
        <v>1715</v>
      </c>
      <c r="K178" s="705" t="s">
        <v>842</v>
      </c>
      <c r="L178" s="705" t="s">
        <v>1042</v>
      </c>
      <c r="M178" s="705">
        <v>257</v>
      </c>
    </row>
    <row r="179" spans="1:13" ht="25.5" customHeight="1" x14ac:dyDescent="0.15">
      <c r="A179" s="280"/>
      <c r="B179" s="279"/>
      <c r="C179" s="284"/>
      <c r="E179" s="650"/>
      <c r="F179" s="651"/>
      <c r="H179" s="705" t="s">
        <v>1014</v>
      </c>
      <c r="I179" s="705" t="s">
        <v>44</v>
      </c>
      <c r="J179" s="705">
        <v>1718</v>
      </c>
      <c r="K179" s="705" t="s">
        <v>944</v>
      </c>
      <c r="L179" s="705" t="s">
        <v>1061</v>
      </c>
      <c r="M179" s="705">
        <v>260</v>
      </c>
    </row>
    <row r="180" spans="1:13" ht="25.5" customHeight="1" x14ac:dyDescent="0.15">
      <c r="A180" s="280"/>
      <c r="B180" s="279"/>
      <c r="C180" s="284"/>
      <c r="E180" s="650"/>
      <c r="F180" s="651"/>
      <c r="H180" s="705" t="s">
        <v>1016</v>
      </c>
      <c r="I180" s="705" t="s">
        <v>95</v>
      </c>
      <c r="J180" s="705">
        <v>1720</v>
      </c>
      <c r="K180" s="705" t="s">
        <v>1017</v>
      </c>
      <c r="L180" s="705" t="s">
        <v>1058</v>
      </c>
      <c r="M180" s="705">
        <v>263</v>
      </c>
    </row>
    <row r="181" spans="1:13" ht="25.5" customHeight="1" x14ac:dyDescent="0.15">
      <c r="A181" s="280"/>
      <c r="B181" s="279"/>
      <c r="C181" s="284"/>
      <c r="E181" s="650"/>
      <c r="F181" s="651"/>
      <c r="H181" s="705" t="s">
        <v>1018</v>
      </c>
      <c r="I181" s="705" t="s">
        <v>28</v>
      </c>
      <c r="J181" s="705">
        <v>1722</v>
      </c>
      <c r="K181" s="705" t="s">
        <v>1019</v>
      </c>
      <c r="L181" s="705" t="s">
        <v>9</v>
      </c>
      <c r="M181" s="705">
        <v>265</v>
      </c>
    </row>
    <row r="182" spans="1:13" ht="25.5" customHeight="1" x14ac:dyDescent="0.15">
      <c r="A182" s="280"/>
      <c r="B182" s="279"/>
      <c r="C182" s="284"/>
      <c r="E182" s="650"/>
      <c r="F182" s="651"/>
      <c r="H182" s="704" t="s">
        <v>1465</v>
      </c>
      <c r="I182" s="704" t="s">
        <v>1466</v>
      </c>
      <c r="J182" s="705">
        <v>1723</v>
      </c>
      <c r="K182" s="705" t="s">
        <v>1019</v>
      </c>
      <c r="L182" s="705" t="s">
        <v>9</v>
      </c>
      <c r="M182" s="705">
        <v>265</v>
      </c>
    </row>
    <row r="183" spans="1:13" ht="25.5" customHeight="1" x14ac:dyDescent="0.15">
      <c r="A183" s="280"/>
      <c r="B183" s="279"/>
      <c r="C183" s="284"/>
      <c r="E183" s="650"/>
      <c r="F183" s="651"/>
      <c r="H183" s="705" t="s">
        <v>1390</v>
      </c>
      <c r="I183" s="705" t="s">
        <v>1391</v>
      </c>
      <c r="J183" s="705">
        <v>1726</v>
      </c>
      <c r="K183" s="705" t="s">
        <v>877</v>
      </c>
      <c r="L183" s="705" t="s">
        <v>1056</v>
      </c>
      <c r="M183" s="705">
        <v>270</v>
      </c>
    </row>
    <row r="184" spans="1:13" ht="25.5" customHeight="1" x14ac:dyDescent="0.15">
      <c r="A184" s="280"/>
      <c r="B184" s="279"/>
      <c r="C184" s="284"/>
      <c r="E184" s="650"/>
      <c r="F184" s="651"/>
      <c r="H184" s="705" t="s">
        <v>1020</v>
      </c>
      <c r="I184" s="705" t="s">
        <v>6</v>
      </c>
      <c r="J184" s="705">
        <v>1727</v>
      </c>
      <c r="K184" s="705" t="s">
        <v>1021</v>
      </c>
      <c r="L184" s="705" t="s">
        <v>7</v>
      </c>
      <c r="M184" s="705">
        <v>271</v>
      </c>
    </row>
    <row r="185" spans="1:13" ht="25.5" customHeight="1" x14ac:dyDescent="0.15">
      <c r="A185" s="280"/>
      <c r="B185" s="279"/>
      <c r="C185" s="284"/>
      <c r="E185" s="650"/>
      <c r="F185" s="651"/>
      <c r="H185" s="704" t="s">
        <v>1467</v>
      </c>
      <c r="I185" s="704" t="s">
        <v>62</v>
      </c>
      <c r="J185" s="705">
        <v>1729</v>
      </c>
      <c r="K185" s="705" t="s">
        <v>876</v>
      </c>
      <c r="L185" s="705" t="s">
        <v>1062</v>
      </c>
      <c r="M185" s="705">
        <v>239</v>
      </c>
    </row>
    <row r="186" spans="1:13" ht="25.5" customHeight="1" x14ac:dyDescent="0.15">
      <c r="A186" s="280"/>
      <c r="B186" s="279"/>
      <c r="C186" s="284"/>
      <c r="E186" s="650"/>
      <c r="F186" s="651"/>
      <c r="H186" s="705" t="s">
        <v>1022</v>
      </c>
      <c r="I186" s="705" t="s">
        <v>138</v>
      </c>
      <c r="J186" s="705">
        <v>1732</v>
      </c>
      <c r="K186" s="705" t="s">
        <v>1021</v>
      </c>
      <c r="L186" s="705" t="s">
        <v>7</v>
      </c>
      <c r="M186" s="705">
        <v>271</v>
      </c>
    </row>
    <row r="187" spans="1:13" ht="25.5" customHeight="1" x14ac:dyDescent="0.15">
      <c r="A187" s="280"/>
      <c r="B187" s="279"/>
      <c r="C187" s="284"/>
      <c r="E187" s="650"/>
      <c r="F187" s="651"/>
      <c r="H187" s="705" t="s">
        <v>1184</v>
      </c>
      <c r="I187" s="705" t="s">
        <v>1185</v>
      </c>
      <c r="J187" s="705">
        <v>1735</v>
      </c>
      <c r="K187" s="705" t="s">
        <v>845</v>
      </c>
      <c r="L187" s="705" t="s">
        <v>65</v>
      </c>
      <c r="M187" s="705">
        <v>145</v>
      </c>
    </row>
    <row r="188" spans="1:13" ht="25.5" customHeight="1" x14ac:dyDescent="0.15">
      <c r="A188" s="280"/>
      <c r="B188" s="279"/>
      <c r="C188" s="284"/>
      <c r="E188" s="650"/>
      <c r="F188" s="651"/>
      <c r="H188" s="705" t="s">
        <v>1023</v>
      </c>
      <c r="I188" s="705" t="s">
        <v>54</v>
      </c>
      <c r="J188" s="705">
        <v>1737</v>
      </c>
      <c r="K188" s="705" t="s">
        <v>1024</v>
      </c>
      <c r="L188" s="705" t="s">
        <v>55</v>
      </c>
      <c r="M188" s="705">
        <v>311</v>
      </c>
    </row>
    <row r="189" spans="1:13" ht="25.5" customHeight="1" x14ac:dyDescent="0.15">
      <c r="A189" s="280"/>
      <c r="B189" s="279"/>
      <c r="C189" s="284"/>
      <c r="E189" s="650"/>
      <c r="F189" s="651"/>
      <c r="H189" s="705" t="s">
        <v>1322</v>
      </c>
      <c r="I189" s="705" t="s">
        <v>1186</v>
      </c>
      <c r="J189" s="705">
        <v>1738</v>
      </c>
      <c r="K189" s="705" t="s">
        <v>842</v>
      </c>
      <c r="L189" s="705" t="s">
        <v>1042</v>
      </c>
      <c r="M189" s="705">
        <v>257</v>
      </c>
    </row>
    <row r="190" spans="1:13" ht="25.5" customHeight="1" x14ac:dyDescent="0.15">
      <c r="A190" s="280"/>
      <c r="B190" s="279"/>
      <c r="C190" s="284"/>
      <c r="E190" s="650"/>
      <c r="F190" s="651"/>
      <c r="H190" s="705" t="s">
        <v>1025</v>
      </c>
      <c r="I190" s="705" t="s">
        <v>1057</v>
      </c>
      <c r="J190" s="705">
        <v>1741</v>
      </c>
      <c r="K190" s="705" t="s">
        <v>1017</v>
      </c>
      <c r="L190" s="705" t="s">
        <v>1058</v>
      </c>
      <c r="M190" s="705">
        <v>263</v>
      </c>
    </row>
    <row r="191" spans="1:13" ht="25.5" customHeight="1" x14ac:dyDescent="0.15">
      <c r="A191" s="280"/>
      <c r="B191" s="279"/>
      <c r="C191" s="284"/>
      <c r="E191" s="650"/>
      <c r="F191" s="651"/>
      <c r="H191" s="705" t="s">
        <v>1026</v>
      </c>
      <c r="I191" s="705" t="s">
        <v>206</v>
      </c>
      <c r="J191" s="705">
        <v>1742</v>
      </c>
      <c r="K191" s="705" t="s">
        <v>800</v>
      </c>
      <c r="L191" s="705" t="s">
        <v>1</v>
      </c>
      <c r="M191" s="705">
        <v>201</v>
      </c>
    </row>
    <row r="192" spans="1:13" ht="25.5" customHeight="1" x14ac:dyDescent="0.15">
      <c r="A192" s="280"/>
      <c r="B192" s="279"/>
      <c r="C192" s="284"/>
      <c r="E192" s="650"/>
      <c r="F192" s="651"/>
      <c r="H192" s="705" t="s">
        <v>1027</v>
      </c>
      <c r="I192" s="705" t="s">
        <v>42</v>
      </c>
      <c r="J192" s="705">
        <v>1743</v>
      </c>
      <c r="K192" s="705" t="s">
        <v>1028</v>
      </c>
      <c r="L192" s="705" t="s">
        <v>43</v>
      </c>
      <c r="M192" s="705">
        <v>316</v>
      </c>
    </row>
    <row r="193" spans="1:13" ht="25.5" customHeight="1" x14ac:dyDescent="0.15">
      <c r="A193" s="280"/>
      <c r="B193" s="279"/>
      <c r="C193" s="284"/>
      <c r="E193" s="650"/>
      <c r="F193" s="651"/>
      <c r="H193" s="705" t="s">
        <v>1029</v>
      </c>
      <c r="I193" s="705" t="s">
        <v>89</v>
      </c>
      <c r="J193" s="705">
        <v>1744</v>
      </c>
      <c r="K193" s="705" t="s">
        <v>955</v>
      </c>
      <c r="L193" s="705" t="s">
        <v>90</v>
      </c>
      <c r="M193" s="705">
        <v>317</v>
      </c>
    </row>
    <row r="194" spans="1:13" ht="25.5" customHeight="1" x14ac:dyDescent="0.15">
      <c r="A194" s="280"/>
      <c r="B194" s="279"/>
      <c r="C194" s="284"/>
      <c r="E194" s="650"/>
      <c r="F194" s="651"/>
      <c r="H194" s="705" t="s">
        <v>1392</v>
      </c>
      <c r="I194" s="705" t="s">
        <v>1393</v>
      </c>
      <c r="J194" s="705">
        <v>1745</v>
      </c>
      <c r="K194" s="705" t="s">
        <v>877</v>
      </c>
      <c r="L194" s="705" t="s">
        <v>1056</v>
      </c>
      <c r="M194" s="705">
        <v>270</v>
      </c>
    </row>
    <row r="195" spans="1:13" ht="25.5" customHeight="1" x14ac:dyDescent="0.15">
      <c r="A195" s="280"/>
      <c r="B195" s="279"/>
      <c r="C195" s="284"/>
      <c r="E195" s="650"/>
      <c r="F195" s="651"/>
      <c r="H195" s="705" t="s">
        <v>1323</v>
      </c>
      <c r="I195" s="705" t="s">
        <v>1324</v>
      </c>
      <c r="J195" s="705">
        <v>1746</v>
      </c>
      <c r="K195" s="705" t="s">
        <v>1030</v>
      </c>
      <c r="L195" s="705" t="s">
        <v>140</v>
      </c>
      <c r="M195" s="705">
        <v>319</v>
      </c>
    </row>
    <row r="196" spans="1:13" ht="25.5" customHeight="1" x14ac:dyDescent="0.15">
      <c r="A196" s="280"/>
      <c r="B196" s="279"/>
      <c r="C196" s="284"/>
      <c r="E196" s="650"/>
      <c r="F196" s="651"/>
      <c r="H196" s="705" t="s">
        <v>1031</v>
      </c>
      <c r="I196" s="705" t="s">
        <v>214</v>
      </c>
      <c r="J196" s="705">
        <v>1747</v>
      </c>
      <c r="K196" s="705" t="s">
        <v>1015</v>
      </c>
      <c r="L196" s="705" t="s">
        <v>213</v>
      </c>
      <c r="M196" s="705">
        <v>261</v>
      </c>
    </row>
    <row r="197" spans="1:13" ht="25.5" customHeight="1" x14ac:dyDescent="0.15">
      <c r="A197" s="280"/>
      <c r="B197" s="279"/>
      <c r="C197" s="284"/>
      <c r="E197" s="650"/>
      <c r="F197" s="651"/>
      <c r="H197" s="705" t="s">
        <v>1404</v>
      </c>
      <c r="I197" s="705" t="s">
        <v>1405</v>
      </c>
      <c r="J197" s="705">
        <v>1748</v>
      </c>
      <c r="K197" s="705" t="s">
        <v>1019</v>
      </c>
      <c r="L197" s="705" t="s">
        <v>9</v>
      </c>
      <c r="M197" s="705">
        <v>265</v>
      </c>
    </row>
    <row r="198" spans="1:13" ht="25.5" customHeight="1" x14ac:dyDescent="0.15">
      <c r="A198" s="280"/>
      <c r="B198" s="279"/>
      <c r="C198" s="284"/>
      <c r="E198" s="650"/>
      <c r="F198" s="651"/>
      <c r="H198" s="705" t="s">
        <v>1032</v>
      </c>
      <c r="I198" s="705" t="s">
        <v>40</v>
      </c>
      <c r="J198" s="705">
        <v>1749</v>
      </c>
      <c r="K198" s="705" t="s">
        <v>877</v>
      </c>
      <c r="L198" s="705" t="s">
        <v>1056</v>
      </c>
      <c r="M198" s="705">
        <v>270</v>
      </c>
    </row>
    <row r="199" spans="1:13" ht="25.5" customHeight="1" x14ac:dyDescent="0.15">
      <c r="A199" s="280"/>
      <c r="B199" s="279"/>
      <c r="C199" s="284"/>
      <c r="E199" s="650"/>
      <c r="F199" s="651"/>
      <c r="H199" s="705" t="s">
        <v>1033</v>
      </c>
      <c r="I199" s="705" t="s">
        <v>41</v>
      </c>
      <c r="J199" s="705">
        <v>1750</v>
      </c>
      <c r="K199" s="705" t="s">
        <v>877</v>
      </c>
      <c r="L199" s="705" t="s">
        <v>1056</v>
      </c>
      <c r="M199" s="705">
        <v>270</v>
      </c>
    </row>
    <row r="200" spans="1:13" ht="25.5" customHeight="1" x14ac:dyDescent="0.15">
      <c r="A200" s="280"/>
      <c r="B200" s="279"/>
      <c r="C200" s="284"/>
      <c r="E200" s="650"/>
      <c r="F200" s="651"/>
      <c r="H200" s="705" t="s">
        <v>1034</v>
      </c>
      <c r="I200" s="705" t="s">
        <v>141</v>
      </c>
      <c r="J200" s="705">
        <v>1751</v>
      </c>
      <c r="K200" s="705" t="s">
        <v>1035</v>
      </c>
      <c r="L200" s="705" t="s">
        <v>142</v>
      </c>
      <c r="M200" s="705">
        <v>321</v>
      </c>
    </row>
    <row r="201" spans="1:13" ht="25.5" customHeight="1" x14ac:dyDescent="0.15">
      <c r="A201" s="280"/>
      <c r="B201" s="279"/>
      <c r="C201" s="284"/>
      <c r="E201" s="650"/>
      <c r="F201" s="651"/>
      <c r="H201" s="705" t="s">
        <v>1187</v>
      </c>
      <c r="I201" s="705" t="s">
        <v>198</v>
      </c>
      <c r="J201" s="705">
        <v>1752</v>
      </c>
      <c r="K201" s="705" t="s">
        <v>1036</v>
      </c>
      <c r="L201" s="705" t="s">
        <v>199</v>
      </c>
      <c r="M201" s="705">
        <v>322</v>
      </c>
    </row>
    <row r="202" spans="1:13" ht="25.5" customHeight="1" x14ac:dyDescent="0.15">
      <c r="A202" s="280"/>
      <c r="B202" s="279"/>
      <c r="C202" s="284"/>
      <c r="E202" s="650"/>
      <c r="F202" s="651"/>
      <c r="H202" s="705" t="s">
        <v>1325</v>
      </c>
      <c r="I202" s="705" t="s">
        <v>66</v>
      </c>
      <c r="J202" s="705">
        <v>1753</v>
      </c>
      <c r="K202" s="705" t="s">
        <v>845</v>
      </c>
      <c r="L202" s="705" t="s">
        <v>65</v>
      </c>
      <c r="M202" s="705">
        <v>145</v>
      </c>
    </row>
    <row r="203" spans="1:13" ht="25.5" customHeight="1" x14ac:dyDescent="0.15">
      <c r="A203" s="280"/>
      <c r="B203" s="279"/>
      <c r="C203" s="284"/>
      <c r="E203" s="650"/>
      <c r="F203" s="651"/>
      <c r="H203" s="705" t="s">
        <v>1336</v>
      </c>
      <c r="I203" s="705" t="s">
        <v>1337</v>
      </c>
      <c r="J203" s="705">
        <v>1754</v>
      </c>
      <c r="K203" s="705" t="s">
        <v>845</v>
      </c>
      <c r="L203" s="705" t="s">
        <v>65</v>
      </c>
      <c r="M203" s="705">
        <v>145</v>
      </c>
    </row>
    <row r="204" spans="1:13" ht="25.5" customHeight="1" x14ac:dyDescent="0.15">
      <c r="A204" s="280"/>
      <c r="B204" s="279"/>
      <c r="C204" s="284"/>
      <c r="E204" s="650"/>
      <c r="F204" s="651"/>
      <c r="H204" s="705" t="s">
        <v>1326</v>
      </c>
      <c r="I204" s="705" t="s">
        <v>1188</v>
      </c>
      <c r="J204" s="705">
        <v>1755</v>
      </c>
      <c r="K204" s="705" t="s">
        <v>1019</v>
      </c>
      <c r="L204" s="705" t="s">
        <v>9</v>
      </c>
      <c r="M204" s="705">
        <v>265</v>
      </c>
    </row>
    <row r="205" spans="1:13" ht="25.5" customHeight="1" x14ac:dyDescent="0.15">
      <c r="A205" s="280"/>
      <c r="B205" s="279"/>
      <c r="C205" s="284"/>
      <c r="E205" s="650"/>
      <c r="F205" s="651"/>
      <c r="H205" s="705" t="s">
        <v>1327</v>
      </c>
      <c r="I205" s="705" t="s">
        <v>1189</v>
      </c>
      <c r="J205" s="705">
        <v>1756</v>
      </c>
      <c r="K205" s="705" t="s">
        <v>194</v>
      </c>
      <c r="L205" s="705" t="s">
        <v>193</v>
      </c>
      <c r="M205" s="705">
        <v>238</v>
      </c>
    </row>
    <row r="206" spans="1:13" ht="25.5" customHeight="1" x14ac:dyDescent="0.15">
      <c r="A206" s="280"/>
      <c r="B206" s="279"/>
      <c r="C206" s="284"/>
      <c r="E206" s="650"/>
      <c r="F206" s="651"/>
      <c r="H206" s="705" t="s">
        <v>1328</v>
      </c>
      <c r="I206" s="705" t="s">
        <v>1267</v>
      </c>
      <c r="J206" s="705">
        <v>1757</v>
      </c>
      <c r="K206" s="705" t="s">
        <v>974</v>
      </c>
      <c r="L206" s="705" t="s">
        <v>57</v>
      </c>
      <c r="M206" s="705">
        <v>276</v>
      </c>
    </row>
    <row r="207" spans="1:13" ht="25.5" customHeight="1" x14ac:dyDescent="0.15">
      <c r="A207" s="280"/>
      <c r="B207" s="279"/>
      <c r="C207" s="284"/>
      <c r="E207" s="650"/>
      <c r="F207" s="651"/>
      <c r="H207" s="705" t="s">
        <v>1347</v>
      </c>
      <c r="I207" s="705" t="s">
        <v>1348</v>
      </c>
      <c r="J207" s="705">
        <v>1758</v>
      </c>
      <c r="K207" s="705" t="s">
        <v>1329</v>
      </c>
      <c r="L207" s="705" t="s">
        <v>9</v>
      </c>
      <c r="M207" s="705">
        <v>265</v>
      </c>
    </row>
    <row r="208" spans="1:13" ht="25.5" customHeight="1" x14ac:dyDescent="0.15">
      <c r="A208" s="280"/>
      <c r="B208" s="279"/>
      <c r="C208" s="284"/>
      <c r="E208" s="650"/>
      <c r="F208" s="651"/>
      <c r="H208" s="705" t="s">
        <v>1330</v>
      </c>
      <c r="I208" s="705" t="s">
        <v>1190</v>
      </c>
      <c r="J208" s="705">
        <v>1759</v>
      </c>
      <c r="K208" s="705" t="s">
        <v>1329</v>
      </c>
      <c r="L208" s="705" t="s">
        <v>9</v>
      </c>
      <c r="M208" s="705">
        <v>265</v>
      </c>
    </row>
    <row r="209" spans="1:13" ht="25.5" customHeight="1" x14ac:dyDescent="0.15">
      <c r="A209" s="280"/>
      <c r="B209" s="279"/>
      <c r="C209" s="284"/>
      <c r="E209" s="650"/>
      <c r="F209" s="651"/>
      <c r="H209" s="704" t="s">
        <v>1468</v>
      </c>
      <c r="I209" s="704" t="s">
        <v>1191</v>
      </c>
      <c r="J209" s="705">
        <v>1760</v>
      </c>
      <c r="K209" s="705" t="s">
        <v>1331</v>
      </c>
      <c r="L209" s="705" t="s">
        <v>1062</v>
      </c>
      <c r="M209" s="705">
        <v>239</v>
      </c>
    </row>
    <row r="210" spans="1:13" ht="25.5" customHeight="1" x14ac:dyDescent="0.15">
      <c r="A210" s="280"/>
      <c r="B210" s="279"/>
      <c r="C210" s="284"/>
      <c r="E210" s="650"/>
      <c r="F210" s="651"/>
      <c r="H210" s="702" t="s">
        <v>1095</v>
      </c>
      <c r="I210" s="702" t="s">
        <v>1192</v>
      </c>
      <c r="J210" s="702">
        <v>1761</v>
      </c>
      <c r="K210" s="702" t="s">
        <v>848</v>
      </c>
      <c r="L210" s="702" t="s">
        <v>1051</v>
      </c>
      <c r="M210" s="702">
        <v>217</v>
      </c>
    </row>
    <row r="211" spans="1:13" ht="25.5" customHeight="1" x14ac:dyDescent="0.15">
      <c r="A211" s="280"/>
      <c r="B211" s="279"/>
      <c r="C211" s="284"/>
      <c r="E211" s="650"/>
      <c r="F211" s="651"/>
      <c r="H211" s="705" t="s">
        <v>1096</v>
      </c>
      <c r="I211" s="705" t="s">
        <v>1193</v>
      </c>
      <c r="J211" s="705">
        <v>1762</v>
      </c>
      <c r="K211" s="705" t="s">
        <v>1329</v>
      </c>
      <c r="L211" s="705" t="s">
        <v>9</v>
      </c>
      <c r="M211" s="705">
        <v>265</v>
      </c>
    </row>
    <row r="212" spans="1:13" ht="25.5" customHeight="1" x14ac:dyDescent="0.15">
      <c r="A212" s="280"/>
      <c r="B212" s="279"/>
      <c r="C212" s="284"/>
      <c r="E212" s="650"/>
      <c r="F212" s="651"/>
      <c r="H212" s="705" t="s">
        <v>1111</v>
      </c>
      <c r="I212" s="705" t="s">
        <v>1194</v>
      </c>
      <c r="J212" s="705">
        <v>1763</v>
      </c>
      <c r="K212" s="705" t="s">
        <v>1112</v>
      </c>
      <c r="L212" s="705" t="s">
        <v>1195</v>
      </c>
      <c r="M212" s="705">
        <v>327</v>
      </c>
    </row>
    <row r="213" spans="1:13" ht="25.5" customHeight="1" x14ac:dyDescent="0.15">
      <c r="A213" s="280"/>
      <c r="B213" s="279"/>
      <c r="C213" s="284"/>
      <c r="E213" s="650"/>
      <c r="F213" s="651"/>
      <c r="H213" s="704" t="s">
        <v>1469</v>
      </c>
      <c r="I213" s="704" t="s">
        <v>1470</v>
      </c>
      <c r="J213" s="705">
        <v>1764</v>
      </c>
      <c r="K213" s="705" t="s">
        <v>1019</v>
      </c>
      <c r="L213" s="705" t="s">
        <v>9</v>
      </c>
      <c r="M213" s="705">
        <v>265</v>
      </c>
    </row>
    <row r="214" spans="1:13" ht="25.5" customHeight="1" x14ac:dyDescent="0.15">
      <c r="A214" s="280"/>
      <c r="B214" s="279"/>
      <c r="C214" s="284"/>
      <c r="E214" s="650"/>
      <c r="F214" s="651"/>
      <c r="H214" s="705" t="s">
        <v>1332</v>
      </c>
      <c r="I214" s="705" t="s">
        <v>1196</v>
      </c>
      <c r="J214" s="705">
        <v>1765</v>
      </c>
      <c r="K214" s="705" t="s">
        <v>1333</v>
      </c>
      <c r="L214" s="705" t="s">
        <v>1452</v>
      </c>
      <c r="M214" s="705">
        <v>329</v>
      </c>
    </row>
    <row r="215" spans="1:13" ht="25.5" customHeight="1" x14ac:dyDescent="0.15">
      <c r="A215" s="280"/>
      <c r="B215" s="279"/>
      <c r="C215" s="284"/>
      <c r="E215" s="650"/>
      <c r="F215" s="651"/>
      <c r="H215" s="705" t="s">
        <v>1197</v>
      </c>
      <c r="I215" s="705" t="s">
        <v>1198</v>
      </c>
      <c r="J215" s="705">
        <v>1766</v>
      </c>
      <c r="K215" s="705" t="s">
        <v>945</v>
      </c>
      <c r="L215" s="705" t="s">
        <v>215</v>
      </c>
      <c r="M215" s="705">
        <v>131</v>
      </c>
    </row>
    <row r="216" spans="1:13" ht="25.5" customHeight="1" x14ac:dyDescent="0.15">
      <c r="A216" s="280"/>
      <c r="B216" s="279"/>
      <c r="C216" s="284"/>
      <c r="E216" s="650"/>
      <c r="F216" s="651"/>
      <c r="H216" s="705" t="s">
        <v>1199</v>
      </c>
      <c r="I216" s="705" t="s">
        <v>1200</v>
      </c>
      <c r="J216" s="705">
        <v>1767</v>
      </c>
      <c r="K216" s="705" t="s">
        <v>864</v>
      </c>
      <c r="L216" s="705" t="s">
        <v>166</v>
      </c>
      <c r="M216" s="705">
        <v>136</v>
      </c>
    </row>
    <row r="217" spans="1:13" ht="25.5" customHeight="1" x14ac:dyDescent="0.15">
      <c r="A217" s="280"/>
      <c r="B217" s="279"/>
      <c r="C217" s="284"/>
      <c r="E217" s="650"/>
      <c r="F217" s="651"/>
      <c r="H217" s="716" t="s">
        <v>1394</v>
      </c>
      <c r="I217" s="41" t="s">
        <v>1395</v>
      </c>
      <c r="J217" s="716">
        <v>1768</v>
      </c>
      <c r="K217" s="716" t="s">
        <v>1396</v>
      </c>
      <c r="L217" s="716" t="s">
        <v>1397</v>
      </c>
      <c r="M217" s="716">
        <v>336</v>
      </c>
    </row>
    <row r="218" spans="1:13" ht="25.5" customHeight="1" x14ac:dyDescent="0.15">
      <c r="A218" s="280"/>
      <c r="B218" s="279"/>
      <c r="C218" s="284"/>
      <c r="E218" s="650"/>
      <c r="F218" s="651"/>
      <c r="H218" s="705" t="s">
        <v>1037</v>
      </c>
      <c r="I218" s="705" t="s">
        <v>38</v>
      </c>
      <c r="J218" s="705">
        <v>1801</v>
      </c>
      <c r="K218" s="705" t="s">
        <v>837</v>
      </c>
      <c r="L218" s="705" t="s">
        <v>39</v>
      </c>
      <c r="M218" s="705">
        <v>237</v>
      </c>
    </row>
    <row r="219" spans="1:13" ht="25.5" customHeight="1" x14ac:dyDescent="0.15">
      <c r="A219" s="280"/>
      <c r="B219" s="279"/>
      <c r="C219" s="284"/>
      <c r="E219" s="650"/>
      <c r="F219" s="651"/>
      <c r="H219" s="705" t="s">
        <v>1334</v>
      </c>
      <c r="I219" s="705" t="s">
        <v>1201</v>
      </c>
      <c r="J219" s="705">
        <v>1802</v>
      </c>
      <c r="K219" s="705" t="s">
        <v>1335</v>
      </c>
      <c r="L219" s="705" t="s">
        <v>1202</v>
      </c>
      <c r="M219" s="705">
        <v>330</v>
      </c>
    </row>
    <row r="220" spans="1:13" ht="25.5" customHeight="1" x14ac:dyDescent="0.15">
      <c r="A220" s="280"/>
      <c r="B220" s="279"/>
      <c r="C220" s="284"/>
      <c r="E220" s="650"/>
      <c r="F220" s="651"/>
      <c r="H220" s="705"/>
      <c r="I220" s="705"/>
      <c r="J220" s="705"/>
      <c r="K220" s="705"/>
      <c r="L220" s="705"/>
      <c r="M220" s="705"/>
    </row>
    <row r="221" spans="1:13" ht="25.5" customHeight="1" x14ac:dyDescent="0.15">
      <c r="A221" s="280"/>
      <c r="B221" s="279"/>
      <c r="C221" s="284"/>
      <c r="E221" s="650"/>
      <c r="F221" s="651"/>
      <c r="H221" s="705"/>
      <c r="I221" s="705"/>
      <c r="J221" s="705"/>
      <c r="K221" s="705"/>
      <c r="L221" s="705"/>
      <c r="M221" s="705"/>
    </row>
    <row r="222" spans="1:13" ht="25.5" customHeight="1" x14ac:dyDescent="0.15">
      <c r="A222" s="280"/>
      <c r="B222" s="279"/>
      <c r="C222" s="284"/>
      <c r="E222" s="650"/>
      <c r="F222" s="651"/>
      <c r="H222" s="705"/>
      <c r="I222" s="705"/>
      <c r="J222" s="705"/>
      <c r="K222" s="705"/>
      <c r="L222" s="705"/>
      <c r="M222" s="705"/>
    </row>
    <row r="223" spans="1:13" ht="25.5" customHeight="1" x14ac:dyDescent="0.15">
      <c r="A223" s="280"/>
      <c r="B223" s="279"/>
      <c r="C223" s="284"/>
      <c r="E223" s="650"/>
      <c r="F223" s="651"/>
      <c r="H223" s="717"/>
      <c r="I223" s="570"/>
      <c r="J223" s="717"/>
      <c r="K223" s="717"/>
      <c r="L223" s="571"/>
      <c r="M223" s="718"/>
    </row>
    <row r="224" spans="1:13" ht="25.5" customHeight="1" x14ac:dyDescent="0.15">
      <c r="A224" s="280"/>
      <c r="B224" s="279"/>
      <c r="C224" s="284"/>
      <c r="E224" s="650"/>
      <c r="F224" s="651"/>
      <c r="H224" s="717"/>
      <c r="I224" s="570"/>
      <c r="J224" s="717"/>
      <c r="K224" s="717"/>
      <c r="L224" s="571"/>
      <c r="M224" s="718"/>
    </row>
    <row r="225" spans="1:13" ht="25.5" customHeight="1" x14ac:dyDescent="0.15">
      <c r="A225" s="280"/>
      <c r="B225" s="279"/>
      <c r="C225" s="284"/>
      <c r="E225" s="650"/>
      <c r="F225" s="651"/>
      <c r="H225" s="717"/>
      <c r="I225" s="570"/>
      <c r="J225" s="717"/>
      <c r="K225" s="717"/>
      <c r="L225" s="571"/>
      <c r="M225" s="718"/>
    </row>
    <row r="226" spans="1:13" ht="25.5" customHeight="1" x14ac:dyDescent="0.15">
      <c r="A226" s="280"/>
      <c r="B226" s="279"/>
      <c r="C226" s="284"/>
      <c r="E226" s="650"/>
      <c r="F226" s="651"/>
      <c r="H226" s="717"/>
      <c r="I226" s="570"/>
      <c r="J226" s="717"/>
      <c r="K226" s="717"/>
      <c r="L226" s="571"/>
      <c r="M226" s="718"/>
    </row>
    <row r="227" spans="1:13" ht="25.5" customHeight="1" x14ac:dyDescent="0.15">
      <c r="A227" s="280"/>
      <c r="B227" s="279"/>
      <c r="C227" s="284"/>
      <c r="E227" s="650"/>
      <c r="F227" s="651"/>
      <c r="H227" s="717"/>
      <c r="I227" s="570"/>
      <c r="J227" s="717"/>
      <c r="K227" s="717"/>
      <c r="L227" s="571"/>
      <c r="M227" s="718"/>
    </row>
    <row r="228" spans="1:13" ht="25.5" customHeight="1" x14ac:dyDescent="0.15">
      <c r="A228" s="280"/>
      <c r="B228" s="279"/>
      <c r="C228" s="284"/>
      <c r="E228" s="650"/>
      <c r="F228" s="651"/>
      <c r="H228" s="717"/>
      <c r="I228" s="570"/>
      <c r="J228" s="717"/>
      <c r="K228" s="717"/>
      <c r="L228" s="571"/>
      <c r="M228" s="718"/>
    </row>
    <row r="229" spans="1:13" ht="25.5" customHeight="1" x14ac:dyDescent="0.15">
      <c r="A229" s="280"/>
      <c r="B229" s="279"/>
      <c r="C229" s="284"/>
      <c r="E229" s="650"/>
      <c r="F229" s="651"/>
      <c r="H229" s="717"/>
      <c r="I229" s="570"/>
      <c r="J229" s="717"/>
      <c r="K229" s="717"/>
      <c r="L229" s="571"/>
      <c r="M229" s="718"/>
    </row>
    <row r="230" spans="1:13" ht="25.5" customHeight="1" x14ac:dyDescent="0.15">
      <c r="A230" s="280"/>
      <c r="B230" s="279"/>
      <c r="C230" s="284"/>
      <c r="E230" s="650"/>
      <c r="F230" s="651"/>
      <c r="H230" s="717"/>
      <c r="I230" s="570"/>
      <c r="J230" s="717"/>
      <c r="K230" s="717"/>
      <c r="L230" s="571"/>
      <c r="M230" s="718"/>
    </row>
    <row r="231" spans="1:13" ht="25.5" customHeight="1" x14ac:dyDescent="0.15">
      <c r="A231" s="280"/>
      <c r="B231" s="279"/>
      <c r="C231" s="284"/>
      <c r="E231" s="650"/>
      <c r="F231" s="651"/>
      <c r="H231" s="717"/>
      <c r="I231" s="570"/>
      <c r="J231" s="717"/>
      <c r="K231" s="717"/>
      <c r="L231" s="571"/>
      <c r="M231" s="718"/>
    </row>
    <row r="232" spans="1:13" ht="25.5" customHeight="1" x14ac:dyDescent="0.15">
      <c r="A232" s="280"/>
      <c r="B232" s="279"/>
      <c r="C232" s="284"/>
      <c r="E232" s="650"/>
      <c r="F232" s="651"/>
      <c r="H232" s="717"/>
      <c r="I232" s="570"/>
      <c r="J232" s="717"/>
      <c r="K232" s="717"/>
      <c r="L232" s="571"/>
      <c r="M232" s="718"/>
    </row>
    <row r="233" spans="1:13" ht="25.5" customHeight="1" x14ac:dyDescent="0.15">
      <c r="A233" s="280"/>
      <c r="B233" s="279"/>
      <c r="C233" s="284"/>
      <c r="E233" s="650"/>
      <c r="F233" s="651"/>
      <c r="H233" s="717"/>
      <c r="I233" s="570"/>
      <c r="J233" s="717"/>
      <c r="K233" s="717"/>
      <c r="L233" s="571"/>
      <c r="M233" s="718"/>
    </row>
    <row r="234" spans="1:13" ht="25.5" customHeight="1" x14ac:dyDescent="0.15">
      <c r="A234" s="280"/>
      <c r="B234" s="279"/>
      <c r="C234" s="284"/>
      <c r="E234" s="650"/>
      <c r="F234" s="651"/>
      <c r="H234" s="717"/>
      <c r="I234" s="570"/>
      <c r="J234" s="717"/>
      <c r="K234" s="717"/>
      <c r="L234" s="571"/>
      <c r="M234" s="718"/>
    </row>
    <row r="235" spans="1:13" ht="25.5" customHeight="1" x14ac:dyDescent="0.15">
      <c r="A235" s="280"/>
      <c r="B235" s="279"/>
      <c r="C235" s="284"/>
      <c r="E235" s="650"/>
      <c r="F235" s="651"/>
      <c r="H235" s="717"/>
      <c r="I235" s="570"/>
      <c r="J235" s="717"/>
      <c r="K235" s="717"/>
      <c r="L235" s="571"/>
      <c r="M235" s="718"/>
    </row>
    <row r="236" spans="1:13" ht="25.5" customHeight="1" x14ac:dyDescent="0.15">
      <c r="A236" s="280"/>
      <c r="B236" s="279"/>
      <c r="C236" s="284"/>
      <c r="E236" s="650"/>
      <c r="F236" s="651"/>
      <c r="H236" s="717"/>
      <c r="I236" s="570"/>
      <c r="J236" s="717"/>
      <c r="K236" s="717"/>
      <c r="L236" s="571"/>
      <c r="M236" s="718"/>
    </row>
    <row r="237" spans="1:13" ht="25.5" customHeight="1" x14ac:dyDescent="0.15">
      <c r="A237" s="280"/>
      <c r="B237" s="279"/>
      <c r="C237" s="284"/>
      <c r="E237" s="650"/>
      <c r="F237" s="651"/>
      <c r="H237" s="717"/>
      <c r="I237" s="570"/>
      <c r="J237" s="717"/>
      <c r="K237" s="717"/>
      <c r="L237" s="571"/>
      <c r="M237" s="718"/>
    </row>
    <row r="238" spans="1:13" ht="25.5" customHeight="1" x14ac:dyDescent="0.15">
      <c r="A238" s="280"/>
      <c r="B238" s="279"/>
      <c r="C238" s="284"/>
      <c r="E238" s="650"/>
      <c r="F238" s="651"/>
      <c r="H238" s="717"/>
      <c r="I238" s="570"/>
      <c r="J238" s="717"/>
      <c r="K238" s="717"/>
      <c r="L238" s="571"/>
      <c r="M238" s="718"/>
    </row>
    <row r="239" spans="1:13" ht="25.5" customHeight="1" x14ac:dyDescent="0.15">
      <c r="A239" s="280"/>
      <c r="B239" s="279"/>
      <c r="C239" s="284"/>
      <c r="E239" s="650"/>
      <c r="F239" s="651"/>
      <c r="H239" s="717"/>
      <c r="I239" s="570"/>
      <c r="J239" s="717"/>
      <c r="K239" s="717"/>
      <c r="L239" s="571"/>
      <c r="M239" s="718"/>
    </row>
    <row r="240" spans="1:13" ht="25.5" customHeight="1" x14ac:dyDescent="0.15">
      <c r="A240" s="280"/>
      <c r="B240" s="279"/>
      <c r="C240" s="284"/>
      <c r="E240" s="650"/>
      <c r="F240" s="651"/>
      <c r="H240" s="717"/>
      <c r="I240" s="570"/>
      <c r="J240" s="717"/>
      <c r="K240" s="717"/>
      <c r="L240" s="571"/>
      <c r="M240" s="718"/>
    </row>
    <row r="242" spans="8:13" x14ac:dyDescent="0.15">
      <c r="H242" s="719"/>
      <c r="J242" s="719"/>
      <c r="K242" s="719"/>
      <c r="L242" s="719"/>
      <c r="M242" s="716"/>
    </row>
    <row r="243" spans="8:13" x14ac:dyDescent="0.15">
      <c r="H243" s="719"/>
      <c r="J243" s="719"/>
      <c r="K243" s="719"/>
      <c r="L243" s="719"/>
      <c r="M243" s="716"/>
    </row>
    <row r="244" spans="8:13" x14ac:dyDescent="0.15">
      <c r="H244" s="719"/>
      <c r="J244" s="719"/>
      <c r="K244" s="719"/>
      <c r="L244" s="719"/>
      <c r="M244" s="716"/>
    </row>
    <row r="245" spans="8:13" x14ac:dyDescent="0.15">
      <c r="H245" s="719"/>
      <c r="J245" s="719"/>
      <c r="K245" s="719"/>
      <c r="L245" s="719"/>
      <c r="M245" s="716"/>
    </row>
    <row r="246" spans="8:13" x14ac:dyDescent="0.15">
      <c r="H246" s="719"/>
      <c r="J246" s="719"/>
      <c r="K246" s="719"/>
      <c r="L246" s="719"/>
      <c r="M246" s="716"/>
    </row>
    <row r="247" spans="8:13" x14ac:dyDescent="0.15">
      <c r="H247" s="719"/>
      <c r="J247" s="719"/>
      <c r="K247" s="719"/>
      <c r="L247" s="719"/>
      <c r="M247" s="716"/>
    </row>
    <row r="248" spans="8:13" x14ac:dyDescent="0.15">
      <c r="H248" s="719"/>
      <c r="J248" s="719"/>
      <c r="K248" s="719"/>
      <c r="L248" s="719"/>
      <c r="M248" s="716"/>
    </row>
    <row r="249" spans="8:13" x14ac:dyDescent="0.15">
      <c r="H249" s="719"/>
      <c r="J249" s="719"/>
      <c r="K249" s="719"/>
      <c r="L249" s="719"/>
      <c r="M249" s="716"/>
    </row>
    <row r="250" spans="8:13" x14ac:dyDescent="0.15">
      <c r="H250" s="719"/>
      <c r="J250" s="719"/>
      <c r="K250" s="719"/>
      <c r="L250" s="719"/>
      <c r="M250" s="716"/>
    </row>
    <row r="251" spans="8:13" x14ac:dyDescent="0.15">
      <c r="H251" s="719"/>
      <c r="J251" s="719"/>
      <c r="K251" s="719"/>
      <c r="L251" s="719"/>
      <c r="M251" s="716"/>
    </row>
    <row r="252" spans="8:13" x14ac:dyDescent="0.15">
      <c r="H252" s="719"/>
      <c r="J252" s="719"/>
      <c r="K252" s="719"/>
      <c r="L252" s="719"/>
      <c r="M252" s="716"/>
    </row>
    <row r="253" spans="8:13" x14ac:dyDescent="0.15">
      <c r="H253" s="719"/>
      <c r="J253" s="719"/>
      <c r="K253" s="719"/>
      <c r="L253" s="719"/>
      <c r="M253" s="716"/>
    </row>
    <row r="254" spans="8:13" x14ac:dyDescent="0.15">
      <c r="H254" s="719"/>
      <c r="J254" s="719"/>
      <c r="K254" s="719"/>
      <c r="L254" s="719"/>
      <c r="M254" s="716"/>
    </row>
    <row r="255" spans="8:13" x14ac:dyDescent="0.15">
      <c r="H255" s="719"/>
      <c r="J255" s="719"/>
      <c r="K255" s="719"/>
      <c r="L255" s="719"/>
      <c r="M255" s="716"/>
    </row>
    <row r="256" spans="8:13" x14ac:dyDescent="0.15">
      <c r="H256" s="719"/>
      <c r="J256" s="719"/>
      <c r="K256" s="719"/>
      <c r="L256" s="719"/>
      <c r="M256" s="716"/>
    </row>
    <row r="257" spans="8:13" x14ac:dyDescent="0.15">
      <c r="H257" s="719"/>
      <c r="J257" s="719"/>
      <c r="K257" s="719"/>
      <c r="L257" s="719"/>
      <c r="M257" s="716"/>
    </row>
    <row r="258" spans="8:13" x14ac:dyDescent="0.15">
      <c r="H258" s="719"/>
      <c r="J258" s="719"/>
      <c r="K258" s="719"/>
      <c r="L258" s="719"/>
      <c r="M258" s="716"/>
    </row>
    <row r="259" spans="8:13" x14ac:dyDescent="0.15">
      <c r="H259" s="719"/>
      <c r="J259" s="719"/>
      <c r="K259" s="719"/>
      <c r="L259" s="719"/>
      <c r="M259" s="716"/>
    </row>
    <row r="260" spans="8:13" x14ac:dyDescent="0.15">
      <c r="H260" s="719"/>
      <c r="J260" s="719"/>
      <c r="K260" s="719"/>
      <c r="L260" s="719"/>
      <c r="M260" s="716"/>
    </row>
    <row r="261" spans="8:13" x14ac:dyDescent="0.15">
      <c r="H261" s="719"/>
      <c r="J261" s="719"/>
      <c r="K261" s="719"/>
      <c r="L261" s="719"/>
      <c r="M261" s="720"/>
    </row>
    <row r="262" spans="8:13" x14ac:dyDescent="0.15">
      <c r="H262" s="719"/>
      <c r="J262" s="719"/>
      <c r="K262" s="719"/>
      <c r="L262" s="719"/>
      <c r="M262" s="716"/>
    </row>
    <row r="263" spans="8:13" x14ac:dyDescent="0.15">
      <c r="H263" s="719"/>
      <c r="J263" s="719"/>
      <c r="K263" s="719"/>
      <c r="L263" s="719"/>
      <c r="M263" s="716"/>
    </row>
    <row r="264" spans="8:13" x14ac:dyDescent="0.15">
      <c r="H264" s="719"/>
      <c r="J264" s="719"/>
      <c r="K264" s="719"/>
      <c r="L264" s="719"/>
      <c r="M264" s="716"/>
    </row>
    <row r="265" spans="8:13" x14ac:dyDescent="0.15">
      <c r="H265" s="719"/>
      <c r="J265" s="719"/>
      <c r="K265" s="719"/>
      <c r="L265" s="719"/>
      <c r="M265" s="716"/>
    </row>
    <row r="266" spans="8:13" x14ac:dyDescent="0.15">
      <c r="H266" s="719"/>
      <c r="J266" s="719"/>
      <c r="K266" s="719"/>
      <c r="L266" s="719"/>
      <c r="M266" s="716"/>
    </row>
    <row r="267" spans="8:13" x14ac:dyDescent="0.15">
      <c r="H267" s="719"/>
      <c r="J267" s="719"/>
      <c r="K267" s="719"/>
      <c r="L267" s="719"/>
      <c r="M267" s="716"/>
    </row>
    <row r="268" spans="8:13" x14ac:dyDescent="0.15">
      <c r="H268" s="719"/>
      <c r="J268" s="719"/>
      <c r="K268" s="719"/>
      <c r="L268" s="719"/>
      <c r="M268" s="716"/>
    </row>
    <row r="269" spans="8:13" x14ac:dyDescent="0.15">
      <c r="H269" s="719"/>
      <c r="J269" s="719"/>
      <c r="K269" s="719"/>
      <c r="L269" s="719"/>
      <c r="M269" s="716"/>
    </row>
    <row r="270" spans="8:13" x14ac:dyDescent="0.15">
      <c r="H270" s="719"/>
      <c r="J270" s="719"/>
      <c r="K270" s="719"/>
      <c r="L270" s="719"/>
      <c r="M270" s="716"/>
    </row>
    <row r="271" spans="8:13" x14ac:dyDescent="0.15">
      <c r="H271" s="719"/>
      <c r="J271" s="719"/>
      <c r="K271" s="719"/>
      <c r="L271" s="719"/>
      <c r="M271" s="716"/>
    </row>
    <row r="272" spans="8:13" x14ac:dyDescent="0.15">
      <c r="H272" s="719"/>
      <c r="J272" s="719"/>
      <c r="K272" s="719"/>
      <c r="L272" s="719"/>
      <c r="M272" s="716"/>
    </row>
    <row r="273" spans="8:13" x14ac:dyDescent="0.15">
      <c r="H273" s="719"/>
      <c r="J273" s="719"/>
      <c r="K273" s="719"/>
      <c r="L273" s="719"/>
      <c r="M273" s="716"/>
    </row>
    <row r="274" spans="8:13" x14ac:dyDescent="0.15">
      <c r="H274" s="719"/>
      <c r="J274" s="719"/>
      <c r="K274" s="719"/>
      <c r="L274" s="719"/>
      <c r="M274" s="720"/>
    </row>
    <row r="275" spans="8:13" x14ac:dyDescent="0.15">
      <c r="H275" s="719"/>
      <c r="J275" s="719"/>
      <c r="K275" s="719"/>
      <c r="L275" s="719"/>
      <c r="M275" s="716"/>
    </row>
    <row r="276" spans="8:13" x14ac:dyDescent="0.15">
      <c r="H276" s="719"/>
      <c r="J276" s="719"/>
      <c r="K276" s="719"/>
      <c r="L276" s="719"/>
      <c r="M276" s="716"/>
    </row>
    <row r="277" spans="8:13" x14ac:dyDescent="0.15">
      <c r="H277" s="719"/>
      <c r="J277" s="719"/>
      <c r="K277" s="719"/>
      <c r="L277" s="719"/>
      <c r="M277" s="716"/>
    </row>
    <row r="278" spans="8:13" x14ac:dyDescent="0.15">
      <c r="H278" s="719"/>
      <c r="J278" s="719"/>
      <c r="K278" s="719"/>
      <c r="L278" s="719"/>
      <c r="M278" s="716"/>
    </row>
    <row r="279" spans="8:13" x14ac:dyDescent="0.15">
      <c r="H279" s="719"/>
      <c r="J279" s="719"/>
      <c r="K279" s="719"/>
      <c r="L279" s="719"/>
      <c r="M279" s="716"/>
    </row>
    <row r="280" spans="8:13" x14ac:dyDescent="0.15">
      <c r="H280" s="719"/>
      <c r="J280" s="719"/>
      <c r="K280" s="719"/>
      <c r="L280" s="719"/>
      <c r="M280" s="716"/>
    </row>
    <row r="281" spans="8:13" x14ac:dyDescent="0.15">
      <c r="H281" s="719"/>
      <c r="J281" s="719"/>
      <c r="K281" s="719"/>
      <c r="L281" s="719"/>
      <c r="M281" s="716"/>
    </row>
    <row r="282" spans="8:13" x14ac:dyDescent="0.15">
      <c r="H282" s="719"/>
      <c r="J282" s="719"/>
      <c r="K282" s="719"/>
      <c r="L282" s="719"/>
      <c r="M282" s="716"/>
    </row>
    <row r="283" spans="8:13" x14ac:dyDescent="0.15">
      <c r="H283" s="719"/>
      <c r="J283" s="719"/>
      <c r="K283" s="719"/>
      <c r="L283" s="719"/>
      <c r="M283" s="716"/>
    </row>
    <row r="284" spans="8:13" x14ac:dyDescent="0.15">
      <c r="H284" s="719"/>
      <c r="J284" s="719"/>
      <c r="K284" s="719"/>
      <c r="L284" s="719"/>
      <c r="M284" s="716"/>
    </row>
    <row r="285" spans="8:13" x14ac:dyDescent="0.15">
      <c r="H285" s="719"/>
      <c r="J285" s="719"/>
      <c r="K285" s="719"/>
      <c r="L285" s="719"/>
      <c r="M285" s="716"/>
    </row>
    <row r="286" spans="8:13" x14ac:dyDescent="0.15">
      <c r="H286" s="719"/>
      <c r="J286" s="719"/>
      <c r="K286" s="719"/>
      <c r="L286" s="719"/>
      <c r="M286" s="716"/>
    </row>
    <row r="287" spans="8:13" x14ac:dyDescent="0.15">
      <c r="H287" s="719"/>
      <c r="J287" s="719"/>
      <c r="K287" s="719"/>
      <c r="L287" s="719"/>
      <c r="M287" s="716"/>
    </row>
    <row r="288" spans="8:13" x14ac:dyDescent="0.15">
      <c r="H288" s="719"/>
      <c r="J288" s="719"/>
      <c r="K288" s="719"/>
      <c r="L288" s="719"/>
      <c r="M288" s="716"/>
    </row>
    <row r="289" spans="8:13" x14ac:dyDescent="0.15">
      <c r="H289" s="719"/>
      <c r="J289" s="719"/>
      <c r="K289" s="719"/>
      <c r="L289" s="719"/>
      <c r="M289" s="716"/>
    </row>
    <row r="290" spans="8:13" x14ac:dyDescent="0.15">
      <c r="H290" s="719"/>
      <c r="J290" s="719"/>
      <c r="K290" s="719"/>
      <c r="L290" s="719"/>
      <c r="M290" s="716"/>
    </row>
    <row r="291" spans="8:13" x14ac:dyDescent="0.15">
      <c r="H291" s="719"/>
      <c r="J291" s="719"/>
      <c r="K291" s="719"/>
      <c r="L291" s="719"/>
      <c r="M291" s="716"/>
    </row>
    <row r="292" spans="8:13" x14ac:dyDescent="0.15">
      <c r="H292" s="719"/>
      <c r="J292" s="719"/>
      <c r="K292" s="719"/>
      <c r="L292" s="719"/>
      <c r="M292" s="716"/>
    </row>
    <row r="293" spans="8:13" x14ac:dyDescent="0.15">
      <c r="H293" s="719"/>
      <c r="J293" s="719"/>
      <c r="K293" s="719"/>
      <c r="L293" s="719"/>
      <c r="M293" s="720"/>
    </row>
    <row r="294" spans="8:13" x14ac:dyDescent="0.15">
      <c r="H294" s="719"/>
      <c r="J294" s="719"/>
      <c r="K294" s="719"/>
      <c r="L294" s="719"/>
      <c r="M294" s="716"/>
    </row>
    <row r="295" spans="8:13" x14ac:dyDescent="0.15">
      <c r="H295" s="719"/>
      <c r="J295" s="719"/>
      <c r="K295" s="719"/>
      <c r="L295" s="719"/>
      <c r="M295" s="716"/>
    </row>
    <row r="296" spans="8:13" x14ac:dyDescent="0.15">
      <c r="H296" s="719"/>
      <c r="J296" s="719"/>
      <c r="K296" s="719"/>
      <c r="L296" s="719"/>
      <c r="M296" s="716"/>
    </row>
    <row r="297" spans="8:13" x14ac:dyDescent="0.15">
      <c r="H297" s="719"/>
      <c r="J297" s="719"/>
      <c r="K297" s="719"/>
      <c r="L297" s="719"/>
      <c r="M297" s="716"/>
    </row>
    <row r="298" spans="8:13" x14ac:dyDescent="0.15">
      <c r="H298" s="719"/>
      <c r="J298" s="719"/>
      <c r="K298" s="719"/>
      <c r="L298" s="719"/>
      <c r="M298" s="716"/>
    </row>
    <row r="299" spans="8:13" x14ac:dyDescent="0.15">
      <c r="H299" s="719"/>
      <c r="J299" s="719"/>
      <c r="K299" s="719"/>
      <c r="L299" s="719"/>
      <c r="M299" s="716"/>
    </row>
    <row r="300" spans="8:13" x14ac:dyDescent="0.15">
      <c r="H300" s="719"/>
      <c r="J300" s="719"/>
      <c r="K300" s="719"/>
      <c r="L300" s="719"/>
      <c r="M300" s="716"/>
    </row>
    <row r="301" spans="8:13" x14ac:dyDescent="0.15">
      <c r="H301" s="719"/>
      <c r="J301" s="719"/>
      <c r="K301" s="719"/>
      <c r="L301" s="719"/>
      <c r="M301" s="716"/>
    </row>
    <row r="302" spans="8:13" x14ac:dyDescent="0.15">
      <c r="H302" s="719"/>
      <c r="J302" s="719"/>
      <c r="K302" s="719"/>
      <c r="L302" s="719"/>
      <c r="M302" s="716"/>
    </row>
    <row r="303" spans="8:13" x14ac:dyDescent="0.15">
      <c r="H303" s="719"/>
      <c r="J303" s="719"/>
      <c r="K303" s="719"/>
      <c r="L303" s="719"/>
      <c r="M303" s="716"/>
    </row>
    <row r="304" spans="8:13" x14ac:dyDescent="0.15">
      <c r="H304" s="719"/>
      <c r="J304" s="719"/>
      <c r="K304" s="719"/>
      <c r="L304" s="719"/>
      <c r="M304" s="716"/>
    </row>
    <row r="305" spans="8:13" x14ac:dyDescent="0.15">
      <c r="H305" s="719"/>
      <c r="J305" s="719"/>
      <c r="K305" s="719"/>
      <c r="L305" s="719"/>
      <c r="M305" s="716"/>
    </row>
    <row r="306" spans="8:13" x14ac:dyDescent="0.15">
      <c r="H306" s="719"/>
      <c r="J306" s="719"/>
      <c r="K306" s="719"/>
      <c r="L306" s="719"/>
      <c r="M306" s="716"/>
    </row>
  </sheetData>
  <sheetProtection algorithmName="SHA-512" hashValue="L20DB/5sZdhmwNo5PRlHlzWmTz4LfoUXC3QH7CNSIuXHY+N7kt92DCjpJcTjDiFbioitEL3Li3afvHgNrh3p1A==" saltValue="d8oOSWnsUmESRruEaek4LA==" spinCount="100000" sheet="1" objects="1" scenarios="1"/>
  <phoneticPr fontId="5"/>
  <dataValidations xWindow="826" yWindow="567" count="14">
    <dataValidation imeMode="halfAlpha" allowBlank="1" showInputMessage="1" promptTitle="Ｅメールアドレス" prompt="大阪府（私学課専各振興担当）との連絡用に使用できるメールアドレスを半角英数字で入力してください。_x000a__x000a_（例）_x000a_　shigaku-g03@sbox.pref.osaka.lg.jp" sqref="F22"/>
    <dataValidation type="whole" imeMode="halfAlpha" allowBlank="1" showInputMessage="1" error="郵便番号を入力してください。" promptTitle="学校所在地の郵便番号" prompt="学校所在地の郵便番号を半角文字で入力ください。_x000a__x000a_（例）_x000a_　540-8570" sqref="F15">
      <formula1>0</formula1>
      <formula2>9999999</formula2>
    </dataValidation>
    <dataValidation imeMode="halfKatakana" allowBlank="1" showInputMessage="1" showErrorMessage="1" error="半角ｶﾅで入力ください。" promptTitle="校長氏名フリガナ" prompt="校長氏名のフリガナを半角カナで入力ください。（文字数制限無し）_x000a__x000a_（例）_x000a_　ｵｵｻｶ ｲﾁﾛｳ" sqref="F17"/>
    <dataValidation imeMode="halfKatakana" allowBlank="1" showInputMessage="1" showErrorMessage="1" error="半角ｶﾅで入力ください。" promptTitle="設置者代表者フリガナ" prompt="設置者が法人の場合、その代表者のフリガナを半角カナで入力ください。（文字数制限無し）_x000a__x000a_（例）_x000a_　ｵｵｻｶ ｲﾁﾛｳ" sqref="F13"/>
    <dataValidation allowBlank="1" showInputMessage="1" showErrorMessage="1" promptTitle="作成者職・氏名" prompt="当該資料を作成されたご担当者の職及び氏名を入力ください。" sqref="F19"/>
    <dataValidation type="whole" imeMode="halfAlpha" allowBlank="1" showInputMessage="1" error="郵便番号を入力してください。" promptTitle="設置者所在地の郵便番号" prompt="設置者の所在地（主たる事務所）の郵便番号を半角文字で入力ください。_x000a__x000a_（例）_x000a_　540-8570" sqref="F11">
      <formula1>0</formula1>
      <formula2>9999999</formula2>
    </dataValidation>
    <dataValidation type="textLength" allowBlank="1" showInputMessage="1" error="郵便番号を入力してください。" promptTitle="設置者所在地" prompt="設置者の所在地（主たる事務所）を入力ください。_x000a__x000a_（例）_x000a_　大阪府大阪市中央区大手前２－１－５" sqref="F12">
      <formula1>1</formula1>
      <formula2>100</formula2>
    </dataValidation>
    <dataValidation imeMode="halfKatakana" allowBlank="1" showInputMessage="1" showErrorMessage="1" error="半角ｶﾅで入力ください。" promptTitle="設置者代表者氏名" prompt="設置者が法人の場合、その代表者の氏名を全角で入力ください。（文字数制限無し）_x000a__x000a_（例）_x000a_　大阪　一郎" sqref="F14"/>
    <dataValidation allowBlank="1" showErrorMessage="1" sqref="F9:F10 F5:F7"/>
    <dataValidation imeMode="halfAlpha" allowBlank="1" showInputMessage="1" promptTitle="ＦＡＸ番号" prompt="大阪府（私学課専各振興担当）との連絡用に使用できるＦＡＸ番号を半角数字で入力してください。_x000a_　_x000a_（例）_x000a_　06-6944-6650" sqref="F21"/>
    <dataValidation imeMode="halfAlpha" allowBlank="1" showInputMessage="1" promptTitle="電話番号（代表）" prompt="学校が一般的に用いている電話番号を半角数字で入力してください。_x000a__x000a_（例）_x000a_　06-6941-0351" sqref="F20"/>
    <dataValidation type="textLength" allowBlank="1" showInputMessage="1" error="郵便番号を入力してください。" promptTitle="学校所在地" prompt="学校の所在地を入力ください。_x000a__x000a_（例）_x000a_　大阪府大阪市中央区大手前２－１－５" sqref="F16">
      <formula1>1</formula1>
      <formula2>100</formula2>
    </dataValidation>
    <dataValidation imeMode="halfKatakana" allowBlank="1" showInputMessage="1" showErrorMessage="1" error="半角ｶﾅで入力ください。" promptTitle="校長氏名" prompt="校長の氏名を全角で入力ください。（文字数制限無し）_x000a__x000a_（例）_x000a_　大阪　一郎" sqref="F18"/>
    <dataValidation type="list" allowBlank="1" showErrorMessage="1" sqref="F8">
      <formula1>$H$2:$H$232</formula1>
    </dataValidation>
  </dataValidations>
  <printOptions horizontalCentered="1" verticalCentered="1" gridLinesSet="0"/>
  <pageMargins left="0.39370078740157483" right="0.39370078740157483" top="0.59055118110236227" bottom="0.59055118110236227" header="0" footer="0"/>
  <pageSetup paperSize="9" scale="97" orientation="landscape" r:id="rId1"/>
  <headerFooter alignWithMargins="0"/>
  <cellWatches>
    <cellWatch r="F15"/>
  </cellWatche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I41"/>
  <sheetViews>
    <sheetView view="pageBreakPreview" zoomScale="55" zoomScaleNormal="100" zoomScaleSheetLayoutView="55" workbookViewId="0">
      <pane xSplit="1" ySplit="6" topLeftCell="B7" activePane="bottomRight" state="frozen"/>
      <selection activeCell="A5" sqref="A5"/>
      <selection pane="topRight" activeCell="A5" sqref="A5"/>
      <selection pane="bottomLeft" activeCell="A5" sqref="A5"/>
      <selection pane="bottomRight" activeCell="B7" sqref="B7"/>
    </sheetView>
  </sheetViews>
  <sheetFormatPr defaultRowHeight="13.5" x14ac:dyDescent="0.15"/>
  <cols>
    <col min="1" max="1" width="6.25" style="41" customWidth="1"/>
    <col min="2" max="2" width="6.625" style="41" customWidth="1"/>
    <col min="3" max="3" width="24.125" style="41" customWidth="1"/>
    <col min="4" max="6" width="4.25" style="41" customWidth="1"/>
    <col min="7" max="7" width="30.25" style="41" customWidth="1"/>
    <col min="8" max="8" width="50.5" style="41" customWidth="1"/>
    <col min="9" max="9" width="4.375" style="41" customWidth="1"/>
    <col min="10" max="10" width="5.625" style="41" customWidth="1"/>
    <col min="11" max="11" width="10" style="41" customWidth="1"/>
    <col min="12" max="12" width="9.25" style="41" customWidth="1"/>
    <col min="13" max="20" width="5" style="41" customWidth="1"/>
    <col min="21" max="21" width="5.25" style="41" customWidth="1"/>
    <col min="22" max="22" width="4.75" style="41" customWidth="1"/>
    <col min="23" max="23" width="2.625" style="41" customWidth="1"/>
    <col min="24" max="24" width="28.125" style="41" customWidth="1"/>
    <col min="25" max="83" width="9" style="41"/>
    <col min="84" max="158" width="2.625" style="41" customWidth="1"/>
    <col min="159" max="168" width="2.125" style="41" customWidth="1"/>
    <col min="169" max="16384" width="9" style="41"/>
  </cols>
  <sheetData>
    <row r="1" spans="1:139" ht="18.75" customHeight="1" x14ac:dyDescent="0.15">
      <c r="A1" s="72" t="s">
        <v>1100</v>
      </c>
      <c r="M1" s="726">
        <f>TOP!$A$1</f>
        <v>5</v>
      </c>
      <c r="N1" s="726"/>
      <c r="O1" s="726"/>
      <c r="P1" s="726"/>
      <c r="Q1" s="726"/>
      <c r="R1" s="726"/>
      <c r="S1" s="726"/>
      <c r="T1" s="726"/>
      <c r="U1" s="726"/>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row>
    <row r="2" spans="1:139" ht="15" customHeight="1" thickBot="1" x14ac:dyDescent="0.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row>
    <row r="3" spans="1:139" ht="18.75" customHeight="1" thickBot="1" x14ac:dyDescent="0.2">
      <c r="A3" s="739" t="s">
        <v>784</v>
      </c>
      <c r="B3" s="740"/>
      <c r="C3" s="740"/>
      <c r="D3" s="741"/>
      <c r="E3" s="744" t="str">
        <f>TOP!F8</f>
        <v>（学校名を選択してください）※学校番号順</v>
      </c>
      <c r="F3" s="745"/>
      <c r="G3" s="745"/>
      <c r="H3" s="746"/>
      <c r="I3" s="48"/>
      <c r="J3" s="49"/>
      <c r="K3" s="49"/>
      <c r="L3" s="49"/>
      <c r="M3" s="42"/>
      <c r="N3" s="42"/>
      <c r="Q3" s="730" t="s">
        <v>751</v>
      </c>
      <c r="R3" s="731"/>
      <c r="S3" s="732"/>
      <c r="T3" s="729" t="str">
        <f>TOP!F5</f>
        <v>-</v>
      </c>
      <c r="U3" s="729"/>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row>
    <row r="4" spans="1:139" ht="15" customHeight="1" thickBot="1" x14ac:dyDescent="0.2"/>
    <row r="5" spans="1:139" ht="18.75" customHeight="1" x14ac:dyDescent="0.15">
      <c r="A5" s="742" t="s">
        <v>754</v>
      </c>
      <c r="B5" s="734" t="s">
        <v>755</v>
      </c>
      <c r="C5" s="749" t="s">
        <v>1204</v>
      </c>
      <c r="D5" s="751" t="s">
        <v>756</v>
      </c>
      <c r="E5" s="753" t="s">
        <v>1085</v>
      </c>
      <c r="F5" s="753" t="s">
        <v>1086</v>
      </c>
      <c r="G5" s="724" t="s">
        <v>1364</v>
      </c>
      <c r="H5" s="747" t="s">
        <v>1363</v>
      </c>
      <c r="I5" s="733" t="s">
        <v>425</v>
      </c>
      <c r="J5" s="733"/>
      <c r="K5" s="734" t="s">
        <v>757</v>
      </c>
      <c r="L5" s="736" t="s">
        <v>436</v>
      </c>
      <c r="M5" s="733" t="s">
        <v>1090</v>
      </c>
      <c r="N5" s="733"/>
      <c r="O5" s="733"/>
      <c r="P5" s="733"/>
      <c r="Q5" s="733"/>
      <c r="R5" s="733"/>
      <c r="S5" s="733"/>
      <c r="T5" s="733"/>
      <c r="U5" s="727" t="s">
        <v>434</v>
      </c>
      <c r="V5" s="722" t="s">
        <v>1209</v>
      </c>
    </row>
    <row r="6" spans="1:139" ht="56.25" customHeight="1" thickBot="1" x14ac:dyDescent="0.2">
      <c r="A6" s="743"/>
      <c r="B6" s="735"/>
      <c r="C6" s="750"/>
      <c r="D6" s="752"/>
      <c r="E6" s="754"/>
      <c r="F6" s="754"/>
      <c r="G6" s="725"/>
      <c r="H6" s="748"/>
      <c r="I6" s="73" t="s">
        <v>426</v>
      </c>
      <c r="J6" s="73" t="s">
        <v>427</v>
      </c>
      <c r="K6" s="735"/>
      <c r="L6" s="737"/>
      <c r="M6" s="74" t="s">
        <v>1089</v>
      </c>
      <c r="N6" s="74" t="s">
        <v>428</v>
      </c>
      <c r="O6" s="74" t="s">
        <v>429</v>
      </c>
      <c r="P6" s="74" t="s">
        <v>430</v>
      </c>
      <c r="Q6" s="74" t="s">
        <v>431</v>
      </c>
      <c r="R6" s="74" t="s">
        <v>435</v>
      </c>
      <c r="S6" s="74" t="s">
        <v>432</v>
      </c>
      <c r="T6" s="74" t="s">
        <v>433</v>
      </c>
      <c r="U6" s="728"/>
      <c r="V6" s="723"/>
    </row>
    <row r="7" spans="1:139" ht="21" customHeight="1" x14ac:dyDescent="0.15">
      <c r="A7" s="75" t="s">
        <v>278</v>
      </c>
      <c r="B7" s="588"/>
      <c r="C7" s="589"/>
      <c r="D7" s="590"/>
      <c r="E7" s="334"/>
      <c r="F7" s="334"/>
      <c r="G7" s="586"/>
      <c r="H7" s="335"/>
      <c r="I7" s="336"/>
      <c r="J7" s="336"/>
      <c r="K7" s="337"/>
      <c r="L7" s="592" t="s">
        <v>701</v>
      </c>
      <c r="M7" s="334"/>
      <c r="N7" s="334"/>
      <c r="O7" s="334"/>
      <c r="P7" s="334"/>
      <c r="Q7" s="334"/>
      <c r="R7" s="334"/>
      <c r="S7" s="334"/>
      <c r="T7" s="334"/>
      <c r="U7" s="586"/>
      <c r="V7" s="597"/>
      <c r="W7" s="300" t="s">
        <v>769</v>
      </c>
      <c r="X7" s="300"/>
    </row>
    <row r="8" spans="1:139" ht="21" customHeight="1" x14ac:dyDescent="0.15">
      <c r="A8" s="76" t="s">
        <v>279</v>
      </c>
      <c r="B8" s="338"/>
      <c r="C8" s="339"/>
      <c r="D8" s="340"/>
      <c r="E8" s="334"/>
      <c r="F8" s="334"/>
      <c r="G8" s="586"/>
      <c r="H8" s="335"/>
      <c r="I8" s="336"/>
      <c r="J8" s="336"/>
      <c r="K8" s="337"/>
      <c r="L8" s="592"/>
      <c r="M8" s="334"/>
      <c r="N8" s="334"/>
      <c r="O8" s="334"/>
      <c r="P8" s="334"/>
      <c r="Q8" s="334"/>
      <c r="R8" s="334"/>
      <c r="S8" s="334"/>
      <c r="T8" s="334"/>
      <c r="U8" s="586"/>
      <c r="V8" s="598"/>
      <c r="W8" s="557" t="s">
        <v>1114</v>
      </c>
      <c r="X8" s="721" t="s">
        <v>1099</v>
      </c>
    </row>
    <row r="9" spans="1:139" ht="21" customHeight="1" x14ac:dyDescent="0.15">
      <c r="A9" s="76" t="s">
        <v>507</v>
      </c>
      <c r="B9" s="338"/>
      <c r="C9" s="339"/>
      <c r="D9" s="340"/>
      <c r="E9" s="334"/>
      <c r="F9" s="334"/>
      <c r="G9" s="586"/>
      <c r="H9" s="335"/>
      <c r="I9" s="336"/>
      <c r="J9" s="336"/>
      <c r="K9" s="337"/>
      <c r="L9" s="592" t="s">
        <v>701</v>
      </c>
      <c r="M9" s="334"/>
      <c r="N9" s="334"/>
      <c r="O9" s="334"/>
      <c r="P9" s="334"/>
      <c r="Q9" s="334"/>
      <c r="R9" s="334"/>
      <c r="S9" s="334"/>
      <c r="T9" s="334"/>
      <c r="U9" s="586"/>
      <c r="V9" s="598" t="s">
        <v>701</v>
      </c>
      <c r="W9" s="300"/>
      <c r="X9" s="721"/>
    </row>
    <row r="10" spans="1:139" ht="21" customHeight="1" x14ac:dyDescent="0.15">
      <c r="A10" s="76" t="s">
        <v>508</v>
      </c>
      <c r="B10" s="338"/>
      <c r="C10" s="339"/>
      <c r="D10" s="340"/>
      <c r="E10" s="334"/>
      <c r="F10" s="334"/>
      <c r="G10" s="586"/>
      <c r="H10" s="335"/>
      <c r="I10" s="336"/>
      <c r="J10" s="336"/>
      <c r="K10" s="337"/>
      <c r="L10" s="592"/>
      <c r="M10" s="334"/>
      <c r="N10" s="334"/>
      <c r="O10" s="334"/>
      <c r="P10" s="334"/>
      <c r="Q10" s="334"/>
      <c r="R10" s="334"/>
      <c r="S10" s="334"/>
      <c r="T10" s="334"/>
      <c r="U10" s="586"/>
      <c r="V10" s="598"/>
      <c r="W10" s="557" t="s">
        <v>1114</v>
      </c>
      <c r="X10" s="721" t="s">
        <v>1205</v>
      </c>
    </row>
    <row r="11" spans="1:139" ht="21" customHeight="1" x14ac:dyDescent="0.15">
      <c r="A11" s="76" t="s">
        <v>280</v>
      </c>
      <c r="B11" s="338"/>
      <c r="C11" s="339"/>
      <c r="D11" s="340"/>
      <c r="E11" s="334"/>
      <c r="F11" s="334"/>
      <c r="G11" s="586"/>
      <c r="H11" s="335"/>
      <c r="I11" s="336"/>
      <c r="J11" s="336"/>
      <c r="K11" s="337"/>
      <c r="L11" s="592"/>
      <c r="M11" s="334"/>
      <c r="N11" s="334"/>
      <c r="O11" s="334"/>
      <c r="P11" s="334"/>
      <c r="Q11" s="334"/>
      <c r="R11" s="334"/>
      <c r="S11" s="334"/>
      <c r="T11" s="334"/>
      <c r="U11" s="586"/>
      <c r="V11" s="598"/>
      <c r="W11" s="300"/>
      <c r="X11" s="721"/>
    </row>
    <row r="12" spans="1:139" ht="21" customHeight="1" x14ac:dyDescent="0.15">
      <c r="A12" s="76" t="s">
        <v>281</v>
      </c>
      <c r="B12" s="338"/>
      <c r="C12" s="339"/>
      <c r="D12" s="340"/>
      <c r="E12" s="334"/>
      <c r="F12" s="334"/>
      <c r="G12" s="586"/>
      <c r="H12" s="335"/>
      <c r="I12" s="336"/>
      <c r="J12" s="336"/>
      <c r="K12" s="337"/>
      <c r="L12" s="592"/>
      <c r="M12" s="334"/>
      <c r="N12" s="334"/>
      <c r="O12" s="334"/>
      <c r="P12" s="334"/>
      <c r="Q12" s="334"/>
      <c r="R12" s="334"/>
      <c r="S12" s="334"/>
      <c r="T12" s="334"/>
      <c r="U12" s="586"/>
      <c r="V12" s="598"/>
      <c r="W12" s="557" t="s">
        <v>701</v>
      </c>
      <c r="X12" s="721"/>
    </row>
    <row r="13" spans="1:139" ht="21" customHeight="1" x14ac:dyDescent="0.15">
      <c r="A13" s="76" t="s">
        <v>283</v>
      </c>
      <c r="B13" s="338"/>
      <c r="C13" s="339"/>
      <c r="D13" s="340"/>
      <c r="E13" s="334"/>
      <c r="F13" s="334"/>
      <c r="G13" s="586"/>
      <c r="H13" s="335"/>
      <c r="I13" s="336"/>
      <c r="J13" s="336"/>
      <c r="K13" s="337"/>
      <c r="L13" s="592"/>
      <c r="M13" s="334"/>
      <c r="N13" s="334"/>
      <c r="O13" s="334"/>
      <c r="P13" s="334"/>
      <c r="Q13" s="334"/>
      <c r="R13" s="334"/>
      <c r="S13" s="334"/>
      <c r="T13" s="334"/>
      <c r="U13" s="586"/>
      <c r="V13" s="598"/>
      <c r="W13" s="557" t="s">
        <v>1114</v>
      </c>
      <c r="X13" s="721" t="s">
        <v>1360</v>
      </c>
    </row>
    <row r="14" spans="1:139" ht="21" customHeight="1" x14ac:dyDescent="0.15">
      <c r="A14" s="76" t="s">
        <v>284</v>
      </c>
      <c r="B14" s="338"/>
      <c r="C14" s="339"/>
      <c r="D14" s="340"/>
      <c r="E14" s="334"/>
      <c r="F14" s="334"/>
      <c r="G14" s="586"/>
      <c r="H14" s="335"/>
      <c r="I14" s="336"/>
      <c r="J14" s="336"/>
      <c r="K14" s="337"/>
      <c r="L14" s="592"/>
      <c r="M14" s="334"/>
      <c r="N14" s="334"/>
      <c r="O14" s="334"/>
      <c r="P14" s="334"/>
      <c r="Q14" s="334"/>
      <c r="R14" s="334"/>
      <c r="S14" s="334"/>
      <c r="T14" s="334"/>
      <c r="U14" s="586"/>
      <c r="V14" s="598"/>
      <c r="W14" s="300"/>
      <c r="X14" s="721"/>
    </row>
    <row r="15" spans="1:139" ht="21" customHeight="1" x14ac:dyDescent="0.15">
      <c r="A15" s="76" t="s">
        <v>285</v>
      </c>
      <c r="B15" s="338"/>
      <c r="C15" s="339"/>
      <c r="D15" s="340"/>
      <c r="E15" s="334"/>
      <c r="F15" s="334"/>
      <c r="G15" s="586"/>
      <c r="H15" s="335"/>
      <c r="I15" s="336"/>
      <c r="J15" s="336"/>
      <c r="K15" s="337"/>
      <c r="L15" s="592"/>
      <c r="M15" s="334"/>
      <c r="N15" s="334"/>
      <c r="O15" s="334"/>
      <c r="P15" s="334"/>
      <c r="Q15" s="334"/>
      <c r="R15" s="334"/>
      <c r="S15" s="334"/>
      <c r="T15" s="334"/>
      <c r="U15" s="586"/>
      <c r="V15" s="598"/>
      <c r="W15" s="557" t="s">
        <v>1114</v>
      </c>
      <c r="X15" s="721" t="s">
        <v>1206</v>
      </c>
    </row>
    <row r="16" spans="1:139" ht="21" customHeight="1" x14ac:dyDescent="0.15">
      <c r="A16" s="76" t="s">
        <v>286</v>
      </c>
      <c r="B16" s="338"/>
      <c r="C16" s="339"/>
      <c r="D16" s="340"/>
      <c r="E16" s="334"/>
      <c r="F16" s="334"/>
      <c r="G16" s="586"/>
      <c r="H16" s="335"/>
      <c r="I16" s="336"/>
      <c r="J16" s="336"/>
      <c r="K16" s="337"/>
      <c r="L16" s="592"/>
      <c r="M16" s="334"/>
      <c r="N16" s="334"/>
      <c r="O16" s="334"/>
      <c r="P16" s="334"/>
      <c r="Q16" s="334"/>
      <c r="R16" s="334"/>
      <c r="S16" s="334"/>
      <c r="T16" s="334"/>
      <c r="U16" s="586"/>
      <c r="V16" s="598"/>
      <c r="W16" s="557" t="s">
        <v>701</v>
      </c>
      <c r="X16" s="721"/>
    </row>
    <row r="17" spans="1:24" ht="21" customHeight="1" x14ac:dyDescent="0.15">
      <c r="A17" s="76" t="s">
        <v>287</v>
      </c>
      <c r="B17" s="338"/>
      <c r="C17" s="339"/>
      <c r="D17" s="340"/>
      <c r="E17" s="334"/>
      <c r="F17" s="334"/>
      <c r="G17" s="586"/>
      <c r="H17" s="335"/>
      <c r="I17" s="336"/>
      <c r="J17" s="336"/>
      <c r="K17" s="337"/>
      <c r="L17" s="592"/>
      <c r="M17" s="334"/>
      <c r="N17" s="334"/>
      <c r="O17" s="334"/>
      <c r="P17" s="334"/>
      <c r="Q17" s="334"/>
      <c r="R17" s="334"/>
      <c r="S17" s="334"/>
      <c r="T17" s="334"/>
      <c r="U17" s="586"/>
      <c r="V17" s="598"/>
      <c r="W17" s="557"/>
      <c r="X17" s="721"/>
    </row>
    <row r="18" spans="1:24" ht="21" customHeight="1" x14ac:dyDescent="0.15">
      <c r="A18" s="76" t="s">
        <v>288</v>
      </c>
      <c r="B18" s="338"/>
      <c r="C18" s="339"/>
      <c r="D18" s="340"/>
      <c r="E18" s="334"/>
      <c r="F18" s="334"/>
      <c r="G18" s="586"/>
      <c r="H18" s="335"/>
      <c r="I18" s="336"/>
      <c r="J18" s="336"/>
      <c r="K18" s="337"/>
      <c r="L18" s="592"/>
      <c r="M18" s="334"/>
      <c r="N18" s="334"/>
      <c r="O18" s="334"/>
      <c r="P18" s="334"/>
      <c r="Q18" s="334"/>
      <c r="R18" s="334"/>
      <c r="S18" s="334"/>
      <c r="T18" s="334"/>
      <c r="U18" s="586"/>
      <c r="V18" s="598"/>
      <c r="W18" s="300"/>
      <c r="X18" s="721"/>
    </row>
    <row r="19" spans="1:24" ht="21" customHeight="1" x14ac:dyDescent="0.15">
      <c r="A19" s="77" t="s">
        <v>289</v>
      </c>
      <c r="B19" s="338"/>
      <c r="C19" s="339"/>
      <c r="D19" s="340"/>
      <c r="E19" s="334"/>
      <c r="F19" s="334"/>
      <c r="G19" s="586"/>
      <c r="H19" s="335"/>
      <c r="I19" s="336"/>
      <c r="J19" s="336"/>
      <c r="K19" s="337"/>
      <c r="L19" s="592"/>
      <c r="M19" s="334"/>
      <c r="N19" s="334"/>
      <c r="O19" s="334"/>
      <c r="P19" s="334"/>
      <c r="Q19" s="334"/>
      <c r="R19" s="334"/>
      <c r="S19" s="334"/>
      <c r="T19" s="334"/>
      <c r="U19" s="586"/>
      <c r="V19" s="598"/>
      <c r="W19" s="557" t="s">
        <v>1114</v>
      </c>
      <c r="X19" s="721" t="s">
        <v>1115</v>
      </c>
    </row>
    <row r="20" spans="1:24" ht="21" customHeight="1" x14ac:dyDescent="0.15">
      <c r="A20" s="76" t="s">
        <v>290</v>
      </c>
      <c r="B20" s="338"/>
      <c r="C20" s="339"/>
      <c r="D20" s="340"/>
      <c r="E20" s="334"/>
      <c r="F20" s="334"/>
      <c r="G20" s="586"/>
      <c r="H20" s="335"/>
      <c r="I20" s="336"/>
      <c r="J20" s="336"/>
      <c r="K20" s="337"/>
      <c r="L20" s="592"/>
      <c r="M20" s="334"/>
      <c r="N20" s="334"/>
      <c r="O20" s="334"/>
      <c r="P20" s="334"/>
      <c r="Q20" s="334"/>
      <c r="R20" s="334"/>
      <c r="S20" s="334"/>
      <c r="T20" s="334"/>
      <c r="U20" s="586"/>
      <c r="V20" s="598"/>
      <c r="W20" s="557" t="s">
        <v>701</v>
      </c>
      <c r="X20" s="721"/>
    </row>
    <row r="21" spans="1:24" ht="21" customHeight="1" x14ac:dyDescent="0.15">
      <c r="A21" s="76" t="s">
        <v>291</v>
      </c>
      <c r="B21" s="338"/>
      <c r="C21" s="339"/>
      <c r="D21" s="340"/>
      <c r="E21" s="334"/>
      <c r="F21" s="334"/>
      <c r="G21" s="586"/>
      <c r="H21" s="335"/>
      <c r="I21" s="336"/>
      <c r="J21" s="336"/>
      <c r="K21" s="337"/>
      <c r="L21" s="592"/>
      <c r="M21" s="334"/>
      <c r="N21" s="334"/>
      <c r="O21" s="334"/>
      <c r="P21" s="334"/>
      <c r="Q21" s="334"/>
      <c r="R21" s="334"/>
      <c r="S21" s="334"/>
      <c r="T21" s="334"/>
      <c r="U21" s="586"/>
      <c r="V21" s="598"/>
      <c r="W21" s="557"/>
      <c r="X21" s="721"/>
    </row>
    <row r="22" spans="1:24" ht="21" customHeight="1" x14ac:dyDescent="0.15">
      <c r="A22" s="76" t="s">
        <v>292</v>
      </c>
      <c r="B22" s="338"/>
      <c r="C22" s="339"/>
      <c r="D22" s="340"/>
      <c r="E22" s="334"/>
      <c r="F22" s="334"/>
      <c r="G22" s="586"/>
      <c r="H22" s="335"/>
      <c r="I22" s="336"/>
      <c r="J22" s="336"/>
      <c r="K22" s="337"/>
      <c r="L22" s="592"/>
      <c r="M22" s="334"/>
      <c r="N22" s="334"/>
      <c r="O22" s="334"/>
      <c r="P22" s="334"/>
      <c r="Q22" s="334"/>
      <c r="R22" s="334"/>
      <c r="S22" s="334"/>
      <c r="T22" s="334"/>
      <c r="U22" s="586"/>
      <c r="V22" s="598"/>
      <c r="W22" s="557" t="s">
        <v>1114</v>
      </c>
      <c r="X22" s="721" t="s">
        <v>1207</v>
      </c>
    </row>
    <row r="23" spans="1:24" ht="21" customHeight="1" x14ac:dyDescent="0.15">
      <c r="A23" s="76" t="s">
        <v>509</v>
      </c>
      <c r="B23" s="338"/>
      <c r="C23" s="339"/>
      <c r="D23" s="340"/>
      <c r="E23" s="334"/>
      <c r="F23" s="334"/>
      <c r="G23" s="586"/>
      <c r="H23" s="335"/>
      <c r="I23" s="336"/>
      <c r="J23" s="336"/>
      <c r="K23" s="337"/>
      <c r="L23" s="592"/>
      <c r="M23" s="334"/>
      <c r="N23" s="334"/>
      <c r="O23" s="334"/>
      <c r="P23" s="334"/>
      <c r="Q23" s="334"/>
      <c r="R23" s="334"/>
      <c r="S23" s="334"/>
      <c r="T23" s="334"/>
      <c r="U23" s="586"/>
      <c r="V23" s="598"/>
      <c r="W23" s="557" t="s">
        <v>701</v>
      </c>
      <c r="X23" s="721"/>
    </row>
    <row r="24" spans="1:24" ht="21" customHeight="1" x14ac:dyDescent="0.15">
      <c r="A24" s="76" t="s">
        <v>711</v>
      </c>
      <c r="B24" s="338"/>
      <c r="C24" s="339"/>
      <c r="D24" s="340"/>
      <c r="E24" s="334"/>
      <c r="F24" s="334"/>
      <c r="G24" s="586"/>
      <c r="H24" s="335"/>
      <c r="I24" s="336"/>
      <c r="J24" s="336"/>
      <c r="K24" s="337"/>
      <c r="L24" s="592"/>
      <c r="M24" s="334"/>
      <c r="N24" s="334"/>
      <c r="O24" s="334"/>
      <c r="P24" s="334"/>
      <c r="Q24" s="334"/>
      <c r="R24" s="334"/>
      <c r="S24" s="334"/>
      <c r="T24" s="334"/>
      <c r="U24" s="586"/>
      <c r="V24" s="598"/>
      <c r="W24" s="557" t="s">
        <v>1114</v>
      </c>
      <c r="X24" s="721" t="s">
        <v>1097</v>
      </c>
    </row>
    <row r="25" spans="1:24" ht="21" customHeight="1" x14ac:dyDescent="0.15">
      <c r="A25" s="76" t="s">
        <v>712</v>
      </c>
      <c r="B25" s="338"/>
      <c r="C25" s="339"/>
      <c r="D25" s="340"/>
      <c r="E25" s="334"/>
      <c r="F25" s="334"/>
      <c r="G25" s="586"/>
      <c r="H25" s="335"/>
      <c r="I25" s="336"/>
      <c r="J25" s="336"/>
      <c r="K25" s="337"/>
      <c r="L25" s="592"/>
      <c r="M25" s="334"/>
      <c r="N25" s="334"/>
      <c r="O25" s="334"/>
      <c r="P25" s="334"/>
      <c r="Q25" s="334"/>
      <c r="R25" s="334"/>
      <c r="S25" s="334"/>
      <c r="T25" s="334"/>
      <c r="U25" s="586"/>
      <c r="V25" s="598"/>
      <c r="W25" s="557" t="s">
        <v>701</v>
      </c>
      <c r="X25" s="721"/>
    </row>
    <row r="26" spans="1:24" ht="21" customHeight="1" x14ac:dyDescent="0.15">
      <c r="A26" s="76" t="s">
        <v>713</v>
      </c>
      <c r="B26" s="338"/>
      <c r="C26" s="339"/>
      <c r="D26" s="340"/>
      <c r="E26" s="334"/>
      <c r="F26" s="334"/>
      <c r="G26" s="586"/>
      <c r="H26" s="335"/>
      <c r="I26" s="336"/>
      <c r="J26" s="336"/>
      <c r="K26" s="337"/>
      <c r="L26" s="592"/>
      <c r="M26" s="334"/>
      <c r="N26" s="334"/>
      <c r="O26" s="334"/>
      <c r="P26" s="334"/>
      <c r="Q26" s="334"/>
      <c r="R26" s="334"/>
      <c r="S26" s="334"/>
      <c r="T26" s="334"/>
      <c r="U26" s="586"/>
      <c r="V26" s="598"/>
      <c r="W26" s="557"/>
      <c r="X26" s="721"/>
    </row>
    <row r="27" spans="1:24" ht="21" customHeight="1" x14ac:dyDescent="0.15">
      <c r="A27" s="76" t="s">
        <v>714</v>
      </c>
      <c r="B27" s="338"/>
      <c r="C27" s="339"/>
      <c r="D27" s="340"/>
      <c r="E27" s="334"/>
      <c r="F27" s="334"/>
      <c r="G27" s="586"/>
      <c r="H27" s="335"/>
      <c r="I27" s="336"/>
      <c r="J27" s="336"/>
      <c r="K27" s="337"/>
      <c r="L27" s="592"/>
      <c r="M27" s="334"/>
      <c r="N27" s="334"/>
      <c r="O27" s="334"/>
      <c r="P27" s="334"/>
      <c r="Q27" s="334"/>
      <c r="R27" s="334"/>
      <c r="S27" s="334"/>
      <c r="T27" s="334"/>
      <c r="U27" s="586"/>
      <c r="V27" s="598"/>
      <c r="W27" s="300"/>
      <c r="X27" s="721"/>
    </row>
    <row r="28" spans="1:24" ht="21" customHeight="1" x14ac:dyDescent="0.15">
      <c r="A28" s="76" t="s">
        <v>715</v>
      </c>
      <c r="B28" s="338"/>
      <c r="C28" s="339"/>
      <c r="D28" s="340"/>
      <c r="E28" s="334"/>
      <c r="F28" s="334"/>
      <c r="G28" s="586"/>
      <c r="H28" s="335"/>
      <c r="I28" s="336"/>
      <c r="J28" s="336"/>
      <c r="K28" s="337"/>
      <c r="L28" s="592"/>
      <c r="M28" s="334"/>
      <c r="N28" s="334"/>
      <c r="O28" s="334"/>
      <c r="P28" s="334"/>
      <c r="Q28" s="334"/>
      <c r="R28" s="334"/>
      <c r="S28" s="334"/>
      <c r="T28" s="334"/>
      <c r="U28" s="586"/>
      <c r="V28" s="598"/>
      <c r="W28" s="300"/>
      <c r="X28" s="721"/>
    </row>
    <row r="29" spans="1:24" ht="21" customHeight="1" x14ac:dyDescent="0.15">
      <c r="A29" s="76" t="s">
        <v>716</v>
      </c>
      <c r="B29" s="338"/>
      <c r="C29" s="339"/>
      <c r="D29" s="340"/>
      <c r="E29" s="334"/>
      <c r="F29" s="334"/>
      <c r="G29" s="586"/>
      <c r="H29" s="335"/>
      <c r="I29" s="336"/>
      <c r="J29" s="336"/>
      <c r="K29" s="337"/>
      <c r="L29" s="592"/>
      <c r="M29" s="334"/>
      <c r="N29" s="334"/>
      <c r="O29" s="334"/>
      <c r="P29" s="334"/>
      <c r="Q29" s="334"/>
      <c r="R29" s="334"/>
      <c r="S29" s="334"/>
      <c r="T29" s="334"/>
      <c r="U29" s="586"/>
      <c r="V29" s="598"/>
      <c r="W29" s="300"/>
      <c r="X29" s="721"/>
    </row>
    <row r="30" spans="1:24" ht="21" customHeight="1" x14ac:dyDescent="0.15">
      <c r="A30" s="76" t="s">
        <v>717</v>
      </c>
      <c r="B30" s="338"/>
      <c r="C30" s="339"/>
      <c r="D30" s="340"/>
      <c r="E30" s="334"/>
      <c r="F30" s="334"/>
      <c r="G30" s="586"/>
      <c r="H30" s="335"/>
      <c r="I30" s="336"/>
      <c r="J30" s="336"/>
      <c r="K30" s="337"/>
      <c r="L30" s="592"/>
      <c r="M30" s="334"/>
      <c r="N30" s="334"/>
      <c r="O30" s="334"/>
      <c r="P30" s="334"/>
      <c r="Q30" s="334"/>
      <c r="R30" s="334"/>
      <c r="S30" s="334"/>
      <c r="T30" s="334"/>
      <c r="U30" s="586"/>
      <c r="V30" s="598"/>
      <c r="W30" s="300"/>
      <c r="X30" s="721"/>
    </row>
    <row r="31" spans="1:24" ht="21" customHeight="1" x14ac:dyDescent="0.15">
      <c r="A31" s="76" t="s">
        <v>718</v>
      </c>
      <c r="B31" s="338"/>
      <c r="C31" s="339"/>
      <c r="D31" s="340"/>
      <c r="E31" s="334"/>
      <c r="F31" s="334"/>
      <c r="G31" s="586"/>
      <c r="H31" s="335"/>
      <c r="I31" s="336"/>
      <c r="J31" s="336"/>
      <c r="K31" s="337"/>
      <c r="L31" s="592"/>
      <c r="M31" s="334"/>
      <c r="N31" s="334"/>
      <c r="O31" s="334"/>
      <c r="P31" s="334"/>
      <c r="Q31" s="334"/>
      <c r="R31" s="334"/>
      <c r="S31" s="334"/>
      <c r="T31" s="334"/>
      <c r="U31" s="586"/>
      <c r="V31" s="598"/>
      <c r="W31" s="300"/>
      <c r="X31" s="721"/>
    </row>
    <row r="32" spans="1:24" ht="21" customHeight="1" x14ac:dyDescent="0.15">
      <c r="A32" s="76" t="s">
        <v>719</v>
      </c>
      <c r="B32" s="338"/>
      <c r="C32" s="339"/>
      <c r="D32" s="340"/>
      <c r="E32" s="334"/>
      <c r="F32" s="334"/>
      <c r="G32" s="586"/>
      <c r="H32" s="335"/>
      <c r="I32" s="336"/>
      <c r="J32" s="336"/>
      <c r="K32" s="337"/>
      <c r="L32" s="592"/>
      <c r="M32" s="334"/>
      <c r="N32" s="334"/>
      <c r="O32" s="334"/>
      <c r="P32" s="334"/>
      <c r="Q32" s="334"/>
      <c r="R32" s="334"/>
      <c r="S32" s="334"/>
      <c r="T32" s="334"/>
      <c r="U32" s="586"/>
      <c r="V32" s="598"/>
      <c r="W32" s="557" t="s">
        <v>1114</v>
      </c>
      <c r="X32" s="738" t="s">
        <v>1116</v>
      </c>
    </row>
    <row r="33" spans="1:24" ht="21" customHeight="1" x14ac:dyDescent="0.15">
      <c r="A33" s="76" t="s">
        <v>720</v>
      </c>
      <c r="B33" s="338"/>
      <c r="C33" s="339"/>
      <c r="D33" s="340"/>
      <c r="E33" s="334"/>
      <c r="F33" s="334"/>
      <c r="G33" s="586"/>
      <c r="H33" s="335"/>
      <c r="I33" s="336"/>
      <c r="J33" s="336"/>
      <c r="K33" s="337"/>
      <c r="L33" s="592"/>
      <c r="M33" s="334"/>
      <c r="N33" s="334"/>
      <c r="O33" s="334"/>
      <c r="P33" s="334"/>
      <c r="Q33" s="334"/>
      <c r="R33" s="334"/>
      <c r="S33" s="334"/>
      <c r="T33" s="334"/>
      <c r="U33" s="586"/>
      <c r="V33" s="598"/>
      <c r="W33" s="557" t="s">
        <v>701</v>
      </c>
      <c r="X33" s="738"/>
    </row>
    <row r="34" spans="1:24" ht="21" customHeight="1" x14ac:dyDescent="0.15">
      <c r="A34" s="76" t="s">
        <v>721</v>
      </c>
      <c r="B34" s="338"/>
      <c r="C34" s="339"/>
      <c r="D34" s="340"/>
      <c r="E34" s="334"/>
      <c r="F34" s="334"/>
      <c r="G34" s="586"/>
      <c r="H34" s="335"/>
      <c r="I34" s="336"/>
      <c r="J34" s="336"/>
      <c r="K34" s="337"/>
      <c r="L34" s="592"/>
      <c r="M34" s="334"/>
      <c r="N34" s="334"/>
      <c r="O34" s="334"/>
      <c r="P34" s="334"/>
      <c r="Q34" s="334"/>
      <c r="R34" s="334"/>
      <c r="S34" s="334"/>
      <c r="T34" s="334"/>
      <c r="U34" s="586"/>
      <c r="V34" s="598"/>
      <c r="W34" s="557"/>
      <c r="X34" s="738"/>
    </row>
    <row r="35" spans="1:24" ht="21" customHeight="1" x14ac:dyDescent="0.15">
      <c r="A35" s="76" t="s">
        <v>722</v>
      </c>
      <c r="B35" s="338"/>
      <c r="C35" s="339"/>
      <c r="D35" s="340"/>
      <c r="E35" s="334"/>
      <c r="F35" s="334"/>
      <c r="G35" s="586"/>
      <c r="H35" s="335"/>
      <c r="I35" s="336"/>
      <c r="J35" s="336"/>
      <c r="K35" s="337"/>
      <c r="L35" s="592"/>
      <c r="M35" s="334"/>
      <c r="N35" s="334"/>
      <c r="O35" s="334"/>
      <c r="P35" s="334"/>
      <c r="Q35" s="334"/>
      <c r="R35" s="334"/>
      <c r="S35" s="334"/>
      <c r="T35" s="334"/>
      <c r="U35" s="586"/>
      <c r="V35" s="598"/>
      <c r="W35" s="300"/>
      <c r="X35" s="682"/>
    </row>
    <row r="36" spans="1:24" ht="21" customHeight="1" thickBot="1" x14ac:dyDescent="0.2">
      <c r="A36" s="78" t="s">
        <v>723</v>
      </c>
      <c r="B36" s="341"/>
      <c r="C36" s="342"/>
      <c r="D36" s="343"/>
      <c r="E36" s="344"/>
      <c r="F36" s="344"/>
      <c r="G36" s="683"/>
      <c r="H36" s="591"/>
      <c r="I36" s="345"/>
      <c r="J36" s="345"/>
      <c r="K36" s="346"/>
      <c r="L36" s="593"/>
      <c r="M36" s="344"/>
      <c r="N36" s="344"/>
      <c r="O36" s="344"/>
      <c r="P36" s="344"/>
      <c r="Q36" s="344"/>
      <c r="R36" s="344"/>
      <c r="S36" s="344"/>
      <c r="T36" s="344"/>
      <c r="U36" s="587"/>
      <c r="V36" s="599"/>
      <c r="W36" s="300"/>
      <c r="X36" s="682"/>
    </row>
    <row r="37" spans="1:24" ht="14.25" customHeight="1" x14ac:dyDescent="0.15"/>
    <row r="38" spans="1:24" ht="14.25" customHeight="1" x14ac:dyDescent="0.15"/>
    <row r="39" spans="1:24" ht="14.25" customHeight="1" x14ac:dyDescent="0.15"/>
    <row r="40" spans="1:24" ht="14.25" customHeight="1" x14ac:dyDescent="0.15"/>
    <row r="41" spans="1:24" ht="14.25" customHeight="1" x14ac:dyDescent="0.15"/>
  </sheetData>
  <sheetProtection algorithmName="SHA-512" hashValue="C1qqf6bzpGv7BlTbuMPBUAnZLdVdzQzIV/qarl5WIhk3NOPqxrdTannwx2x1jQkFrzdb9oSJdHZTkqAd44E8Mw==" saltValue="SarxnNCIt4m4/tzSxwa71A==" spinCount="100000" sheet="1" objects="1" scenarios="1"/>
  <dataConsolidate/>
  <mergeCells count="27">
    <mergeCell ref="X22:X23"/>
    <mergeCell ref="X24:X31"/>
    <mergeCell ref="X32:X34"/>
    <mergeCell ref="A3:D3"/>
    <mergeCell ref="B5:B6"/>
    <mergeCell ref="A5:A6"/>
    <mergeCell ref="E3:H3"/>
    <mergeCell ref="H5:H6"/>
    <mergeCell ref="C5:C6"/>
    <mergeCell ref="D5:D6"/>
    <mergeCell ref="E5:E6"/>
    <mergeCell ref="F5:F6"/>
    <mergeCell ref="X10:X12"/>
    <mergeCell ref="X13:X14"/>
    <mergeCell ref="X15:X18"/>
    <mergeCell ref="X19:X21"/>
    <mergeCell ref="X8:X9"/>
    <mergeCell ref="V5:V6"/>
    <mergeCell ref="G5:G6"/>
    <mergeCell ref="M1:U1"/>
    <mergeCell ref="U5:U6"/>
    <mergeCell ref="T3:U3"/>
    <mergeCell ref="Q3:S3"/>
    <mergeCell ref="I5:J5"/>
    <mergeCell ref="K5:K6"/>
    <mergeCell ref="L5:L6"/>
    <mergeCell ref="M5:T5"/>
  </mergeCells>
  <phoneticPr fontId="5"/>
  <dataValidations xWindow="291" yWindow="360" count="23">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_x000a_（例）_x000a_　修業年限が１．５年の場合、&quot;1&quot;_x000a__x000a_" sqref="I7:I36">
      <formula1>1</formula1>
    </dataValidation>
    <dataValidation type="whole" imeMode="halfAlpha" operator="greaterThanOrEqual" allowBlank="1" showInputMessage="1" showErrorMessage="1" error="半角数字で入力ください。" promptTitle="卒業に必要な総授業時数（時間）" prompt="学則で定められた「卒業に必要な総授業時数（時間）」を半角数字で入力ください。_x000a__x000a_なお、卒業に必要な授業時数とは、学校が実施する授業時間の合計ではなく、当該学科の修了認定に必要な授業時間数を指します。" sqref="K7:K36">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_x000a__x000a_（例）_x000a_　修業年限が１．５年制の場合、&quot;6&quot;_x000a_　修業年限が２年制の場合、&quot;0&quot;_x000a__x000a_" sqref="J7:J36">
      <formula1>0</formula1>
    </dataValidation>
    <dataValidation type="list" imeMode="disabled" allowBlank="1" showInputMessage="1" showErrorMessage="1" promptTitle="課程区分" prompt="専門課程は「専門」、高等課程は「高等」、一般課程は「一般」をプルダウンメニューから選んでください。" sqref="B7:B36">
      <formula1>"専門,高等,一般"</formula1>
    </dataValidation>
    <dataValidation type="list" imeMode="disabled" allowBlank="1" showInputMessage="1" showErrorMessage="1" promptTitle="昼夜別" prompt="学則で定められた「昼夜別」をプルダウンメニューから選択してください。_x000a__x000a_なお、午後５時以降に始まる授業は&quot;夜&quot;、それ以外は&quot;昼&quot;となります。" sqref="D7:D36">
      <formula1>"昼,夜"</formula1>
    </dataValidation>
    <dataValidation type="list" imeMode="halfAlpha" operator="greaterThanOrEqual" allowBlank="1" showInputMessage="1" showErrorMessage="1" promptTitle="通信制" prompt="「通信制」学科としての認可を受けている場合は、プルダウンメニューから&quot;○&quot;を選択してください。" sqref="E7:E36">
      <formula1>"　,○"</formula1>
    </dataValidation>
    <dataValidation type="list" imeMode="halfAlpha" operator="greaterThanOrEqual" allowBlank="1" showInputMessage="1" showErrorMessage="1" promptTitle="単位制" prompt="「単位制」学科としての届出を行っている場合は、プルダウンメニューから&quot;○&quot;を選択してください。" sqref="F7:F36">
      <formula1>"　,○"</formula1>
    </dataValidation>
    <dataValidation type="list" imeMode="halfAlpha" operator="greaterThanOrEqual" allowBlank="1" showInputMessage="1" showErrorMessage="1" promptTitle="学科状態区分" prompt="基準日現在、学科を募集停止している場合、プルダウンメニューより「募集停止」を選んでください。" sqref="L7:L36">
      <formula1>"　,募集停止"</formula1>
    </dataValidation>
    <dataValidation type="list" imeMode="halfAlpha" operator="greaterThanOrEqual" allowBlank="1" showInputMessage="1" showErrorMessage="1" promptTitle="職業実践専門課程" prompt="文部科学大臣から「職業実践専門課程」の認定を受けている学科の場合は、プルダウンメニューから&quot;○&quot;を選択してください。" sqref="M7:M36">
      <formula1>"　,○"</formula1>
    </dataValidation>
    <dataValidation type="list" imeMode="halfAlpha" operator="greaterThanOrEqual" allowBlank="1" showInputMessage="1" showErrorMessage="1" promptTitle="専門士" prompt="文部科学大臣から「専門士」の称号付与学科としての指定を受けている場合は、プルダウンメニューから&quot;○&quot;を選択してください。" sqref="N7:N36">
      <formula1>"　,○"</formula1>
    </dataValidation>
    <dataValidation type="list" imeMode="halfAlpha" operator="greaterThanOrEqual" allowBlank="1" showInputMessage="1" showErrorMessage="1" promptTitle="高度専門士" prompt="文部科学大臣から「高度専門士」の称号付与学科としての指定を受けている場合は、プルダウンメニューから&quot;○&quot;を選択してください。" sqref="O7:O36">
      <formula1>"　,○"</formula1>
    </dataValidation>
    <dataValidation type="list" imeMode="halfAlpha" operator="greaterThanOrEqual" allowBlank="1" showInputMessage="1" showErrorMessage="1" promptTitle="大学入学資格" prompt="文部科学大臣から「大学入学資格」が認められる学科としての指定を受けている場合は、プルダウンメニューから&quot;○&quot;を選択してください。" sqref="P7:P36">
      <formula1>"　,○"</formula1>
    </dataValidation>
    <dataValidation type="list" imeMode="halfAlpha" operator="greaterThanOrEqual" allowBlank="1" showInputMessage="1" showErrorMessage="1" promptTitle="大学院等入学資格" prompt="文部科学大臣から「大学院等入学資格」が認められる学科としての指定を受けている場合は、プルダウンメニューから&quot;○&quot;を選択してください。" sqref="Q7:Q36">
      <formula1>"　,○"</formula1>
    </dataValidation>
    <dataValidation type="list" imeMode="halfAlpha" operator="greaterThanOrEqual" allowBlank="1" showInputMessage="1" showErrorMessage="1" promptTitle="勤労学生控除" prompt="文部科学大臣から、所得税法施行令第11条の３第２項に掲げる専修学校・各種学校の課程である旨の証明（いわゆる、勤労学生控除）を受けている場合は、プルダウンメニューから&quot;○&quot;を選択してください。" sqref="R7:R36">
      <formula1>"　,○"</formula1>
    </dataValidation>
    <dataValidation type="list" imeMode="halfAlpha" operator="greaterThanOrEqual" allowBlank="1" showInputMessage="1" showErrorMessage="1" promptTitle="技能連携施設" prompt="大阪府教育委員会から「技能連携施設」としての指定を受けている場合は、プルダウンメニューから&quot;○&quot;を選択してください。" sqref="S7:S36">
      <formula1>"　,○"</formula1>
    </dataValidation>
    <dataValidation type="list" imeMode="halfAlpha" operator="greaterThanOrEqual" allowBlank="1" showInputMessage="1" showErrorMessage="1" promptTitle="専門士等指定状況（指定養成施設）" prompt="法令に基づき、各省庁から免許取得に際して試験の一部免除又は全てが免除となる施設として指定（認可）されている場合は、プルダウンメニューから&quot;○&quot;を選択してください。_x000a__x000a_（例）_x000a_　看護師、理学療法士、栄養士、社会福祉士、美容師など" sqref="T7:T36">
      <formula1>"　,○"</formula1>
    </dataValidation>
    <dataValidation type="list" imeMode="halfAlpha" operator="greaterThanOrEqual" allowBlank="1" showInputMessage="1" showErrorMessage="1" promptTitle="学科内コースの有無" prompt="一つの学科に、より専門的な教育を行うためにカリキュラムやクラスなどを分けるなど、いわゆる「学科内コース」を実施している場合はプルダウンメニューから&quot;○&quot;を選択してください。" sqref="U7:U36">
      <formula1>"　,○"</formula1>
    </dataValidation>
    <dataValidation type="list" imeMode="disabled" showInputMessage="1" showErrorMessage="1" error="入力した値は、正しくありません。_x000a_ユーザーの設定によって、セルに入力できる値が制限されています。_x000a_" promptTitle="分野別課程名" prompt="「分野別課程名」はプルダウンメニューから選んでください。_x000a_なお、学則で定められた「課程名」と異なる場合は、該当する分野の「課程名」を選んでください。_x000a__x000a_（例）_x000a_情報処理高等課程　⇒　工業課程_x000a_ビジネス専門課程　⇒　商業実務課程" sqref="C7:C36">
      <formula1>"工業課程,服飾・家政課程,商業実務課程,医療課程,衛生課程,教育・社会福祉課程,文化・教養課程,農業課程"</formula1>
    </dataValidation>
    <dataValidation type="list" allowBlank="1" showInputMessage="1" showErrorMessage="1" sqref="V8:V36">
      <formula1>"　,○"</formula1>
    </dataValidation>
    <dataValidation allowBlank="1" showInputMessage="1" promptTitle="学科名" prompt="学則で定められた学科名を全角入力。学科名称の変更により、学年によって学科名称が異なる場合はそれぞれ別の学科とし、変更年度がわかるよう学科名の後に括弧書き。（例）&quot;ビジネス学科&quot;を令和2年度入学生から&quot;ビジネス総合学科&quot;に名称変更した場合、「ビジネス学科（～R1）」、「ビジネス総合学科（R2～）」と分けて入力。" sqref="H7 H9:H36"/>
    <dataValidation type="list" allowBlank="1" showInputMessage="1" showErrorMessage="1" promptTitle="日本語教育機関" prompt="当該学科が、日本語教育機関の指定を受けている場合は○プルダウンメニューから&quot;○&quot;を選択してください。" sqref="V7">
      <formula1>"　,○"</formula1>
    </dataValidation>
    <dataValidation allowBlank="1" showInputMessage="1" showErrorMessage="1" promptTitle="課程名" prompt="学則で定められた課程名を全角入力" sqref="G7:G36"/>
    <dataValidation allowBlank="1" showInputMessage="1" promptTitle="学科名" prompt="学則で定められた学科名を全角入力。学科名称の変更により、学年によって学科名称が異なる場合はそれぞれ別の学科とし、変更年度がわかるよう学科名の後に括弧書き。（例）&quot;ビジネス学科&quot;を令和3年度入学生から&quot;ビジネス総合学科&quot;に名称変更した場合、「ビジネス学科（～R2）」、「ビジネス総合学科（R3～）」と分けて入力。" sqref="H8"/>
  </dataValidations>
  <printOptions horizontalCentered="1" verticalCentered="1" gridLinesSet="0"/>
  <pageMargins left="0.19685039370078741" right="0.19685039370078741" top="0.59055118110236227" bottom="0.59055118110236227" header="0" footer="0"/>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A52"/>
  <sheetViews>
    <sheetView view="pageBreakPreview" zoomScale="70" zoomScaleNormal="55" zoomScaleSheetLayoutView="70" workbookViewId="0">
      <pane ySplit="6" topLeftCell="A25" activePane="bottomLeft" state="frozenSplit"/>
      <selection activeCell="A5" sqref="A5"/>
      <selection pane="bottomLeft" activeCell="A7" sqref="A7"/>
    </sheetView>
  </sheetViews>
  <sheetFormatPr defaultRowHeight="13.5" x14ac:dyDescent="0.15"/>
  <cols>
    <col min="1" max="2" width="6.25" style="294" customWidth="1"/>
    <col min="3" max="3" width="50.5" style="294" customWidth="1"/>
    <col min="4" max="5" width="8.25" style="294" customWidth="1"/>
    <col min="6" max="9" width="6.875" style="294" customWidth="1"/>
    <col min="10" max="10" width="7.5" style="294" customWidth="1"/>
    <col min="11" max="14" width="6.875" style="294" customWidth="1"/>
    <col min="15" max="15" width="7.5" style="294" customWidth="1"/>
    <col min="16" max="19" width="6.875" style="294" customWidth="1"/>
    <col min="20" max="20" width="7.5" style="294" customWidth="1"/>
    <col min="21" max="24" width="6.875" style="294" customWidth="1"/>
    <col min="25" max="25" width="7.5" style="294" customWidth="1"/>
    <col min="26" max="28" width="6.875" style="294" customWidth="1"/>
    <col min="29" max="32" width="7.25" style="294" customWidth="1"/>
    <col min="33" max="16384" width="9" style="294"/>
  </cols>
  <sheetData>
    <row r="1" spans="1:105" ht="18.75" customHeight="1" x14ac:dyDescent="0.15">
      <c r="A1" s="292" t="s">
        <v>1211</v>
      </c>
      <c r="B1" s="292"/>
      <c r="C1" s="293"/>
      <c r="K1" s="295"/>
      <c r="L1" s="295"/>
      <c r="M1" s="295"/>
      <c r="N1" s="295"/>
      <c r="O1" s="295"/>
      <c r="P1" s="295"/>
      <c r="Q1" s="295"/>
      <c r="R1" s="295"/>
      <c r="S1" s="295"/>
      <c r="T1" s="295"/>
      <c r="U1" s="295"/>
      <c r="V1" s="295"/>
      <c r="W1" s="295"/>
      <c r="Y1" s="296"/>
      <c r="AA1" s="767">
        <f>TOP!$A$1</f>
        <v>5</v>
      </c>
      <c r="AB1" s="767"/>
      <c r="AC1" s="767"/>
      <c r="AD1" s="767"/>
      <c r="AE1" s="767"/>
      <c r="AF1" s="767"/>
      <c r="AG1" s="296"/>
      <c r="AH1" s="296"/>
      <c r="AI1" s="296"/>
      <c r="AJ1" s="295"/>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295"/>
      <c r="BJ1" s="295"/>
      <c r="BK1" s="295"/>
      <c r="BL1" s="295"/>
      <c r="BM1" s="295"/>
      <c r="BN1" s="295"/>
      <c r="BO1" s="295"/>
      <c r="BP1" s="295"/>
      <c r="BQ1" s="295"/>
      <c r="BR1" s="295"/>
      <c r="BS1" s="295"/>
      <c r="BT1" s="295"/>
      <c r="BU1" s="295"/>
      <c r="BV1" s="295"/>
      <c r="BW1" s="295"/>
      <c r="BX1" s="295"/>
      <c r="BY1" s="295"/>
      <c r="BZ1" s="295"/>
      <c r="CA1" s="295"/>
      <c r="CB1" s="295"/>
      <c r="CC1" s="295"/>
      <c r="CD1" s="295"/>
      <c r="CE1" s="295"/>
      <c r="CF1" s="295"/>
      <c r="CG1" s="295"/>
      <c r="CH1" s="295"/>
      <c r="CI1" s="295"/>
      <c r="CJ1" s="295"/>
      <c r="CK1" s="295"/>
      <c r="CL1" s="295"/>
      <c r="CM1" s="295"/>
      <c r="CN1" s="295"/>
      <c r="CO1" s="295"/>
      <c r="CP1" s="295"/>
      <c r="CQ1" s="295"/>
      <c r="CR1" s="295"/>
      <c r="CS1" s="295"/>
      <c r="CT1" s="295"/>
      <c r="CU1" s="295"/>
      <c r="CV1" s="295"/>
      <c r="CW1" s="295"/>
      <c r="CX1" s="295"/>
      <c r="CY1" s="295"/>
      <c r="CZ1" s="295"/>
      <c r="DA1" s="295"/>
    </row>
    <row r="2" spans="1:105" ht="15" customHeight="1" thickBot="1" x14ac:dyDescent="0.2">
      <c r="M2" s="295"/>
      <c r="N2" s="295"/>
      <c r="O2" s="295"/>
      <c r="P2" s="295"/>
      <c r="Q2" s="295"/>
      <c r="R2" s="295"/>
      <c r="S2" s="295"/>
      <c r="T2" s="297"/>
      <c r="U2" s="297"/>
      <c r="V2" s="297"/>
      <c r="X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7"/>
      <c r="BR2" s="297"/>
      <c r="BS2" s="297"/>
      <c r="BT2" s="297"/>
      <c r="BU2" s="297"/>
      <c r="BV2" s="297"/>
      <c r="BW2" s="297"/>
      <c r="BX2" s="297"/>
      <c r="BY2" s="297"/>
      <c r="BZ2" s="297"/>
      <c r="CA2" s="297"/>
      <c r="CB2" s="297"/>
      <c r="CC2" s="297"/>
      <c r="CD2" s="297"/>
      <c r="CE2" s="297"/>
      <c r="CF2" s="297"/>
      <c r="CG2" s="297"/>
      <c r="CH2" s="297"/>
      <c r="CI2" s="297"/>
      <c r="CJ2" s="297"/>
      <c r="CK2" s="297"/>
      <c r="CL2" s="297"/>
      <c r="CM2" s="297"/>
      <c r="CN2" s="297"/>
      <c r="CO2" s="297"/>
      <c r="CP2" s="297"/>
      <c r="CQ2" s="297"/>
      <c r="CR2" s="297"/>
      <c r="CS2" s="297"/>
      <c r="CT2" s="297"/>
      <c r="CU2" s="297"/>
      <c r="CV2" s="297"/>
      <c r="CW2" s="297"/>
      <c r="CX2" s="297"/>
      <c r="CY2" s="297"/>
    </row>
    <row r="3" spans="1:105" ht="18" customHeight="1" thickBot="1" x14ac:dyDescent="0.2">
      <c r="A3" s="794" t="s">
        <v>784</v>
      </c>
      <c r="B3" s="795"/>
      <c r="C3" s="796"/>
      <c r="D3" s="797" t="str">
        <f>TOP!F8</f>
        <v>（学校名を選択してください）※学校番号順</v>
      </c>
      <c r="E3" s="798"/>
      <c r="F3" s="798"/>
      <c r="G3" s="798"/>
      <c r="H3" s="798"/>
      <c r="I3" s="798"/>
      <c r="J3" s="798"/>
      <c r="K3" s="798"/>
      <c r="L3" s="798"/>
      <c r="M3" s="798"/>
      <c r="N3" s="798"/>
      <c r="O3" s="799"/>
      <c r="P3" s="49"/>
      <c r="Q3" s="49"/>
      <c r="R3" s="49"/>
      <c r="S3" s="49"/>
      <c r="T3" s="298"/>
      <c r="U3" s="298"/>
      <c r="V3" s="298"/>
      <c r="W3" s="298"/>
      <c r="X3" s="298"/>
      <c r="AC3" s="775" t="s">
        <v>751</v>
      </c>
      <c r="AD3" s="776"/>
      <c r="AE3" s="780" t="str">
        <f>TOP!F5</f>
        <v>-</v>
      </c>
      <c r="AF3" s="781"/>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row>
    <row r="4" spans="1:105" ht="15" customHeight="1" thickBot="1" x14ac:dyDescent="0.2">
      <c r="AB4" s="299"/>
      <c r="AF4" s="299" t="s">
        <v>440</v>
      </c>
    </row>
    <row r="5" spans="1:105" ht="18.75" customHeight="1" x14ac:dyDescent="0.15">
      <c r="A5" s="785" t="s">
        <v>754</v>
      </c>
      <c r="B5" s="734" t="s">
        <v>1113</v>
      </c>
      <c r="C5" s="787" t="s">
        <v>1365</v>
      </c>
      <c r="D5" s="770" t="s">
        <v>1039</v>
      </c>
      <c r="E5" s="792" t="s">
        <v>1087</v>
      </c>
      <c r="F5" s="770" t="s">
        <v>759</v>
      </c>
      <c r="G5" s="789" t="s">
        <v>1367</v>
      </c>
      <c r="H5" s="782" t="s">
        <v>765</v>
      </c>
      <c r="I5" s="783"/>
      <c r="J5" s="784"/>
      <c r="K5" s="770" t="s">
        <v>762</v>
      </c>
      <c r="L5" s="789" t="s">
        <v>1368</v>
      </c>
      <c r="M5" s="782" t="s">
        <v>766</v>
      </c>
      <c r="N5" s="783"/>
      <c r="O5" s="784"/>
      <c r="P5" s="770" t="s">
        <v>763</v>
      </c>
      <c r="Q5" s="789" t="s">
        <v>1369</v>
      </c>
      <c r="R5" s="782" t="s">
        <v>767</v>
      </c>
      <c r="S5" s="783"/>
      <c r="T5" s="784"/>
      <c r="U5" s="770" t="s">
        <v>764</v>
      </c>
      <c r="V5" s="789" t="s">
        <v>1370</v>
      </c>
      <c r="W5" s="772" t="s">
        <v>768</v>
      </c>
      <c r="X5" s="773"/>
      <c r="Y5" s="774"/>
      <c r="Z5" s="785" t="s">
        <v>437</v>
      </c>
      <c r="AA5" s="768" t="s">
        <v>438</v>
      </c>
      <c r="AB5" s="768" t="s">
        <v>439</v>
      </c>
      <c r="AC5" s="764" t="s">
        <v>1117</v>
      </c>
      <c r="AD5" s="765"/>
      <c r="AE5" s="765"/>
      <c r="AF5" s="766"/>
    </row>
    <row r="6" spans="1:105" ht="25.5" customHeight="1" thickBot="1" x14ac:dyDescent="0.2">
      <c r="A6" s="786"/>
      <c r="B6" s="735"/>
      <c r="C6" s="788"/>
      <c r="D6" s="791"/>
      <c r="E6" s="793"/>
      <c r="F6" s="791"/>
      <c r="G6" s="790"/>
      <c r="H6" s="700" t="s">
        <v>760</v>
      </c>
      <c r="I6" s="701" t="s">
        <v>761</v>
      </c>
      <c r="J6" s="701" t="s">
        <v>758</v>
      </c>
      <c r="K6" s="791"/>
      <c r="L6" s="790"/>
      <c r="M6" s="700" t="s">
        <v>760</v>
      </c>
      <c r="N6" s="701" t="s">
        <v>761</v>
      </c>
      <c r="O6" s="701" t="s">
        <v>758</v>
      </c>
      <c r="P6" s="771"/>
      <c r="Q6" s="790"/>
      <c r="R6" s="700" t="s">
        <v>760</v>
      </c>
      <c r="S6" s="701" t="s">
        <v>761</v>
      </c>
      <c r="T6" s="701" t="s">
        <v>758</v>
      </c>
      <c r="U6" s="771"/>
      <c r="V6" s="790"/>
      <c r="W6" s="79" t="s">
        <v>760</v>
      </c>
      <c r="X6" s="80" t="s">
        <v>761</v>
      </c>
      <c r="Y6" s="80" t="s">
        <v>758</v>
      </c>
      <c r="Z6" s="786"/>
      <c r="AA6" s="769"/>
      <c r="AB6" s="769"/>
      <c r="AC6" s="556" t="s">
        <v>1118</v>
      </c>
      <c r="AD6" s="556" t="s">
        <v>1119</v>
      </c>
      <c r="AE6" s="556" t="s">
        <v>1120</v>
      </c>
      <c r="AF6" s="562" t="s">
        <v>1121</v>
      </c>
    </row>
    <row r="7" spans="1:105" ht="22.5" customHeight="1" x14ac:dyDescent="0.15">
      <c r="A7" s="81" t="s">
        <v>278</v>
      </c>
      <c r="B7" s="553" t="str">
        <f>IF(_1!B7=0,"　",_1!B7)</f>
        <v>　</v>
      </c>
      <c r="C7" s="59" t="str">
        <f>IF(_1!H7=0,"　",_1!H7)</f>
        <v>　</v>
      </c>
      <c r="D7" s="347"/>
      <c r="E7" s="348"/>
      <c r="F7" s="687"/>
      <c r="G7" s="684"/>
      <c r="H7" s="349"/>
      <c r="I7" s="350"/>
      <c r="J7" s="60">
        <f>H7+I7</f>
        <v>0</v>
      </c>
      <c r="K7" s="687"/>
      <c r="L7" s="684"/>
      <c r="M7" s="349"/>
      <c r="N7" s="350"/>
      <c r="O7" s="60">
        <f>M7+N7</f>
        <v>0</v>
      </c>
      <c r="P7" s="690"/>
      <c r="Q7" s="558"/>
      <c r="R7" s="349"/>
      <c r="S7" s="350"/>
      <c r="T7" s="60">
        <f>R7+S7</f>
        <v>0</v>
      </c>
      <c r="U7" s="690"/>
      <c r="V7" s="558"/>
      <c r="W7" s="349"/>
      <c r="X7" s="350"/>
      <c r="Y7" s="60">
        <f>W7+X7</f>
        <v>0</v>
      </c>
      <c r="Z7" s="61">
        <f t="shared" ref="Z7:Z36" si="0">F7+K7+P7+U7</f>
        <v>0</v>
      </c>
      <c r="AA7" s="62">
        <f t="shared" ref="AA7:AA36" si="1">J7+O7+T7+Y7</f>
        <v>0</v>
      </c>
      <c r="AB7" s="355"/>
      <c r="AC7" s="558"/>
      <c r="AD7" s="558"/>
      <c r="AE7" s="558"/>
      <c r="AF7" s="560"/>
    </row>
    <row r="8" spans="1:105" ht="22.5" customHeight="1" x14ac:dyDescent="0.15">
      <c r="A8" s="82" t="s">
        <v>279</v>
      </c>
      <c r="B8" s="554" t="str">
        <f>IF(_1!B8=0,"　",_1!B8)</f>
        <v>　</v>
      </c>
      <c r="C8" s="46" t="str">
        <f>IF(_1!H8=0,"　",_1!H8)</f>
        <v>　</v>
      </c>
      <c r="D8" s="351"/>
      <c r="E8" s="352"/>
      <c r="F8" s="688"/>
      <c r="G8" s="685"/>
      <c r="H8" s="353"/>
      <c r="I8" s="354"/>
      <c r="J8" s="50">
        <f t="shared" ref="J8:J36" si="2">H8+I8</f>
        <v>0</v>
      </c>
      <c r="K8" s="688"/>
      <c r="L8" s="685"/>
      <c r="M8" s="353"/>
      <c r="N8" s="354"/>
      <c r="O8" s="50">
        <f t="shared" ref="O8:O36" si="3">M8+N8</f>
        <v>0</v>
      </c>
      <c r="P8" s="691"/>
      <c r="Q8" s="559"/>
      <c r="R8" s="353"/>
      <c r="S8" s="354"/>
      <c r="T8" s="50">
        <f t="shared" ref="T8:T36" si="4">R8+S8</f>
        <v>0</v>
      </c>
      <c r="U8" s="691"/>
      <c r="V8" s="559"/>
      <c r="W8" s="353"/>
      <c r="X8" s="354"/>
      <c r="Y8" s="50">
        <f t="shared" ref="Y8:Y36" si="5">W8+X8</f>
        <v>0</v>
      </c>
      <c r="Z8" s="51">
        <f t="shared" si="0"/>
        <v>0</v>
      </c>
      <c r="AA8" s="52">
        <f t="shared" si="1"/>
        <v>0</v>
      </c>
      <c r="AB8" s="356"/>
      <c r="AC8" s="559"/>
      <c r="AD8" s="559"/>
      <c r="AE8" s="559"/>
      <c r="AF8" s="561"/>
    </row>
    <row r="9" spans="1:105" ht="22.5" customHeight="1" x14ac:dyDescent="0.15">
      <c r="A9" s="82" t="s">
        <v>302</v>
      </c>
      <c r="B9" s="554" t="str">
        <f>IF(_1!B9=0,"　",_1!B9)</f>
        <v>　</v>
      </c>
      <c r="C9" s="46" t="str">
        <f>IF(_1!H9=0,"　",_1!H9)</f>
        <v>　</v>
      </c>
      <c r="D9" s="351"/>
      <c r="E9" s="352"/>
      <c r="F9" s="688"/>
      <c r="G9" s="685"/>
      <c r="H9" s="353"/>
      <c r="I9" s="354"/>
      <c r="J9" s="53">
        <f t="shared" si="2"/>
        <v>0</v>
      </c>
      <c r="K9" s="688"/>
      <c r="L9" s="685"/>
      <c r="M9" s="353"/>
      <c r="N9" s="354"/>
      <c r="O9" s="53">
        <f t="shared" si="3"/>
        <v>0</v>
      </c>
      <c r="P9" s="691"/>
      <c r="Q9" s="559"/>
      <c r="R9" s="353"/>
      <c r="S9" s="354"/>
      <c r="T9" s="53">
        <f t="shared" si="4"/>
        <v>0</v>
      </c>
      <c r="U9" s="691"/>
      <c r="V9" s="559"/>
      <c r="W9" s="353"/>
      <c r="X9" s="354"/>
      <c r="Y9" s="53">
        <f t="shared" si="5"/>
        <v>0</v>
      </c>
      <c r="Z9" s="51">
        <f t="shared" si="0"/>
        <v>0</v>
      </c>
      <c r="AA9" s="52">
        <f t="shared" si="1"/>
        <v>0</v>
      </c>
      <c r="AB9" s="356"/>
      <c r="AC9" s="559"/>
      <c r="AD9" s="559"/>
      <c r="AE9" s="559"/>
      <c r="AF9" s="561"/>
    </row>
    <row r="10" spans="1:105" ht="22.5" customHeight="1" x14ac:dyDescent="0.15">
      <c r="A10" s="82" t="s">
        <v>303</v>
      </c>
      <c r="B10" s="554" t="str">
        <f>IF(_1!B10=0,"　",_1!B10)</f>
        <v>　</v>
      </c>
      <c r="C10" s="46" t="str">
        <f>IF(_1!H10=0,"　",_1!H10)</f>
        <v>　</v>
      </c>
      <c r="D10" s="351"/>
      <c r="E10" s="352"/>
      <c r="F10" s="688"/>
      <c r="G10" s="685"/>
      <c r="H10" s="353"/>
      <c r="I10" s="354"/>
      <c r="J10" s="50">
        <f t="shared" si="2"/>
        <v>0</v>
      </c>
      <c r="K10" s="688"/>
      <c r="L10" s="685"/>
      <c r="M10" s="353"/>
      <c r="N10" s="354"/>
      <c r="O10" s="50">
        <f t="shared" si="3"/>
        <v>0</v>
      </c>
      <c r="P10" s="691"/>
      <c r="Q10" s="559"/>
      <c r="R10" s="353"/>
      <c r="S10" s="354"/>
      <c r="T10" s="50">
        <f t="shared" si="4"/>
        <v>0</v>
      </c>
      <c r="U10" s="691"/>
      <c r="V10" s="559"/>
      <c r="W10" s="353"/>
      <c r="X10" s="354"/>
      <c r="Y10" s="50">
        <f t="shared" si="5"/>
        <v>0</v>
      </c>
      <c r="Z10" s="51">
        <f t="shared" si="0"/>
        <v>0</v>
      </c>
      <c r="AA10" s="52">
        <f t="shared" si="1"/>
        <v>0</v>
      </c>
      <c r="AB10" s="356"/>
      <c r="AC10" s="559"/>
      <c r="AD10" s="559"/>
      <c r="AE10" s="559"/>
      <c r="AF10" s="561"/>
    </row>
    <row r="11" spans="1:105" ht="22.5" customHeight="1" x14ac:dyDescent="0.15">
      <c r="A11" s="82" t="s">
        <v>280</v>
      </c>
      <c r="B11" s="554" t="str">
        <f>IF(_1!B11=0,"　",_1!B11)</f>
        <v>　</v>
      </c>
      <c r="C11" s="46" t="str">
        <f>IF(_1!H11=0,"　",_1!H11)</f>
        <v>　</v>
      </c>
      <c r="D11" s="351"/>
      <c r="E11" s="352"/>
      <c r="F11" s="688"/>
      <c r="G11" s="685"/>
      <c r="H11" s="353"/>
      <c r="I11" s="354"/>
      <c r="J11" s="50">
        <f t="shared" si="2"/>
        <v>0</v>
      </c>
      <c r="K11" s="688"/>
      <c r="L11" s="685"/>
      <c r="M11" s="353"/>
      <c r="N11" s="354"/>
      <c r="O11" s="50">
        <f t="shared" si="3"/>
        <v>0</v>
      </c>
      <c r="P11" s="691"/>
      <c r="Q11" s="559"/>
      <c r="R11" s="353"/>
      <c r="S11" s="354"/>
      <c r="T11" s="50">
        <f t="shared" si="4"/>
        <v>0</v>
      </c>
      <c r="U11" s="691"/>
      <c r="V11" s="559"/>
      <c r="W11" s="353"/>
      <c r="X11" s="354"/>
      <c r="Y11" s="50">
        <f t="shared" si="5"/>
        <v>0</v>
      </c>
      <c r="Z11" s="51">
        <f t="shared" si="0"/>
        <v>0</v>
      </c>
      <c r="AA11" s="52">
        <f t="shared" si="1"/>
        <v>0</v>
      </c>
      <c r="AB11" s="356"/>
      <c r="AC11" s="559"/>
      <c r="AD11" s="559"/>
      <c r="AE11" s="559"/>
      <c r="AF11" s="561"/>
    </row>
    <row r="12" spans="1:105" ht="22.5" customHeight="1" x14ac:dyDescent="0.15">
      <c r="A12" s="82" t="s">
        <v>281</v>
      </c>
      <c r="B12" s="554" t="str">
        <f>IF(_1!B12=0,"　",_1!B12)</f>
        <v>　</v>
      </c>
      <c r="C12" s="46" t="str">
        <f>IF(_1!H12=0,"　",_1!H12)</f>
        <v>　</v>
      </c>
      <c r="D12" s="351"/>
      <c r="E12" s="352"/>
      <c r="F12" s="688"/>
      <c r="G12" s="685"/>
      <c r="H12" s="353"/>
      <c r="I12" s="354"/>
      <c r="J12" s="50">
        <f t="shared" si="2"/>
        <v>0</v>
      </c>
      <c r="K12" s="688"/>
      <c r="L12" s="685"/>
      <c r="M12" s="353"/>
      <c r="N12" s="354"/>
      <c r="O12" s="50">
        <f t="shared" si="3"/>
        <v>0</v>
      </c>
      <c r="P12" s="691"/>
      <c r="Q12" s="559"/>
      <c r="R12" s="353"/>
      <c r="S12" s="354"/>
      <c r="T12" s="50">
        <f t="shared" si="4"/>
        <v>0</v>
      </c>
      <c r="U12" s="691"/>
      <c r="V12" s="559"/>
      <c r="W12" s="353"/>
      <c r="X12" s="354"/>
      <c r="Y12" s="50">
        <f t="shared" si="5"/>
        <v>0</v>
      </c>
      <c r="Z12" s="51">
        <f t="shared" si="0"/>
        <v>0</v>
      </c>
      <c r="AA12" s="52">
        <f t="shared" si="1"/>
        <v>0</v>
      </c>
      <c r="AB12" s="356"/>
      <c r="AC12" s="559"/>
      <c r="AD12" s="559"/>
      <c r="AE12" s="559"/>
      <c r="AF12" s="561"/>
    </row>
    <row r="13" spans="1:105" ht="22.5" customHeight="1" x14ac:dyDescent="0.15">
      <c r="A13" s="82" t="s">
        <v>283</v>
      </c>
      <c r="B13" s="554" t="str">
        <f>IF(_1!B13=0,"　",_1!B13)</f>
        <v>　</v>
      </c>
      <c r="C13" s="46" t="str">
        <f>IF(_1!H13=0,"　",_1!H13)</f>
        <v>　</v>
      </c>
      <c r="D13" s="351"/>
      <c r="E13" s="352"/>
      <c r="F13" s="688"/>
      <c r="G13" s="685"/>
      <c r="H13" s="353"/>
      <c r="I13" s="354"/>
      <c r="J13" s="50">
        <f t="shared" si="2"/>
        <v>0</v>
      </c>
      <c r="K13" s="688"/>
      <c r="L13" s="685"/>
      <c r="M13" s="353"/>
      <c r="N13" s="354"/>
      <c r="O13" s="50">
        <f t="shared" si="3"/>
        <v>0</v>
      </c>
      <c r="P13" s="691"/>
      <c r="Q13" s="559"/>
      <c r="R13" s="353"/>
      <c r="S13" s="354"/>
      <c r="T13" s="50">
        <f t="shared" si="4"/>
        <v>0</v>
      </c>
      <c r="U13" s="691"/>
      <c r="V13" s="559"/>
      <c r="W13" s="353"/>
      <c r="X13" s="354"/>
      <c r="Y13" s="50">
        <f t="shared" si="5"/>
        <v>0</v>
      </c>
      <c r="Z13" s="51">
        <f t="shared" si="0"/>
        <v>0</v>
      </c>
      <c r="AA13" s="52">
        <f t="shared" si="1"/>
        <v>0</v>
      </c>
      <c r="AB13" s="356"/>
      <c r="AC13" s="559"/>
      <c r="AD13" s="559"/>
      <c r="AE13" s="559"/>
      <c r="AF13" s="561"/>
    </row>
    <row r="14" spans="1:105" ht="22.5" customHeight="1" x14ac:dyDescent="0.15">
      <c r="A14" s="82" t="s">
        <v>284</v>
      </c>
      <c r="B14" s="554" t="str">
        <f>IF(_1!B14=0,"　",_1!B14)</f>
        <v>　</v>
      </c>
      <c r="C14" s="46" t="str">
        <f>IF(_1!H14=0,"　",_1!H14)</f>
        <v>　</v>
      </c>
      <c r="D14" s="351"/>
      <c r="E14" s="352"/>
      <c r="F14" s="688"/>
      <c r="G14" s="685"/>
      <c r="H14" s="353"/>
      <c r="I14" s="354"/>
      <c r="J14" s="50">
        <f t="shared" si="2"/>
        <v>0</v>
      </c>
      <c r="K14" s="688"/>
      <c r="L14" s="685"/>
      <c r="M14" s="353"/>
      <c r="N14" s="354"/>
      <c r="O14" s="50">
        <f t="shared" si="3"/>
        <v>0</v>
      </c>
      <c r="P14" s="691"/>
      <c r="Q14" s="559"/>
      <c r="R14" s="353"/>
      <c r="S14" s="354"/>
      <c r="T14" s="50">
        <f t="shared" si="4"/>
        <v>0</v>
      </c>
      <c r="U14" s="691"/>
      <c r="V14" s="559"/>
      <c r="W14" s="353"/>
      <c r="X14" s="354"/>
      <c r="Y14" s="50">
        <f t="shared" si="5"/>
        <v>0</v>
      </c>
      <c r="Z14" s="51">
        <f t="shared" si="0"/>
        <v>0</v>
      </c>
      <c r="AA14" s="52">
        <f t="shared" si="1"/>
        <v>0</v>
      </c>
      <c r="AB14" s="356"/>
      <c r="AC14" s="559"/>
      <c r="AD14" s="559"/>
      <c r="AE14" s="559"/>
      <c r="AF14" s="561"/>
    </row>
    <row r="15" spans="1:105" ht="22.5" customHeight="1" x14ac:dyDescent="0.15">
      <c r="A15" s="82" t="s">
        <v>285</v>
      </c>
      <c r="B15" s="554" t="str">
        <f>IF(_1!B15=0,"　",_1!B15)</f>
        <v>　</v>
      </c>
      <c r="C15" s="46" t="str">
        <f>IF(_1!H15=0,"　",_1!H15)</f>
        <v>　</v>
      </c>
      <c r="D15" s="351"/>
      <c r="E15" s="352"/>
      <c r="F15" s="688"/>
      <c r="G15" s="685"/>
      <c r="H15" s="353"/>
      <c r="I15" s="354"/>
      <c r="J15" s="50">
        <f t="shared" si="2"/>
        <v>0</v>
      </c>
      <c r="K15" s="688"/>
      <c r="L15" s="685"/>
      <c r="M15" s="353"/>
      <c r="N15" s="354"/>
      <c r="O15" s="50">
        <f t="shared" si="3"/>
        <v>0</v>
      </c>
      <c r="P15" s="691"/>
      <c r="Q15" s="559"/>
      <c r="R15" s="353"/>
      <c r="S15" s="354"/>
      <c r="T15" s="50">
        <f t="shared" si="4"/>
        <v>0</v>
      </c>
      <c r="U15" s="691"/>
      <c r="V15" s="559"/>
      <c r="W15" s="353"/>
      <c r="X15" s="354"/>
      <c r="Y15" s="50">
        <f t="shared" si="5"/>
        <v>0</v>
      </c>
      <c r="Z15" s="51">
        <f t="shared" si="0"/>
        <v>0</v>
      </c>
      <c r="AA15" s="52">
        <f t="shared" si="1"/>
        <v>0</v>
      </c>
      <c r="AB15" s="356"/>
      <c r="AC15" s="559"/>
      <c r="AD15" s="559"/>
      <c r="AE15" s="559"/>
      <c r="AF15" s="561"/>
    </row>
    <row r="16" spans="1:105" ht="22.5" customHeight="1" x14ac:dyDescent="0.15">
      <c r="A16" s="82" t="s">
        <v>286</v>
      </c>
      <c r="B16" s="554" t="str">
        <f>IF(_1!B16=0,"　",_1!B16)</f>
        <v>　</v>
      </c>
      <c r="C16" s="46" t="str">
        <f>IF(_1!H16=0,"　",_1!H16)</f>
        <v>　</v>
      </c>
      <c r="D16" s="351"/>
      <c r="E16" s="352"/>
      <c r="F16" s="688"/>
      <c r="G16" s="685"/>
      <c r="H16" s="353"/>
      <c r="I16" s="354"/>
      <c r="J16" s="50">
        <f t="shared" si="2"/>
        <v>0</v>
      </c>
      <c r="K16" s="688"/>
      <c r="L16" s="685"/>
      <c r="M16" s="353"/>
      <c r="N16" s="354"/>
      <c r="O16" s="50">
        <f t="shared" si="3"/>
        <v>0</v>
      </c>
      <c r="P16" s="691"/>
      <c r="Q16" s="559"/>
      <c r="R16" s="353"/>
      <c r="S16" s="354"/>
      <c r="T16" s="50">
        <f t="shared" si="4"/>
        <v>0</v>
      </c>
      <c r="U16" s="691"/>
      <c r="V16" s="559"/>
      <c r="W16" s="353"/>
      <c r="X16" s="354"/>
      <c r="Y16" s="50">
        <f t="shared" si="5"/>
        <v>0</v>
      </c>
      <c r="Z16" s="51">
        <f t="shared" si="0"/>
        <v>0</v>
      </c>
      <c r="AA16" s="52">
        <f t="shared" si="1"/>
        <v>0</v>
      </c>
      <c r="AB16" s="356"/>
      <c r="AC16" s="559"/>
      <c r="AD16" s="559"/>
      <c r="AE16" s="559"/>
      <c r="AF16" s="561"/>
    </row>
    <row r="17" spans="1:32" ht="22.5" customHeight="1" x14ac:dyDescent="0.15">
      <c r="A17" s="82" t="s">
        <v>287</v>
      </c>
      <c r="B17" s="554" t="str">
        <f>IF(_1!B17=0,"　",_1!B17)</f>
        <v>　</v>
      </c>
      <c r="C17" s="46" t="str">
        <f>IF(_1!H17=0,"　",_1!H17)</f>
        <v>　</v>
      </c>
      <c r="D17" s="351"/>
      <c r="E17" s="352"/>
      <c r="F17" s="688"/>
      <c r="G17" s="685"/>
      <c r="H17" s="353"/>
      <c r="I17" s="354"/>
      <c r="J17" s="50">
        <f t="shared" si="2"/>
        <v>0</v>
      </c>
      <c r="K17" s="688"/>
      <c r="L17" s="685"/>
      <c r="M17" s="353"/>
      <c r="N17" s="354"/>
      <c r="O17" s="50">
        <f t="shared" si="3"/>
        <v>0</v>
      </c>
      <c r="P17" s="691"/>
      <c r="Q17" s="559"/>
      <c r="R17" s="353"/>
      <c r="S17" s="354"/>
      <c r="T17" s="50">
        <f t="shared" si="4"/>
        <v>0</v>
      </c>
      <c r="U17" s="691"/>
      <c r="V17" s="559"/>
      <c r="W17" s="353"/>
      <c r="X17" s="354"/>
      <c r="Y17" s="50">
        <f t="shared" si="5"/>
        <v>0</v>
      </c>
      <c r="Z17" s="51">
        <f t="shared" si="0"/>
        <v>0</v>
      </c>
      <c r="AA17" s="52">
        <f t="shared" si="1"/>
        <v>0</v>
      </c>
      <c r="AB17" s="356"/>
      <c r="AC17" s="559"/>
      <c r="AD17" s="559"/>
      <c r="AE17" s="559"/>
      <c r="AF17" s="561"/>
    </row>
    <row r="18" spans="1:32" ht="22.5" customHeight="1" x14ac:dyDescent="0.15">
      <c r="A18" s="82" t="s">
        <v>288</v>
      </c>
      <c r="B18" s="554" t="str">
        <f>IF(_1!B18=0,"　",_1!B18)</f>
        <v>　</v>
      </c>
      <c r="C18" s="46" t="str">
        <f>IF(_1!H18=0,"　",_1!H18)</f>
        <v>　</v>
      </c>
      <c r="D18" s="351"/>
      <c r="E18" s="352"/>
      <c r="F18" s="688"/>
      <c r="G18" s="685"/>
      <c r="H18" s="353"/>
      <c r="I18" s="354"/>
      <c r="J18" s="50">
        <f t="shared" si="2"/>
        <v>0</v>
      </c>
      <c r="K18" s="688"/>
      <c r="L18" s="685"/>
      <c r="M18" s="353"/>
      <c r="N18" s="354"/>
      <c r="O18" s="50">
        <f t="shared" si="3"/>
        <v>0</v>
      </c>
      <c r="P18" s="691"/>
      <c r="Q18" s="559"/>
      <c r="R18" s="353"/>
      <c r="S18" s="354"/>
      <c r="T18" s="50">
        <f t="shared" si="4"/>
        <v>0</v>
      </c>
      <c r="U18" s="691"/>
      <c r="V18" s="559"/>
      <c r="W18" s="353"/>
      <c r="X18" s="354"/>
      <c r="Y18" s="50">
        <f t="shared" si="5"/>
        <v>0</v>
      </c>
      <c r="Z18" s="51">
        <f t="shared" si="0"/>
        <v>0</v>
      </c>
      <c r="AA18" s="52">
        <f t="shared" si="1"/>
        <v>0</v>
      </c>
      <c r="AB18" s="356"/>
      <c r="AC18" s="559"/>
      <c r="AD18" s="559"/>
      <c r="AE18" s="559"/>
      <c r="AF18" s="561"/>
    </row>
    <row r="19" spans="1:32" ht="22.5" customHeight="1" x14ac:dyDescent="0.15">
      <c r="A19" s="82" t="s">
        <v>289</v>
      </c>
      <c r="B19" s="554" t="str">
        <f>IF(_1!B19=0,"　",_1!B19)</f>
        <v>　</v>
      </c>
      <c r="C19" s="46" t="str">
        <f>IF(_1!H19=0,"　",_1!H19)</f>
        <v>　</v>
      </c>
      <c r="D19" s="351"/>
      <c r="E19" s="352"/>
      <c r="F19" s="688"/>
      <c r="G19" s="685"/>
      <c r="H19" s="353"/>
      <c r="I19" s="354"/>
      <c r="J19" s="50">
        <f t="shared" si="2"/>
        <v>0</v>
      </c>
      <c r="K19" s="688"/>
      <c r="L19" s="685"/>
      <c r="M19" s="353"/>
      <c r="N19" s="354"/>
      <c r="O19" s="50">
        <f t="shared" si="3"/>
        <v>0</v>
      </c>
      <c r="P19" s="691"/>
      <c r="Q19" s="559"/>
      <c r="R19" s="353"/>
      <c r="S19" s="354"/>
      <c r="T19" s="50">
        <f t="shared" si="4"/>
        <v>0</v>
      </c>
      <c r="U19" s="691"/>
      <c r="V19" s="559"/>
      <c r="W19" s="353"/>
      <c r="X19" s="354"/>
      <c r="Y19" s="50">
        <f t="shared" si="5"/>
        <v>0</v>
      </c>
      <c r="Z19" s="51">
        <f t="shared" si="0"/>
        <v>0</v>
      </c>
      <c r="AA19" s="52">
        <f t="shared" si="1"/>
        <v>0</v>
      </c>
      <c r="AB19" s="356"/>
      <c r="AC19" s="559"/>
      <c r="AD19" s="559"/>
      <c r="AE19" s="559"/>
      <c r="AF19" s="561"/>
    </row>
    <row r="20" spans="1:32" ht="22.5" customHeight="1" x14ac:dyDescent="0.15">
      <c r="A20" s="82" t="s">
        <v>290</v>
      </c>
      <c r="B20" s="554" t="str">
        <f>IF(_1!B20=0,"　",_1!B20)</f>
        <v>　</v>
      </c>
      <c r="C20" s="46" t="str">
        <f>IF(_1!H20=0,"　",_1!H20)</f>
        <v>　</v>
      </c>
      <c r="D20" s="351"/>
      <c r="E20" s="352"/>
      <c r="F20" s="688"/>
      <c r="G20" s="685"/>
      <c r="H20" s="353"/>
      <c r="I20" s="354"/>
      <c r="J20" s="50">
        <f t="shared" si="2"/>
        <v>0</v>
      </c>
      <c r="K20" s="688"/>
      <c r="L20" s="685"/>
      <c r="M20" s="353"/>
      <c r="N20" s="354"/>
      <c r="O20" s="50">
        <f t="shared" si="3"/>
        <v>0</v>
      </c>
      <c r="P20" s="691"/>
      <c r="Q20" s="559"/>
      <c r="R20" s="353"/>
      <c r="S20" s="354"/>
      <c r="T20" s="50">
        <f t="shared" si="4"/>
        <v>0</v>
      </c>
      <c r="U20" s="688"/>
      <c r="V20" s="694"/>
      <c r="W20" s="353"/>
      <c r="X20" s="354"/>
      <c r="Y20" s="50">
        <f t="shared" si="5"/>
        <v>0</v>
      </c>
      <c r="Z20" s="51">
        <f t="shared" si="0"/>
        <v>0</v>
      </c>
      <c r="AA20" s="52">
        <f t="shared" si="1"/>
        <v>0</v>
      </c>
      <c r="AB20" s="356"/>
      <c r="AC20" s="559"/>
      <c r="AD20" s="559"/>
      <c r="AE20" s="559"/>
      <c r="AF20" s="561"/>
    </row>
    <row r="21" spans="1:32" ht="22.5" customHeight="1" x14ac:dyDescent="0.15">
      <c r="A21" s="82" t="s">
        <v>291</v>
      </c>
      <c r="B21" s="554" t="str">
        <f>IF(_1!B21=0,"　",_1!B21)</f>
        <v>　</v>
      </c>
      <c r="C21" s="46" t="str">
        <f>IF(_1!H21=0,"　",_1!H21)</f>
        <v>　</v>
      </c>
      <c r="D21" s="351"/>
      <c r="E21" s="352"/>
      <c r="F21" s="688"/>
      <c r="G21" s="685"/>
      <c r="H21" s="353"/>
      <c r="I21" s="354"/>
      <c r="J21" s="50">
        <f t="shared" si="2"/>
        <v>0</v>
      </c>
      <c r="K21" s="688"/>
      <c r="L21" s="685"/>
      <c r="M21" s="353"/>
      <c r="N21" s="354"/>
      <c r="O21" s="50">
        <f t="shared" si="3"/>
        <v>0</v>
      </c>
      <c r="P21" s="691"/>
      <c r="Q21" s="559"/>
      <c r="R21" s="353"/>
      <c r="S21" s="354"/>
      <c r="T21" s="50">
        <f t="shared" si="4"/>
        <v>0</v>
      </c>
      <c r="U21" s="688"/>
      <c r="V21" s="685"/>
      <c r="W21" s="353"/>
      <c r="X21" s="354"/>
      <c r="Y21" s="50">
        <f t="shared" si="5"/>
        <v>0</v>
      </c>
      <c r="Z21" s="51">
        <f t="shared" si="0"/>
        <v>0</v>
      </c>
      <c r="AA21" s="52">
        <f t="shared" si="1"/>
        <v>0</v>
      </c>
      <c r="AB21" s="356"/>
      <c r="AC21" s="559"/>
      <c r="AD21" s="559"/>
      <c r="AE21" s="559"/>
      <c r="AF21" s="561"/>
    </row>
    <row r="22" spans="1:32" ht="22.5" customHeight="1" x14ac:dyDescent="0.15">
      <c r="A22" s="82" t="s">
        <v>292</v>
      </c>
      <c r="B22" s="554" t="str">
        <f>IF(_1!B22=0,"　",_1!B22)</f>
        <v>　</v>
      </c>
      <c r="C22" s="46" t="str">
        <f>IF(_1!H22=0,"　",_1!H22)</f>
        <v>　</v>
      </c>
      <c r="D22" s="351"/>
      <c r="E22" s="352"/>
      <c r="F22" s="688"/>
      <c r="G22" s="685"/>
      <c r="H22" s="353"/>
      <c r="I22" s="354"/>
      <c r="J22" s="50">
        <f t="shared" si="2"/>
        <v>0</v>
      </c>
      <c r="K22" s="688"/>
      <c r="L22" s="685"/>
      <c r="M22" s="353"/>
      <c r="N22" s="354"/>
      <c r="O22" s="50">
        <f t="shared" si="3"/>
        <v>0</v>
      </c>
      <c r="P22" s="691"/>
      <c r="Q22" s="559"/>
      <c r="R22" s="353"/>
      <c r="S22" s="354"/>
      <c r="T22" s="50">
        <f t="shared" si="4"/>
        <v>0</v>
      </c>
      <c r="U22" s="688"/>
      <c r="V22" s="685"/>
      <c r="W22" s="353"/>
      <c r="X22" s="354"/>
      <c r="Y22" s="50">
        <f t="shared" si="5"/>
        <v>0</v>
      </c>
      <c r="Z22" s="51">
        <f t="shared" si="0"/>
        <v>0</v>
      </c>
      <c r="AA22" s="52">
        <f t="shared" si="1"/>
        <v>0</v>
      </c>
      <c r="AB22" s="356"/>
      <c r="AC22" s="559"/>
      <c r="AD22" s="559"/>
      <c r="AE22" s="559"/>
      <c r="AF22" s="561"/>
    </row>
    <row r="23" spans="1:32" ht="22.5" customHeight="1" x14ac:dyDescent="0.15">
      <c r="A23" s="82" t="s">
        <v>313</v>
      </c>
      <c r="B23" s="554" t="str">
        <f>IF(_1!B23=0,"　",_1!B23)</f>
        <v>　</v>
      </c>
      <c r="C23" s="46" t="str">
        <f>IF(_1!H23=0,"　",_1!H23)</f>
        <v>　</v>
      </c>
      <c r="D23" s="351"/>
      <c r="E23" s="352"/>
      <c r="F23" s="688"/>
      <c r="G23" s="685"/>
      <c r="H23" s="353"/>
      <c r="I23" s="354"/>
      <c r="J23" s="50">
        <f t="shared" si="2"/>
        <v>0</v>
      </c>
      <c r="K23" s="688"/>
      <c r="L23" s="685"/>
      <c r="M23" s="353"/>
      <c r="N23" s="354"/>
      <c r="O23" s="50">
        <f t="shared" si="3"/>
        <v>0</v>
      </c>
      <c r="P23" s="691"/>
      <c r="Q23" s="559"/>
      <c r="R23" s="353"/>
      <c r="S23" s="354"/>
      <c r="T23" s="50">
        <f t="shared" si="4"/>
        <v>0</v>
      </c>
      <c r="U23" s="688"/>
      <c r="V23" s="685"/>
      <c r="W23" s="353"/>
      <c r="X23" s="354"/>
      <c r="Y23" s="50">
        <f t="shared" si="5"/>
        <v>0</v>
      </c>
      <c r="Z23" s="51">
        <f t="shared" si="0"/>
        <v>0</v>
      </c>
      <c r="AA23" s="52">
        <f t="shared" si="1"/>
        <v>0</v>
      </c>
      <c r="AB23" s="356"/>
      <c r="AC23" s="559"/>
      <c r="AD23" s="559"/>
      <c r="AE23" s="559"/>
      <c r="AF23" s="561"/>
    </row>
    <row r="24" spans="1:32" ht="22.5" customHeight="1" x14ac:dyDescent="0.15">
      <c r="A24" s="82" t="s">
        <v>711</v>
      </c>
      <c r="B24" s="554" t="str">
        <f>IF(_1!B24=0,"　",_1!B24)</f>
        <v>　</v>
      </c>
      <c r="C24" s="46" t="str">
        <f>IF(_1!H24=0,"　",_1!H24)</f>
        <v>　</v>
      </c>
      <c r="D24" s="351"/>
      <c r="E24" s="352"/>
      <c r="F24" s="688"/>
      <c r="G24" s="685"/>
      <c r="H24" s="353"/>
      <c r="I24" s="354"/>
      <c r="J24" s="50">
        <f t="shared" si="2"/>
        <v>0</v>
      </c>
      <c r="K24" s="688"/>
      <c r="L24" s="685"/>
      <c r="M24" s="353"/>
      <c r="N24" s="354"/>
      <c r="O24" s="50">
        <f t="shared" si="3"/>
        <v>0</v>
      </c>
      <c r="P24" s="691"/>
      <c r="Q24" s="559"/>
      <c r="R24" s="353"/>
      <c r="S24" s="354"/>
      <c r="T24" s="50">
        <f t="shared" si="4"/>
        <v>0</v>
      </c>
      <c r="U24" s="688"/>
      <c r="V24" s="685"/>
      <c r="W24" s="353"/>
      <c r="X24" s="354"/>
      <c r="Y24" s="50">
        <f t="shared" si="5"/>
        <v>0</v>
      </c>
      <c r="Z24" s="51">
        <f t="shared" si="0"/>
        <v>0</v>
      </c>
      <c r="AA24" s="52">
        <f t="shared" si="1"/>
        <v>0</v>
      </c>
      <c r="AB24" s="356"/>
      <c r="AC24" s="559"/>
      <c r="AD24" s="559"/>
      <c r="AE24" s="559"/>
      <c r="AF24" s="561"/>
    </row>
    <row r="25" spans="1:32" ht="22.5" customHeight="1" x14ac:dyDescent="0.15">
      <c r="A25" s="82" t="s">
        <v>712</v>
      </c>
      <c r="B25" s="554" t="str">
        <f>IF(_1!B25=0,"　",_1!B25)</f>
        <v>　</v>
      </c>
      <c r="C25" s="46" t="str">
        <f>IF(_1!H25=0,"　",_1!H25)</f>
        <v>　</v>
      </c>
      <c r="D25" s="351"/>
      <c r="E25" s="352"/>
      <c r="F25" s="688"/>
      <c r="G25" s="685"/>
      <c r="H25" s="353"/>
      <c r="I25" s="354"/>
      <c r="J25" s="50">
        <f t="shared" si="2"/>
        <v>0</v>
      </c>
      <c r="K25" s="688"/>
      <c r="L25" s="685"/>
      <c r="M25" s="353"/>
      <c r="N25" s="354"/>
      <c r="O25" s="50">
        <f t="shared" si="3"/>
        <v>0</v>
      </c>
      <c r="P25" s="691"/>
      <c r="Q25" s="559"/>
      <c r="R25" s="353"/>
      <c r="S25" s="354"/>
      <c r="T25" s="50">
        <f t="shared" si="4"/>
        <v>0</v>
      </c>
      <c r="U25" s="688"/>
      <c r="V25" s="685"/>
      <c r="W25" s="353"/>
      <c r="X25" s="354"/>
      <c r="Y25" s="50">
        <f t="shared" si="5"/>
        <v>0</v>
      </c>
      <c r="Z25" s="51">
        <f t="shared" si="0"/>
        <v>0</v>
      </c>
      <c r="AA25" s="52">
        <f t="shared" si="1"/>
        <v>0</v>
      </c>
      <c r="AB25" s="356"/>
      <c r="AC25" s="559"/>
      <c r="AD25" s="559"/>
      <c r="AE25" s="559"/>
      <c r="AF25" s="561"/>
    </row>
    <row r="26" spans="1:32" ht="22.5" customHeight="1" x14ac:dyDescent="0.15">
      <c r="A26" s="82" t="s">
        <v>713</v>
      </c>
      <c r="B26" s="554" t="str">
        <f>IF(_1!B26=0,"　",_1!B26)</f>
        <v>　</v>
      </c>
      <c r="C26" s="46" t="str">
        <f>IF(_1!H26=0,"　",_1!H26)</f>
        <v>　</v>
      </c>
      <c r="D26" s="351"/>
      <c r="E26" s="352"/>
      <c r="F26" s="688"/>
      <c r="G26" s="685"/>
      <c r="H26" s="353"/>
      <c r="I26" s="354"/>
      <c r="J26" s="50">
        <f t="shared" si="2"/>
        <v>0</v>
      </c>
      <c r="K26" s="688"/>
      <c r="L26" s="685"/>
      <c r="M26" s="353"/>
      <c r="N26" s="354"/>
      <c r="O26" s="50">
        <f t="shared" si="3"/>
        <v>0</v>
      </c>
      <c r="P26" s="691"/>
      <c r="Q26" s="559"/>
      <c r="R26" s="353"/>
      <c r="S26" s="354"/>
      <c r="T26" s="50">
        <f t="shared" si="4"/>
        <v>0</v>
      </c>
      <c r="U26" s="688"/>
      <c r="V26" s="685"/>
      <c r="W26" s="353"/>
      <c r="X26" s="354"/>
      <c r="Y26" s="50">
        <f t="shared" si="5"/>
        <v>0</v>
      </c>
      <c r="Z26" s="51">
        <f t="shared" si="0"/>
        <v>0</v>
      </c>
      <c r="AA26" s="52">
        <f t="shared" si="1"/>
        <v>0</v>
      </c>
      <c r="AB26" s="356"/>
      <c r="AC26" s="559"/>
      <c r="AD26" s="559"/>
      <c r="AE26" s="559"/>
      <c r="AF26" s="561"/>
    </row>
    <row r="27" spans="1:32" ht="22.5" customHeight="1" x14ac:dyDescent="0.15">
      <c r="A27" s="82" t="s">
        <v>714</v>
      </c>
      <c r="B27" s="554" t="str">
        <f>IF(_1!B27=0,"　",_1!B27)</f>
        <v>　</v>
      </c>
      <c r="C27" s="46" t="str">
        <f>IF(_1!H27=0,"　",_1!H27)</f>
        <v>　</v>
      </c>
      <c r="D27" s="351"/>
      <c r="E27" s="352"/>
      <c r="F27" s="688"/>
      <c r="G27" s="685"/>
      <c r="H27" s="353"/>
      <c r="I27" s="354"/>
      <c r="J27" s="50">
        <f t="shared" si="2"/>
        <v>0</v>
      </c>
      <c r="K27" s="688"/>
      <c r="L27" s="685"/>
      <c r="M27" s="353"/>
      <c r="N27" s="354"/>
      <c r="O27" s="50">
        <f t="shared" si="3"/>
        <v>0</v>
      </c>
      <c r="P27" s="691"/>
      <c r="Q27" s="559"/>
      <c r="R27" s="353"/>
      <c r="S27" s="354"/>
      <c r="T27" s="50">
        <f t="shared" si="4"/>
        <v>0</v>
      </c>
      <c r="U27" s="688"/>
      <c r="V27" s="685"/>
      <c r="W27" s="353"/>
      <c r="X27" s="354"/>
      <c r="Y27" s="50">
        <f t="shared" si="5"/>
        <v>0</v>
      </c>
      <c r="Z27" s="51">
        <f t="shared" si="0"/>
        <v>0</v>
      </c>
      <c r="AA27" s="52">
        <f t="shared" si="1"/>
        <v>0</v>
      </c>
      <c r="AB27" s="356"/>
      <c r="AC27" s="559"/>
      <c r="AD27" s="559"/>
      <c r="AE27" s="559"/>
      <c r="AF27" s="561"/>
    </row>
    <row r="28" spans="1:32" ht="22.5" customHeight="1" x14ac:dyDescent="0.15">
      <c r="A28" s="82" t="s">
        <v>715</v>
      </c>
      <c r="B28" s="554" t="str">
        <f>IF(_1!B28=0,"　",_1!B28)</f>
        <v>　</v>
      </c>
      <c r="C28" s="46" t="str">
        <f>IF(_1!H28=0,"　",_1!H28)</f>
        <v>　</v>
      </c>
      <c r="D28" s="351"/>
      <c r="E28" s="352"/>
      <c r="F28" s="688"/>
      <c r="G28" s="685"/>
      <c r="H28" s="353"/>
      <c r="I28" s="354"/>
      <c r="J28" s="50">
        <f t="shared" si="2"/>
        <v>0</v>
      </c>
      <c r="K28" s="688"/>
      <c r="L28" s="685"/>
      <c r="M28" s="353"/>
      <c r="N28" s="354"/>
      <c r="O28" s="50">
        <f t="shared" si="3"/>
        <v>0</v>
      </c>
      <c r="P28" s="691"/>
      <c r="Q28" s="559"/>
      <c r="R28" s="353"/>
      <c r="S28" s="354"/>
      <c r="T28" s="50">
        <f t="shared" si="4"/>
        <v>0</v>
      </c>
      <c r="U28" s="688"/>
      <c r="V28" s="685"/>
      <c r="W28" s="353"/>
      <c r="X28" s="354"/>
      <c r="Y28" s="50">
        <f t="shared" si="5"/>
        <v>0</v>
      </c>
      <c r="Z28" s="51">
        <f t="shared" si="0"/>
        <v>0</v>
      </c>
      <c r="AA28" s="52">
        <f t="shared" si="1"/>
        <v>0</v>
      </c>
      <c r="AB28" s="356"/>
      <c r="AC28" s="559"/>
      <c r="AD28" s="559"/>
      <c r="AE28" s="559"/>
      <c r="AF28" s="561"/>
    </row>
    <row r="29" spans="1:32" ht="22.5" customHeight="1" x14ac:dyDescent="0.15">
      <c r="A29" s="82" t="s">
        <v>716</v>
      </c>
      <c r="B29" s="554" t="str">
        <f>IF(_1!B29=0,"　",_1!B29)</f>
        <v>　</v>
      </c>
      <c r="C29" s="46" t="str">
        <f>IF(_1!H29=0,"　",_1!H29)</f>
        <v>　</v>
      </c>
      <c r="D29" s="351"/>
      <c r="E29" s="352"/>
      <c r="F29" s="688"/>
      <c r="G29" s="685"/>
      <c r="H29" s="353"/>
      <c r="I29" s="354"/>
      <c r="J29" s="50">
        <f t="shared" si="2"/>
        <v>0</v>
      </c>
      <c r="K29" s="688"/>
      <c r="L29" s="685"/>
      <c r="M29" s="353"/>
      <c r="N29" s="354"/>
      <c r="O29" s="50">
        <f t="shared" si="3"/>
        <v>0</v>
      </c>
      <c r="P29" s="691"/>
      <c r="Q29" s="559"/>
      <c r="R29" s="353"/>
      <c r="S29" s="354"/>
      <c r="T29" s="50">
        <f t="shared" si="4"/>
        <v>0</v>
      </c>
      <c r="U29" s="688"/>
      <c r="V29" s="685"/>
      <c r="W29" s="353"/>
      <c r="X29" s="354"/>
      <c r="Y29" s="50">
        <f t="shared" si="5"/>
        <v>0</v>
      </c>
      <c r="Z29" s="51">
        <f t="shared" si="0"/>
        <v>0</v>
      </c>
      <c r="AA29" s="52">
        <f t="shared" si="1"/>
        <v>0</v>
      </c>
      <c r="AB29" s="356"/>
      <c r="AC29" s="559"/>
      <c r="AD29" s="559"/>
      <c r="AE29" s="559"/>
      <c r="AF29" s="561"/>
    </row>
    <row r="30" spans="1:32" ht="22.5" customHeight="1" x14ac:dyDescent="0.15">
      <c r="A30" s="82" t="s">
        <v>717</v>
      </c>
      <c r="B30" s="554" t="str">
        <f>IF(_1!B30=0,"　",_1!B30)</f>
        <v>　</v>
      </c>
      <c r="C30" s="46" t="str">
        <f>IF(_1!H30=0,"　",_1!H30)</f>
        <v>　</v>
      </c>
      <c r="D30" s="351"/>
      <c r="E30" s="352"/>
      <c r="F30" s="688"/>
      <c r="G30" s="685"/>
      <c r="H30" s="353"/>
      <c r="I30" s="354"/>
      <c r="J30" s="50">
        <f t="shared" si="2"/>
        <v>0</v>
      </c>
      <c r="K30" s="688"/>
      <c r="L30" s="685"/>
      <c r="M30" s="353"/>
      <c r="N30" s="354"/>
      <c r="O30" s="50">
        <f t="shared" si="3"/>
        <v>0</v>
      </c>
      <c r="P30" s="691"/>
      <c r="Q30" s="559"/>
      <c r="R30" s="353"/>
      <c r="S30" s="354"/>
      <c r="T30" s="50">
        <f t="shared" si="4"/>
        <v>0</v>
      </c>
      <c r="U30" s="689"/>
      <c r="V30" s="685"/>
      <c r="W30" s="353"/>
      <c r="X30" s="354"/>
      <c r="Y30" s="50">
        <f t="shared" si="5"/>
        <v>0</v>
      </c>
      <c r="Z30" s="51">
        <f t="shared" si="0"/>
        <v>0</v>
      </c>
      <c r="AA30" s="52">
        <f t="shared" si="1"/>
        <v>0</v>
      </c>
      <c r="AB30" s="356"/>
      <c r="AC30" s="559"/>
      <c r="AD30" s="559"/>
      <c r="AE30" s="559"/>
      <c r="AF30" s="561"/>
    </row>
    <row r="31" spans="1:32" ht="22.5" customHeight="1" x14ac:dyDescent="0.15">
      <c r="A31" s="82" t="s">
        <v>718</v>
      </c>
      <c r="B31" s="554" t="str">
        <f>IF(_1!B31=0,"　",_1!B31)</f>
        <v>　</v>
      </c>
      <c r="C31" s="46" t="str">
        <f>IF(_1!H31=0,"　",_1!H31)</f>
        <v>　</v>
      </c>
      <c r="D31" s="351"/>
      <c r="E31" s="352"/>
      <c r="F31" s="688"/>
      <c r="G31" s="685"/>
      <c r="H31" s="353"/>
      <c r="I31" s="354"/>
      <c r="J31" s="50">
        <f t="shared" si="2"/>
        <v>0</v>
      </c>
      <c r="K31" s="688"/>
      <c r="L31" s="685"/>
      <c r="M31" s="353"/>
      <c r="N31" s="354"/>
      <c r="O31" s="50">
        <f t="shared" si="3"/>
        <v>0</v>
      </c>
      <c r="P31" s="691"/>
      <c r="Q31" s="559"/>
      <c r="R31" s="353"/>
      <c r="S31" s="354"/>
      <c r="T31" s="50">
        <f t="shared" si="4"/>
        <v>0</v>
      </c>
      <c r="U31" s="688"/>
      <c r="V31" s="685"/>
      <c r="W31" s="353"/>
      <c r="X31" s="354"/>
      <c r="Y31" s="50">
        <f t="shared" si="5"/>
        <v>0</v>
      </c>
      <c r="Z31" s="51">
        <f t="shared" si="0"/>
        <v>0</v>
      </c>
      <c r="AA31" s="52">
        <f t="shared" si="1"/>
        <v>0</v>
      </c>
      <c r="AB31" s="356"/>
      <c r="AC31" s="559"/>
      <c r="AD31" s="559"/>
      <c r="AE31" s="559"/>
      <c r="AF31" s="561"/>
    </row>
    <row r="32" spans="1:32" ht="22.5" customHeight="1" x14ac:dyDescent="0.15">
      <c r="A32" s="82" t="s">
        <v>719</v>
      </c>
      <c r="B32" s="554" t="str">
        <f>IF(_1!B32=0,"　",_1!B32)</f>
        <v>　</v>
      </c>
      <c r="C32" s="46" t="str">
        <f>IF(_1!H32=0,"　",_1!H32)</f>
        <v>　</v>
      </c>
      <c r="D32" s="351"/>
      <c r="E32" s="352"/>
      <c r="F32" s="688"/>
      <c r="G32" s="685"/>
      <c r="H32" s="353"/>
      <c r="I32" s="354"/>
      <c r="J32" s="50">
        <f t="shared" si="2"/>
        <v>0</v>
      </c>
      <c r="K32" s="688"/>
      <c r="L32" s="685"/>
      <c r="M32" s="353"/>
      <c r="N32" s="354"/>
      <c r="O32" s="50">
        <f t="shared" si="3"/>
        <v>0</v>
      </c>
      <c r="P32" s="691"/>
      <c r="Q32" s="559"/>
      <c r="R32" s="353"/>
      <c r="S32" s="354"/>
      <c r="T32" s="50">
        <f t="shared" si="4"/>
        <v>0</v>
      </c>
      <c r="U32" s="688"/>
      <c r="V32" s="685"/>
      <c r="W32" s="353"/>
      <c r="X32" s="354"/>
      <c r="Y32" s="50">
        <f t="shared" si="5"/>
        <v>0</v>
      </c>
      <c r="Z32" s="51">
        <f t="shared" si="0"/>
        <v>0</v>
      </c>
      <c r="AA32" s="52">
        <f t="shared" si="1"/>
        <v>0</v>
      </c>
      <c r="AB32" s="356"/>
      <c r="AC32" s="559"/>
      <c r="AD32" s="559"/>
      <c r="AE32" s="559"/>
      <c r="AF32" s="561"/>
    </row>
    <row r="33" spans="1:32" ht="22.5" customHeight="1" x14ac:dyDescent="0.15">
      <c r="A33" s="82" t="s">
        <v>720</v>
      </c>
      <c r="B33" s="554" t="str">
        <f>IF(_1!B33=0,"　",_1!B33)</f>
        <v>　</v>
      </c>
      <c r="C33" s="46" t="str">
        <f>IF(_1!H33=0,"　",_1!H33)</f>
        <v>　</v>
      </c>
      <c r="D33" s="351"/>
      <c r="E33" s="352"/>
      <c r="F33" s="688"/>
      <c r="G33" s="685"/>
      <c r="H33" s="353"/>
      <c r="I33" s="354"/>
      <c r="J33" s="50">
        <f t="shared" si="2"/>
        <v>0</v>
      </c>
      <c r="K33" s="688"/>
      <c r="L33" s="685"/>
      <c r="M33" s="353"/>
      <c r="N33" s="354"/>
      <c r="O33" s="50">
        <f t="shared" si="3"/>
        <v>0</v>
      </c>
      <c r="P33" s="691"/>
      <c r="Q33" s="559"/>
      <c r="R33" s="353"/>
      <c r="S33" s="354"/>
      <c r="T33" s="50">
        <f t="shared" si="4"/>
        <v>0</v>
      </c>
      <c r="U33" s="688"/>
      <c r="V33" s="685"/>
      <c r="W33" s="353"/>
      <c r="X33" s="354"/>
      <c r="Y33" s="50">
        <f t="shared" si="5"/>
        <v>0</v>
      </c>
      <c r="Z33" s="51">
        <f t="shared" si="0"/>
        <v>0</v>
      </c>
      <c r="AA33" s="52">
        <f t="shared" si="1"/>
        <v>0</v>
      </c>
      <c r="AB33" s="356"/>
      <c r="AC33" s="559"/>
      <c r="AD33" s="559"/>
      <c r="AE33" s="559"/>
      <c r="AF33" s="561"/>
    </row>
    <row r="34" spans="1:32" ht="22.5" customHeight="1" x14ac:dyDescent="0.15">
      <c r="A34" s="82" t="s">
        <v>721</v>
      </c>
      <c r="B34" s="554" t="str">
        <f>IF(_1!B34=0,"　",_1!B34)</f>
        <v>　</v>
      </c>
      <c r="C34" s="46" t="str">
        <f>IF(_1!H34=0,"　",_1!H34)</f>
        <v>　</v>
      </c>
      <c r="D34" s="351"/>
      <c r="E34" s="352"/>
      <c r="F34" s="688"/>
      <c r="G34" s="685"/>
      <c r="H34" s="353"/>
      <c r="I34" s="354"/>
      <c r="J34" s="50">
        <f t="shared" si="2"/>
        <v>0</v>
      </c>
      <c r="K34" s="688"/>
      <c r="L34" s="685"/>
      <c r="M34" s="353"/>
      <c r="N34" s="354"/>
      <c r="O34" s="50">
        <f t="shared" si="3"/>
        <v>0</v>
      </c>
      <c r="P34" s="691"/>
      <c r="Q34" s="559"/>
      <c r="R34" s="353"/>
      <c r="S34" s="354"/>
      <c r="T34" s="50">
        <f t="shared" si="4"/>
        <v>0</v>
      </c>
      <c r="U34" s="688"/>
      <c r="V34" s="685"/>
      <c r="W34" s="353"/>
      <c r="X34" s="354"/>
      <c r="Y34" s="50">
        <f t="shared" si="5"/>
        <v>0</v>
      </c>
      <c r="Z34" s="51">
        <f t="shared" si="0"/>
        <v>0</v>
      </c>
      <c r="AA34" s="52">
        <f t="shared" si="1"/>
        <v>0</v>
      </c>
      <c r="AB34" s="356"/>
      <c r="AC34" s="559"/>
      <c r="AD34" s="559"/>
      <c r="AE34" s="559"/>
      <c r="AF34" s="561"/>
    </row>
    <row r="35" spans="1:32" ht="22.5" customHeight="1" x14ac:dyDescent="0.15">
      <c r="A35" s="82" t="s">
        <v>722</v>
      </c>
      <c r="B35" s="554" t="str">
        <f>IF(_1!B35=0,"　",_1!B35)</f>
        <v>　</v>
      </c>
      <c r="C35" s="46" t="str">
        <f>IF(_1!H35=0,"　",_1!H35)</f>
        <v>　</v>
      </c>
      <c r="D35" s="351"/>
      <c r="E35" s="352"/>
      <c r="F35" s="688"/>
      <c r="G35" s="685"/>
      <c r="H35" s="353"/>
      <c r="I35" s="354"/>
      <c r="J35" s="50">
        <f t="shared" si="2"/>
        <v>0</v>
      </c>
      <c r="K35" s="688"/>
      <c r="L35" s="685"/>
      <c r="M35" s="353"/>
      <c r="N35" s="354"/>
      <c r="O35" s="50">
        <f t="shared" si="3"/>
        <v>0</v>
      </c>
      <c r="P35" s="691"/>
      <c r="Q35" s="559"/>
      <c r="R35" s="353"/>
      <c r="S35" s="354"/>
      <c r="T35" s="50">
        <f t="shared" si="4"/>
        <v>0</v>
      </c>
      <c r="U35" s="688"/>
      <c r="V35" s="685"/>
      <c r="W35" s="353"/>
      <c r="X35" s="354"/>
      <c r="Y35" s="50">
        <f t="shared" si="5"/>
        <v>0</v>
      </c>
      <c r="Z35" s="51">
        <f t="shared" si="0"/>
        <v>0</v>
      </c>
      <c r="AA35" s="52">
        <f t="shared" si="1"/>
        <v>0</v>
      </c>
      <c r="AB35" s="356"/>
      <c r="AC35" s="559"/>
      <c r="AD35" s="559"/>
      <c r="AE35" s="559"/>
      <c r="AF35" s="561"/>
    </row>
    <row r="36" spans="1:32" ht="22.5" customHeight="1" x14ac:dyDescent="0.15">
      <c r="A36" s="82" t="s">
        <v>723</v>
      </c>
      <c r="B36" s="554" t="str">
        <f>IF(_1!B36=0,"　",_1!B36)</f>
        <v>　</v>
      </c>
      <c r="C36" s="46" t="str">
        <f>IF(_1!H36=0,"　",_1!H36)</f>
        <v>　</v>
      </c>
      <c r="D36" s="351"/>
      <c r="E36" s="352"/>
      <c r="F36" s="689"/>
      <c r="G36" s="685"/>
      <c r="H36" s="353"/>
      <c r="I36" s="354"/>
      <c r="J36" s="50">
        <f t="shared" si="2"/>
        <v>0</v>
      </c>
      <c r="K36" s="689"/>
      <c r="L36" s="685"/>
      <c r="M36" s="353"/>
      <c r="N36" s="354"/>
      <c r="O36" s="50">
        <f t="shared" si="3"/>
        <v>0</v>
      </c>
      <c r="P36" s="691"/>
      <c r="Q36" s="559"/>
      <c r="R36" s="353"/>
      <c r="S36" s="354"/>
      <c r="T36" s="50">
        <f t="shared" si="4"/>
        <v>0</v>
      </c>
      <c r="U36" s="689"/>
      <c r="V36" s="685"/>
      <c r="W36" s="353"/>
      <c r="X36" s="354"/>
      <c r="Y36" s="50">
        <f t="shared" si="5"/>
        <v>0</v>
      </c>
      <c r="Z36" s="51">
        <f t="shared" si="0"/>
        <v>0</v>
      </c>
      <c r="AA36" s="52">
        <f t="shared" si="1"/>
        <v>0</v>
      </c>
      <c r="AB36" s="356"/>
      <c r="AC36" s="559"/>
      <c r="AD36" s="559"/>
      <c r="AE36" s="559"/>
      <c r="AF36" s="561"/>
    </row>
    <row r="37" spans="1:32" ht="22.5" customHeight="1" thickBot="1" x14ac:dyDescent="0.2">
      <c r="A37" s="83" t="s">
        <v>758</v>
      </c>
      <c r="B37" s="555"/>
      <c r="C37" s="84"/>
      <c r="D37" s="47">
        <f>SUM(D7:D36)</f>
        <v>0</v>
      </c>
      <c r="E37" s="54">
        <f t="shared" ref="E37:AB37" si="6">SUM(E7:E36)</f>
        <v>0</v>
      </c>
      <c r="F37" s="692">
        <f t="shared" si="6"/>
        <v>0</v>
      </c>
      <c r="G37" s="693">
        <f t="shared" si="6"/>
        <v>0</v>
      </c>
      <c r="H37" s="55">
        <f t="shared" si="6"/>
        <v>0</v>
      </c>
      <c r="I37" s="56">
        <f t="shared" si="6"/>
        <v>0</v>
      </c>
      <c r="J37" s="56">
        <f t="shared" si="6"/>
        <v>0</v>
      </c>
      <c r="K37" s="54">
        <f t="shared" si="6"/>
        <v>0</v>
      </c>
      <c r="L37" s="55">
        <f>SUM(L7:L36)</f>
        <v>0</v>
      </c>
      <c r="M37" s="55">
        <f t="shared" si="6"/>
        <v>0</v>
      </c>
      <c r="N37" s="56">
        <f t="shared" si="6"/>
        <v>0</v>
      </c>
      <c r="O37" s="56">
        <f t="shared" si="6"/>
        <v>0</v>
      </c>
      <c r="P37" s="692">
        <f t="shared" si="6"/>
        <v>0</v>
      </c>
      <c r="Q37" s="55">
        <f t="shared" si="6"/>
        <v>0</v>
      </c>
      <c r="R37" s="55">
        <f t="shared" si="6"/>
        <v>0</v>
      </c>
      <c r="S37" s="56">
        <f t="shared" si="6"/>
        <v>0</v>
      </c>
      <c r="T37" s="56">
        <f t="shared" si="6"/>
        <v>0</v>
      </c>
      <c r="U37" s="54">
        <f t="shared" si="6"/>
        <v>0</v>
      </c>
      <c r="V37" s="55">
        <f t="shared" si="6"/>
        <v>0</v>
      </c>
      <c r="W37" s="55">
        <f t="shared" si="6"/>
        <v>0</v>
      </c>
      <c r="X37" s="56">
        <f t="shared" si="6"/>
        <v>0</v>
      </c>
      <c r="Y37" s="56">
        <f t="shared" si="6"/>
        <v>0</v>
      </c>
      <c r="Z37" s="57">
        <f t="shared" si="6"/>
        <v>0</v>
      </c>
      <c r="AA37" s="58">
        <f t="shared" si="6"/>
        <v>0</v>
      </c>
      <c r="AB37" s="58">
        <f t="shared" si="6"/>
        <v>0</v>
      </c>
      <c r="AC37" s="56">
        <f>SUM(AC7:AC36)</f>
        <v>0</v>
      </c>
      <c r="AD37" s="56">
        <f>SUM(AD7:AD36)</f>
        <v>0</v>
      </c>
      <c r="AE37" s="56">
        <f>SUM(AE7:AE36)</f>
        <v>0</v>
      </c>
      <c r="AF37" s="58">
        <f>SUM(AF7:AF36)</f>
        <v>0</v>
      </c>
    </row>
    <row r="38" spans="1:32" ht="27" customHeight="1" thickBot="1" x14ac:dyDescent="0.2">
      <c r="A38" s="300" t="s">
        <v>769</v>
      </c>
      <c r="B38" s="300"/>
      <c r="C38" s="300"/>
      <c r="D38" s="300"/>
      <c r="E38" s="300"/>
      <c r="F38" s="300"/>
      <c r="G38" s="300"/>
      <c r="H38" s="357"/>
      <c r="I38" s="357"/>
      <c r="J38" s="357"/>
      <c r="K38" s="300"/>
      <c r="L38" s="300"/>
      <c r="M38" s="300"/>
      <c r="N38" s="300"/>
      <c r="O38" s="300"/>
      <c r="P38" s="300"/>
      <c r="Q38" s="300"/>
      <c r="R38" s="300"/>
      <c r="S38" s="300"/>
      <c r="U38" s="762"/>
      <c r="V38" s="762"/>
      <c r="W38" s="762"/>
      <c r="X38" s="762"/>
      <c r="Y38" s="762"/>
      <c r="AC38" s="608"/>
      <c r="AD38" s="608"/>
      <c r="AE38" s="608"/>
      <c r="AF38" s="608"/>
    </row>
    <row r="39" spans="1:32" ht="27" customHeight="1" thickBot="1" x14ac:dyDescent="0.2">
      <c r="A39" s="755" t="s">
        <v>1123</v>
      </c>
      <c r="B39" s="755"/>
      <c r="C39" s="755"/>
      <c r="D39" s="755"/>
      <c r="E39" s="755"/>
      <c r="F39" s="755"/>
      <c r="G39" s="755"/>
      <c r="H39" s="755"/>
      <c r="I39" s="755"/>
      <c r="J39" s="755"/>
      <c r="K39" s="755"/>
      <c r="L39" s="755"/>
      <c r="M39" s="755"/>
      <c r="N39" s="755"/>
      <c r="O39" s="755"/>
      <c r="P39" s="755"/>
      <c r="Q39" s="755"/>
      <c r="R39" s="755"/>
      <c r="S39" s="755"/>
      <c r="T39" s="755"/>
      <c r="U39" s="632" t="str">
        <f>IFERROR($AC$37/$F$37, "")</f>
        <v/>
      </c>
      <c r="V39" s="686"/>
      <c r="W39" s="609"/>
      <c r="X39" s="609"/>
      <c r="Y39" s="617"/>
      <c r="Z39" s="777" t="s">
        <v>1217</v>
      </c>
      <c r="AA39" s="778"/>
      <c r="AB39" s="779"/>
      <c r="AC39" s="615"/>
      <c r="AD39" s="615"/>
      <c r="AE39" s="615"/>
      <c r="AF39" s="616"/>
    </row>
    <row r="40" spans="1:32" ht="27" customHeight="1" x14ac:dyDescent="0.15">
      <c r="A40" s="755" t="s">
        <v>1356</v>
      </c>
      <c r="B40" s="755"/>
      <c r="C40" s="755"/>
      <c r="D40" s="755"/>
      <c r="E40" s="755"/>
      <c r="F40" s="755"/>
      <c r="G40" s="755"/>
      <c r="H40" s="755"/>
      <c r="I40" s="755"/>
      <c r="J40" s="755"/>
      <c r="K40" s="755"/>
      <c r="L40" s="755"/>
      <c r="M40" s="755"/>
      <c r="N40" s="755"/>
      <c r="O40" s="755"/>
      <c r="P40" s="755"/>
      <c r="Q40" s="755"/>
      <c r="R40" s="755"/>
      <c r="S40" s="755"/>
      <c r="T40" s="755"/>
      <c r="U40" s="763" t="s">
        <v>1122</v>
      </c>
      <c r="V40" s="763"/>
      <c r="W40" s="763"/>
      <c r="X40" s="763"/>
      <c r="Y40" s="763"/>
      <c r="Z40" s="756" t="s">
        <v>1214</v>
      </c>
      <c r="AA40" s="757"/>
      <c r="AB40" s="758"/>
      <c r="AC40" s="559"/>
      <c r="AD40" s="559"/>
      <c r="AE40" s="559"/>
      <c r="AF40" s="561"/>
    </row>
    <row r="41" spans="1:32" ht="27" customHeight="1" x14ac:dyDescent="0.15">
      <c r="A41" s="607"/>
      <c r="B41" s="607"/>
      <c r="C41" s="607"/>
      <c r="D41" s="607"/>
      <c r="E41" s="607"/>
      <c r="F41" s="607"/>
      <c r="G41" s="607"/>
      <c r="H41" s="607"/>
      <c r="I41" s="607"/>
      <c r="J41" s="607"/>
      <c r="K41" s="607"/>
      <c r="L41" s="607"/>
      <c r="M41" s="607"/>
      <c r="N41" s="607"/>
      <c r="O41" s="607"/>
      <c r="P41" s="607"/>
      <c r="Q41" s="607"/>
      <c r="R41" s="607"/>
      <c r="S41" s="607"/>
      <c r="T41" s="607"/>
      <c r="U41" s="607"/>
      <c r="V41" s="607"/>
      <c r="W41" s="607"/>
      <c r="X41" s="607"/>
      <c r="Y41" s="607"/>
      <c r="Z41" s="756" t="s">
        <v>1215</v>
      </c>
      <c r="AA41" s="757"/>
      <c r="AB41" s="758"/>
      <c r="AC41" s="559"/>
      <c r="AD41" s="559"/>
      <c r="AE41" s="559"/>
      <c r="AF41" s="561"/>
    </row>
    <row r="42" spans="1:32" ht="27" customHeight="1" x14ac:dyDescent="0.15">
      <c r="A42" s="607"/>
      <c r="B42" s="607"/>
      <c r="C42" s="607"/>
      <c r="D42" s="607"/>
      <c r="E42" s="607"/>
      <c r="F42" s="607"/>
      <c r="G42" s="607"/>
      <c r="H42" s="607"/>
      <c r="I42" s="607"/>
      <c r="J42" s="607"/>
      <c r="K42" s="607"/>
      <c r="L42" s="607"/>
      <c r="M42" s="607"/>
      <c r="N42" s="607"/>
      <c r="O42" s="607"/>
      <c r="P42" s="607"/>
      <c r="Q42" s="607"/>
      <c r="R42" s="607"/>
      <c r="S42" s="607"/>
      <c r="T42" s="607"/>
      <c r="U42" s="607"/>
      <c r="V42" s="607"/>
      <c r="W42" s="607"/>
      <c r="X42" s="607"/>
      <c r="Y42" s="607"/>
      <c r="Z42" s="756" t="s">
        <v>1218</v>
      </c>
      <c r="AA42" s="757"/>
      <c r="AB42" s="758"/>
      <c r="AC42" s="559"/>
      <c r="AD42" s="559"/>
      <c r="AE42" s="559"/>
      <c r="AF42" s="561"/>
    </row>
    <row r="43" spans="1:32" ht="27" customHeight="1" x14ac:dyDescent="0.15">
      <c r="A43" s="607"/>
      <c r="B43" s="607"/>
      <c r="C43" s="607"/>
      <c r="D43" s="607"/>
      <c r="E43" s="607"/>
      <c r="F43" s="607"/>
      <c r="G43" s="607"/>
      <c r="H43" s="607"/>
      <c r="I43" s="607"/>
      <c r="J43" s="607"/>
      <c r="K43" s="607"/>
      <c r="L43" s="607"/>
      <c r="M43" s="607"/>
      <c r="N43" s="607"/>
      <c r="O43" s="607"/>
      <c r="P43" s="607"/>
      <c r="Q43" s="607"/>
      <c r="R43" s="607"/>
      <c r="S43" s="607"/>
      <c r="T43" s="607"/>
      <c r="U43" s="607"/>
      <c r="V43" s="607"/>
      <c r="W43" s="607"/>
      <c r="X43" s="607"/>
      <c r="Y43" s="607"/>
      <c r="Z43" s="756" t="s">
        <v>1216</v>
      </c>
      <c r="AA43" s="757"/>
      <c r="AB43" s="758"/>
      <c r="AC43" s="559"/>
      <c r="AD43" s="559"/>
      <c r="AE43" s="559"/>
      <c r="AF43" s="561"/>
    </row>
    <row r="44" spans="1:32" ht="27" customHeight="1" thickBot="1" x14ac:dyDescent="0.2">
      <c r="A44" s="607"/>
      <c r="B44" s="607"/>
      <c r="C44" s="607"/>
      <c r="D44" s="607"/>
      <c r="E44" s="607"/>
      <c r="F44" s="607"/>
      <c r="G44" s="607"/>
      <c r="H44" s="607"/>
      <c r="I44" s="607"/>
      <c r="J44" s="607"/>
      <c r="K44" s="607"/>
      <c r="L44" s="607"/>
      <c r="M44" s="607"/>
      <c r="N44" s="607"/>
      <c r="O44" s="607"/>
      <c r="P44" s="607"/>
      <c r="Q44" s="607"/>
      <c r="R44" s="607"/>
      <c r="S44" s="607"/>
      <c r="T44" s="607"/>
      <c r="U44" s="607"/>
      <c r="V44" s="607"/>
      <c r="W44" s="607"/>
      <c r="X44" s="607"/>
      <c r="Y44" s="607"/>
      <c r="Z44" s="759" t="s">
        <v>1219</v>
      </c>
      <c r="AA44" s="760"/>
      <c r="AB44" s="761"/>
      <c r="AC44" s="56">
        <f>SUM(AC39:AC43)</f>
        <v>0</v>
      </c>
      <c r="AD44" s="56">
        <f>SUM(AD39:AD43)</f>
        <v>0</v>
      </c>
      <c r="AE44" s="56">
        <f>SUM(AE39:AE43)</f>
        <v>0</v>
      </c>
      <c r="AF44" s="58">
        <f>SUM(AF39:AF43)</f>
        <v>0</v>
      </c>
    </row>
    <row r="45" spans="1:32" ht="22.5" customHeight="1" x14ac:dyDescent="0.15">
      <c r="A45" s="607"/>
      <c r="B45" s="607"/>
      <c r="C45" s="607"/>
      <c r="D45" s="607"/>
      <c r="E45" s="607"/>
      <c r="F45" s="607"/>
      <c r="G45" s="607"/>
      <c r="H45" s="607"/>
      <c r="I45" s="607"/>
      <c r="J45" s="607"/>
      <c r="K45" s="607"/>
      <c r="L45" s="607"/>
      <c r="M45" s="607"/>
      <c r="N45" s="607"/>
      <c r="O45" s="607"/>
      <c r="P45" s="607"/>
      <c r="Q45" s="607"/>
      <c r="R45" s="607"/>
      <c r="S45" s="607"/>
      <c r="T45" s="607"/>
      <c r="U45" s="607"/>
      <c r="V45" s="607"/>
      <c r="W45" s="607"/>
      <c r="X45" s="607"/>
      <c r="Y45" s="607"/>
      <c r="Z45" s="619"/>
      <c r="AA45" s="619"/>
      <c r="AB45" s="619"/>
      <c r="AC45" s="633"/>
      <c r="AD45" s="633"/>
      <c r="AE45" s="633"/>
      <c r="AF45" s="633"/>
    </row>
    <row r="46" spans="1:32" ht="22.5" customHeight="1" x14ac:dyDescent="0.15">
      <c r="A46" s="607"/>
      <c r="B46" s="607"/>
      <c r="C46" s="607"/>
      <c r="D46" s="607"/>
      <c r="E46" s="607"/>
      <c r="F46" s="607"/>
      <c r="G46" s="607"/>
      <c r="H46" s="607"/>
      <c r="I46" s="607"/>
      <c r="J46" s="607"/>
      <c r="K46" s="607"/>
      <c r="L46" s="607"/>
      <c r="M46" s="607"/>
      <c r="N46" s="607"/>
      <c r="O46" s="607"/>
      <c r="P46" s="607"/>
      <c r="Q46" s="607"/>
      <c r="R46" s="607"/>
      <c r="S46" s="607"/>
      <c r="T46" s="607"/>
      <c r="U46" s="607"/>
      <c r="V46" s="607"/>
      <c r="W46" s="607"/>
      <c r="X46" s="607"/>
      <c r="Y46" s="607"/>
      <c r="Z46" s="619"/>
      <c r="AA46" s="619"/>
      <c r="AB46" s="619"/>
      <c r="AC46" s="618"/>
      <c r="AD46" s="618"/>
      <c r="AE46" s="618"/>
      <c r="AF46" s="618"/>
    </row>
    <row r="47" spans="1:32" ht="22.5" customHeight="1" x14ac:dyDescent="0.15">
      <c r="A47" s="607"/>
      <c r="B47" s="607"/>
      <c r="C47" s="607"/>
      <c r="D47" s="607"/>
      <c r="E47" s="607"/>
      <c r="F47" s="607"/>
      <c r="G47" s="607"/>
      <c r="H47" s="607"/>
      <c r="I47" s="607"/>
      <c r="J47" s="607"/>
      <c r="K47" s="607"/>
      <c r="L47" s="607"/>
      <c r="M47" s="607"/>
      <c r="N47" s="607"/>
      <c r="O47" s="607"/>
      <c r="P47" s="607"/>
      <c r="Q47" s="607"/>
      <c r="R47" s="607"/>
      <c r="S47" s="607"/>
      <c r="T47" s="607"/>
      <c r="U47" s="607"/>
      <c r="V47" s="607"/>
      <c r="W47" s="607"/>
      <c r="X47" s="607"/>
      <c r="Y47" s="607"/>
      <c r="Z47" s="607"/>
      <c r="AA47" s="607"/>
      <c r="AB47" s="607"/>
      <c r="AC47" s="596"/>
    </row>
    <row r="48" spans="1:32" ht="27" customHeight="1" x14ac:dyDescent="0.15">
      <c r="A48" s="755"/>
      <c r="B48" s="755"/>
      <c r="C48" s="755"/>
      <c r="D48" s="755"/>
      <c r="E48" s="755"/>
      <c r="F48" s="755"/>
      <c r="G48" s="755"/>
      <c r="H48" s="755"/>
      <c r="I48" s="755"/>
      <c r="J48" s="755"/>
      <c r="K48" s="755"/>
      <c r="L48" s="755"/>
      <c r="M48" s="755"/>
      <c r="N48" s="755"/>
      <c r="O48" s="755"/>
      <c r="P48" s="755"/>
      <c r="Q48" s="755"/>
      <c r="R48" s="755"/>
      <c r="S48" s="755"/>
      <c r="T48" s="755"/>
      <c r="U48" s="755"/>
      <c r="V48" s="755"/>
      <c r="W48" s="755"/>
      <c r="X48" s="755"/>
      <c r="Y48" s="755"/>
      <c r="Z48" s="755"/>
      <c r="AA48" s="755"/>
      <c r="AB48" s="755"/>
      <c r="AC48" s="596"/>
    </row>
    <row r="49" spans="8:10" x14ac:dyDescent="0.15">
      <c r="H49" s="295"/>
      <c r="I49" s="295"/>
      <c r="J49" s="295"/>
    </row>
    <row r="50" spans="8:10" x14ac:dyDescent="0.15">
      <c r="H50" s="295"/>
      <c r="I50" s="295"/>
      <c r="J50" s="295"/>
    </row>
    <row r="51" spans="8:10" x14ac:dyDescent="0.15">
      <c r="H51" s="295"/>
      <c r="I51" s="295"/>
      <c r="J51" s="295"/>
    </row>
    <row r="52" spans="8:10" x14ac:dyDescent="0.15">
      <c r="H52" s="295"/>
      <c r="I52" s="295"/>
      <c r="J52" s="295"/>
    </row>
  </sheetData>
  <sheetProtection algorithmName="SHA-512" hashValue="NPmYjzpgQubpTGr86jFP7+Kf6eu/8lj8jTqYspXhoY4JksTZiTTHxSXb2waYU4+xZDXDyzq75BkZgGGuTJjr1Q==" saltValue="gmg4A6cgCgGxnyXsQWW9eg==" spinCount="100000" sheet="1" objects="1" scenarios="1"/>
  <mergeCells count="37">
    <mergeCell ref="A3:C3"/>
    <mergeCell ref="D3:O3"/>
    <mergeCell ref="H5:J5"/>
    <mergeCell ref="K5:K6"/>
    <mergeCell ref="M5:O5"/>
    <mergeCell ref="A5:A6"/>
    <mergeCell ref="B5:B6"/>
    <mergeCell ref="R5:T5"/>
    <mergeCell ref="Z5:Z6"/>
    <mergeCell ref="C5:C6"/>
    <mergeCell ref="G5:G6"/>
    <mergeCell ref="L5:L6"/>
    <mergeCell ref="Q5:Q6"/>
    <mergeCell ref="V5:V6"/>
    <mergeCell ref="P5:P6"/>
    <mergeCell ref="D5:D6"/>
    <mergeCell ref="E5:E6"/>
    <mergeCell ref="F5:F6"/>
    <mergeCell ref="U38:Y38"/>
    <mergeCell ref="Z40:AB40"/>
    <mergeCell ref="U40:Y40"/>
    <mergeCell ref="AC5:AF5"/>
    <mergeCell ref="AA1:AF1"/>
    <mergeCell ref="AA5:AA6"/>
    <mergeCell ref="AB5:AB6"/>
    <mergeCell ref="U5:U6"/>
    <mergeCell ref="W5:Y5"/>
    <mergeCell ref="AC3:AD3"/>
    <mergeCell ref="Z39:AB39"/>
    <mergeCell ref="AE3:AF3"/>
    <mergeCell ref="A39:T39"/>
    <mergeCell ref="A40:T40"/>
    <mergeCell ref="A48:AB48"/>
    <mergeCell ref="Z41:AB41"/>
    <mergeCell ref="Z42:AB42"/>
    <mergeCell ref="Z43:AB43"/>
    <mergeCell ref="Z44:AB44"/>
  </mergeCells>
  <phoneticPr fontId="38"/>
  <dataValidations count="26">
    <dataValidation type="whole" imeMode="halfAlpha" operator="greaterThanOrEqual" allowBlank="1" showInputMessage="1" showErrorMessage="1" errorTitle="入力規則エラー" error="整数値を入力ください。" promptTitle="入学者数" prompt="左の入学志願者数に係る入学者数を半角数字で入力ください。_x000a_5月1日までに退学した者は除いてください。" sqref="E7:E36">
      <formula1>0</formula1>
    </dataValidation>
    <dataValidation type="whole" imeMode="halfAlpha" operator="greaterThanOrEqual" allowBlank="1" showInputMessage="1" showErrorMessage="1" errorTitle="入力規則エラー" error="整数値を入力ください。" promptTitle="入学志願者数" prompt="１年実員に係る入学志願者数を半角数字で入力ください。" sqref="D7">
      <formula1>0</formula1>
    </dataValidation>
    <dataValidation type="whole" imeMode="halfAlpha" operator="greaterThanOrEqual" allowBlank="1" showInputMessage="1" showErrorMessage="1" errorTitle="入力規則エラー" error="整数値を入力ください。" promptTitle="入学志願者数" prompt="右の１年実員に係る入学志願者数を半角数字で入力ください。" sqref="D8:D36">
      <formula1>0</formula1>
    </dataValidation>
    <dataValidation type="whole" imeMode="halfAlpha" operator="greaterThanOrEqual" allowBlank="1" showInputMessage="1" showErrorMessage="1" errorTitle="入力規則エラー" error="整数値を入力ください。" promptTitle="うち、留学生" prompt="学科総実員のうち、留学生数を半角数字で入力ください。" sqref="AB7:AB36">
      <formula1>0</formula1>
    </dataValidation>
    <dataValidation type="whole" imeMode="halfAlpha" operator="greaterThanOrEqual" allowBlank="1" showInputMessage="1" showErrorMessage="1" errorTitle="入力規則エラー" error="整数値を入力ください。" promptTitle="４年実員（女子）" prompt="基準日現在の４学年に係る実員数（女子）を半角数字で入力ください。" sqref="X7:X36">
      <formula1>0</formula1>
    </dataValidation>
    <dataValidation type="whole" imeMode="halfAlpha" operator="greaterThanOrEqual" allowBlank="1" showInputMessage="1" showErrorMessage="1" errorTitle="入力規則エラー" error="整数値を入力ください。" promptTitle="４年実員（男子）" prompt="基準日現在の４学年に係る実員（男子）を半角数字で入力ください。" sqref="W7:W36">
      <formula1>0</formula1>
    </dataValidation>
    <dataValidation type="whole" imeMode="halfAlpha" operator="greaterThanOrEqual" allowBlank="1" showInputMessage="1" showErrorMessage="1" errorTitle="入力規則エラー" error="整数値を入力ください。" promptTitle="４年定員" prompt="学則に記載されている　　　_x000a_４学年に係る定員数を_x000a_半角数字で入力ください。" sqref="U7:U36">
      <formula1>0</formula1>
    </dataValidation>
    <dataValidation type="whole" imeMode="halfAlpha" operator="greaterThanOrEqual" allowBlank="1" showInputMessage="1" showErrorMessage="1" errorTitle="入力規則エラー" error="整数値を入力ください。" promptTitle="３年実員（女子）" prompt="基準日現在の３学年に係る実員数（女子）を半角数字で入力ください。" sqref="S7:S36">
      <formula1>0</formula1>
    </dataValidation>
    <dataValidation type="whole" imeMode="halfAlpha" operator="greaterThanOrEqual" allowBlank="1" showInputMessage="1" showErrorMessage="1" errorTitle="入力規則エラー" error="整数値を入力ください。" promptTitle="３年実員（男子）" prompt="基準日現在の３学年に係る実員（男子）を半角数字で入力ください。" sqref="R7:R36">
      <formula1>0</formula1>
    </dataValidation>
    <dataValidation type="whole" imeMode="halfAlpha" operator="greaterThanOrEqual" allowBlank="1" showInputMessage="1" showErrorMessage="1" errorTitle="入力規則エラー" error="整数値を入力ください。" promptTitle="３年定員" prompt="学則に記載されている　　　_x000a_３学年に係る定員数を_x000a_半角数字で入力ください。" sqref="P7:P36">
      <formula1>0</formula1>
    </dataValidation>
    <dataValidation type="whole" imeMode="halfAlpha" operator="greaterThanOrEqual" allowBlank="1" showInputMessage="1" showErrorMessage="1" errorTitle="入力規則エラー" error="整数値を入力ください。" promptTitle="２年学級数" prompt="基準日現在の２学年に係る学級数（クラス数）を半角数字で入力ください。" sqref="L7:L36">
      <formula1>0</formula1>
    </dataValidation>
    <dataValidation type="whole" imeMode="halfAlpha" operator="greaterThanOrEqual" allowBlank="1" showInputMessage="1" showErrorMessage="1" errorTitle="入力規則エラー" error="整数値を入力ください。" promptTitle="２年実員（女子）" prompt="基準日現在の２学年に係る実員数（女子）を半角数字で入力ください。" sqref="N7:N36">
      <formula1>0</formula1>
    </dataValidation>
    <dataValidation type="whole" imeMode="halfAlpha" operator="greaterThanOrEqual" allowBlank="1" showInputMessage="1" showErrorMessage="1" errorTitle="入力規則エラー" error="整数値を入力ください。" promptTitle="２年実員（男子）" prompt="基準日現在の２学年に係る実員（男子）を半角数字で入力ください。" sqref="M7:M36">
      <formula1>0</formula1>
    </dataValidation>
    <dataValidation type="whole" imeMode="halfAlpha" operator="greaterThanOrEqual" allowBlank="1" showInputMessage="1" showErrorMessage="1" errorTitle="入力規則エラー" error="整数値を入力ください。" promptTitle="２年定員" prompt="学則に記載されている　　　_x000a_２学年に係る定員数を_x000a_半角数字で入力ください。" sqref="K7:K36">
      <formula1>0</formula1>
    </dataValidation>
    <dataValidation type="whole" imeMode="halfAlpha" operator="greaterThanOrEqual" allowBlank="1" showInputMessage="1" showErrorMessage="1" errorTitle="入力規則エラー" error="整数値を入力ください。" promptTitle="１年実員（女子）" prompt="基準日現在の１学年に係る実員数（女子）を半角数字で入力ください。" sqref="I7:I36">
      <formula1>0</formula1>
    </dataValidation>
    <dataValidation type="whole" imeMode="halfAlpha" operator="greaterThanOrEqual" allowBlank="1" showInputMessage="1" showErrorMessage="1" errorTitle="入力規則エラー" error="整数値を入力ください。" promptTitle="１年実員（男子）" prompt="基準日現在の１学年に係る実員（男子）を半角数字で入力ください。" sqref="H7:H36">
      <formula1>0</formula1>
    </dataValidation>
    <dataValidation imeMode="halfAlpha" allowBlank="1" sqref="O7:O36 J7:J36 T7:T36 Y7:AA36 D37:Y37"/>
    <dataValidation type="whole" operator="greaterThanOrEqual" allowBlank="1" showInputMessage="1" showErrorMessage="1" errorTitle="入力規則エラー" error="整数値を入力ください。" promptTitle="うち、留学生（内訳:1年）" prompt="基準日現在の１学年に係る　_x000a_留学生数を半角数字で入力_x000a_ください。" sqref="AC7:AC36">
      <formula1>0</formula1>
    </dataValidation>
    <dataValidation type="whole" operator="greaterThanOrEqual" allowBlank="1" showInputMessage="1" showErrorMessage="1" errorTitle="入力規則エラー" error="整数値を入力ください。" promptTitle="うち、留学生（内訳:2年）" prompt="基準日現在の２学年に係る　_x000a_留学生数を半角数字で入力_x000a_ください。" sqref="AD7:AD36">
      <formula1>0</formula1>
    </dataValidation>
    <dataValidation type="whole" operator="greaterThanOrEqual" allowBlank="1" showInputMessage="1" showErrorMessage="1" errorTitle="入力規則エラー" error="整数値を入力ください。" promptTitle="うち、留学生（内訳:3年）" prompt="基準日現在の３学年に係る　_x000a_留学生数を半角数字で入力_x000a_ください。" sqref="AE7:AE36">
      <formula1>0</formula1>
    </dataValidation>
    <dataValidation type="whole" operator="greaterThanOrEqual" allowBlank="1" showInputMessage="1" showErrorMessage="1" errorTitle="入力規則エラー" error="整数値を入力ください。" promptTitle="うち、留学生（内訳:4年）" prompt="基準日現在の４学年に係る　_x000a_留学生数を半角数字で入力_x000a_ください。" sqref="AF7:AF36">
      <formula1>0</formula1>
    </dataValidation>
    <dataValidation allowBlank="1" showInputMessage="1" showErrorMessage="1" promptTitle="１年定員" prompt="学則に記載されている　　　_x000a_１学年に係る定員数を _x000a_半角数字で入力ください。" sqref="F7:F36"/>
    <dataValidation type="whole" operator="greaterThanOrEqual" allowBlank="1" showInputMessage="1" showErrorMessage="1" sqref="AC39:AF43">
      <formula1>0</formula1>
    </dataValidation>
    <dataValidation allowBlank="1" showInputMessage="1" showErrorMessage="1" promptTitle="１年学級数" prompt="基準日現在の１学年に係る学級数（クラス数）を半角数字で入力ください。" sqref="G7:G36"/>
    <dataValidation type="whole" imeMode="halfAlpha" operator="greaterThanOrEqual" allowBlank="1" showInputMessage="1" showErrorMessage="1" errorTitle="入力規則エラー" error="整数値を入力ください。" promptTitle="３年学級数" prompt="基準日現在の３学年に係る学級数（クラス数）を半角数字で入力ください。" sqref="Q7:Q36">
      <formula1>0</formula1>
    </dataValidation>
    <dataValidation type="whole" imeMode="halfAlpha" operator="greaterThanOrEqual" allowBlank="1" showInputMessage="1" showErrorMessage="1" errorTitle="入力規則エラー" error="整数値を入力ください。" promptTitle="４年学級数" prompt="基準日現在の４学年に係る学級数（クラス数）を半角数字で入力ください。" sqref="V7:V36">
      <formula1>0</formula1>
    </dataValidation>
  </dataValidations>
  <pageMargins left="0.39370078740157483" right="0.39370078740157483" top="0.59055118110236227" bottom="0.59055118110236227" header="0" footer="0"/>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T43"/>
  <sheetViews>
    <sheetView view="pageBreakPreview" zoomScale="70" zoomScaleNormal="100" zoomScaleSheetLayoutView="70" workbookViewId="0">
      <pane xSplit="1" ySplit="6" topLeftCell="B7" activePane="bottomRight" state="frozen"/>
      <selection activeCell="A5" sqref="A5"/>
      <selection pane="topRight" activeCell="A5" sqref="A5"/>
      <selection pane="bottomLeft" activeCell="A5" sqref="A5"/>
      <selection pane="bottomRight" activeCell="B7" sqref="B7"/>
    </sheetView>
  </sheetViews>
  <sheetFormatPr defaultRowHeight="13.5" x14ac:dyDescent="0.15"/>
  <cols>
    <col min="1" max="1" width="6.25" style="294" customWidth="1"/>
    <col min="2" max="2" width="50.625" style="294" customWidth="1"/>
    <col min="3" max="7" width="12.5" style="294" customWidth="1"/>
    <col min="8" max="8" width="5.625" style="294" customWidth="1"/>
    <col min="9" max="14" width="12.5" style="294" customWidth="1"/>
    <col min="15" max="15" width="15" style="294" customWidth="1"/>
    <col min="16" max="16384" width="9" style="294"/>
  </cols>
  <sheetData>
    <row r="1" spans="1:98" ht="18.75" customHeight="1" x14ac:dyDescent="0.15">
      <c r="A1" s="292" t="s">
        <v>395</v>
      </c>
      <c r="B1" s="293"/>
      <c r="F1" s="295"/>
      <c r="G1" s="295"/>
      <c r="H1" s="295"/>
      <c r="I1" s="295"/>
      <c r="J1" s="295"/>
      <c r="K1" s="295"/>
      <c r="M1" s="800">
        <f>TOP!$A$1</f>
        <v>5</v>
      </c>
      <c r="N1" s="800"/>
      <c r="O1" s="800"/>
      <c r="P1" s="296"/>
      <c r="Q1" s="296"/>
      <c r="R1" s="296"/>
      <c r="S1" s="296"/>
      <c r="T1" s="296"/>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295"/>
      <c r="BJ1" s="295"/>
      <c r="BK1" s="295"/>
      <c r="BL1" s="295"/>
      <c r="BM1" s="295"/>
      <c r="BN1" s="295"/>
      <c r="BO1" s="295"/>
      <c r="BP1" s="295"/>
      <c r="BQ1" s="295"/>
      <c r="BR1" s="295"/>
      <c r="BS1" s="295"/>
      <c r="BT1" s="295"/>
      <c r="BU1" s="295"/>
      <c r="BV1" s="295"/>
      <c r="BW1" s="295"/>
      <c r="BX1" s="295"/>
      <c r="BY1" s="295"/>
      <c r="BZ1" s="295"/>
      <c r="CA1" s="295"/>
      <c r="CB1" s="295"/>
      <c r="CC1" s="295"/>
      <c r="CD1" s="295"/>
      <c r="CE1" s="295"/>
      <c r="CF1" s="295"/>
      <c r="CG1" s="295"/>
      <c r="CH1" s="295"/>
      <c r="CI1" s="295"/>
      <c r="CJ1" s="295"/>
      <c r="CK1" s="295"/>
      <c r="CL1" s="295"/>
      <c r="CM1" s="295"/>
      <c r="CN1" s="295"/>
      <c r="CO1" s="295"/>
      <c r="CP1" s="295"/>
      <c r="CQ1" s="295"/>
      <c r="CR1" s="295"/>
      <c r="CS1" s="295"/>
      <c r="CT1" s="295"/>
    </row>
    <row r="2" spans="1:98" ht="15" customHeight="1" thickBot="1" x14ac:dyDescent="0.2">
      <c r="F2" s="295"/>
      <c r="G2" s="295"/>
      <c r="H2" s="295"/>
      <c r="I2" s="295"/>
      <c r="J2" s="295"/>
      <c r="K2" s="297"/>
      <c r="L2" s="297"/>
      <c r="M2" s="297" t="s">
        <v>510</v>
      </c>
      <c r="N2" s="302" t="s">
        <v>510</v>
      </c>
      <c r="O2" s="303"/>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7"/>
      <c r="BR2" s="297"/>
      <c r="BS2" s="297"/>
      <c r="BT2" s="297"/>
      <c r="BU2" s="297"/>
      <c r="BV2" s="297"/>
      <c r="BW2" s="297"/>
      <c r="BX2" s="297"/>
      <c r="BY2" s="297"/>
      <c r="BZ2" s="297"/>
      <c r="CA2" s="297"/>
      <c r="CB2" s="297"/>
      <c r="CC2" s="297"/>
      <c r="CD2" s="297"/>
      <c r="CE2" s="297"/>
      <c r="CF2" s="297"/>
      <c r="CG2" s="297"/>
      <c r="CH2" s="297"/>
      <c r="CI2" s="297"/>
      <c r="CJ2" s="297"/>
      <c r="CK2" s="297"/>
      <c r="CL2" s="297"/>
      <c r="CM2" s="297"/>
      <c r="CN2" s="297"/>
      <c r="CO2" s="297"/>
      <c r="CP2" s="297"/>
      <c r="CQ2" s="297"/>
      <c r="CR2" s="297"/>
      <c r="CS2" s="297"/>
      <c r="CT2" s="297"/>
    </row>
    <row r="3" spans="1:98" ht="18" customHeight="1" thickBot="1" x14ac:dyDescent="0.2">
      <c r="A3" s="794" t="s">
        <v>784</v>
      </c>
      <c r="B3" s="796"/>
      <c r="C3" s="797" t="str">
        <f xml:space="preserve"> TOP!F8</f>
        <v>（学校名を選択してください）※学校番号順</v>
      </c>
      <c r="D3" s="798"/>
      <c r="E3" s="798"/>
      <c r="F3" s="798"/>
      <c r="G3" s="799"/>
      <c r="H3" s="48"/>
      <c r="I3" s="49"/>
      <c r="J3" s="304"/>
      <c r="K3" s="304"/>
      <c r="L3" s="304"/>
      <c r="M3" s="304"/>
      <c r="N3" s="87" t="s">
        <v>751</v>
      </c>
      <c r="O3" s="256" t="str">
        <f>TOP!F5</f>
        <v>-</v>
      </c>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row>
    <row r="4" spans="1:98" ht="15" customHeight="1" thickBot="1" x14ac:dyDescent="0.2">
      <c r="A4" s="305"/>
      <c r="B4" s="305"/>
      <c r="C4" s="305"/>
      <c r="D4" s="305"/>
      <c r="E4" s="305"/>
      <c r="F4" s="305"/>
      <c r="G4" s="305"/>
      <c r="H4" s="305"/>
      <c r="I4" s="305"/>
      <c r="J4" s="305"/>
      <c r="K4" s="305"/>
      <c r="L4" s="305"/>
      <c r="M4" s="305" t="s">
        <v>770</v>
      </c>
      <c r="N4" s="305"/>
      <c r="O4" s="299" t="s">
        <v>441</v>
      </c>
    </row>
    <row r="5" spans="1:98" ht="18.75" customHeight="1" x14ac:dyDescent="0.15">
      <c r="A5" s="785" t="s">
        <v>754</v>
      </c>
      <c r="B5" s="809" t="s">
        <v>1365</v>
      </c>
      <c r="C5" s="803" t="s">
        <v>442</v>
      </c>
      <c r="D5" s="811" t="s">
        <v>293</v>
      </c>
      <c r="E5" s="812"/>
      <c r="F5" s="812"/>
      <c r="G5" s="813"/>
      <c r="H5" s="801" t="s">
        <v>774</v>
      </c>
      <c r="I5" s="802"/>
      <c r="J5" s="802"/>
      <c r="K5" s="802"/>
      <c r="L5" s="802"/>
      <c r="M5" s="802"/>
      <c r="N5" s="802"/>
      <c r="O5" s="768" t="s">
        <v>294</v>
      </c>
    </row>
    <row r="6" spans="1:98" ht="40.5" customHeight="1" thickBot="1" x14ac:dyDescent="0.2">
      <c r="A6" s="805"/>
      <c r="B6" s="810"/>
      <c r="C6" s="804"/>
      <c r="D6" s="257" t="s">
        <v>771</v>
      </c>
      <c r="E6" s="80" t="s">
        <v>775</v>
      </c>
      <c r="F6" s="80" t="s">
        <v>772</v>
      </c>
      <c r="G6" s="258" t="s">
        <v>773</v>
      </c>
      <c r="H6" s="259" t="s">
        <v>443</v>
      </c>
      <c r="I6" s="80" t="s">
        <v>295</v>
      </c>
      <c r="J6" s="80" t="s">
        <v>296</v>
      </c>
      <c r="K6" s="80" t="s">
        <v>297</v>
      </c>
      <c r="L6" s="80" t="s">
        <v>298</v>
      </c>
      <c r="M6" s="80" t="s">
        <v>299</v>
      </c>
      <c r="N6" s="80" t="s">
        <v>300</v>
      </c>
      <c r="O6" s="808"/>
    </row>
    <row r="7" spans="1:98" ht="22.5" customHeight="1" x14ac:dyDescent="0.15">
      <c r="A7" s="81" t="s">
        <v>301</v>
      </c>
      <c r="B7" s="260" t="str">
        <f>IF(_1!H7=0,"　",_1!H7)</f>
        <v>　</v>
      </c>
      <c r="C7" s="358"/>
      <c r="D7" s="359"/>
      <c r="E7" s="360"/>
      <c r="F7" s="360"/>
      <c r="G7" s="261">
        <f>D7+E7+F7</f>
        <v>0</v>
      </c>
      <c r="H7" s="654"/>
      <c r="I7" s="367"/>
      <c r="J7" s="368"/>
      <c r="K7" s="368"/>
      <c r="L7" s="368"/>
      <c r="M7" s="368"/>
      <c r="N7" s="262">
        <f>I7+J7+K7+L7+M7</f>
        <v>0</v>
      </c>
      <c r="O7" s="263">
        <f>G7+N7</f>
        <v>0</v>
      </c>
    </row>
    <row r="8" spans="1:98" ht="22.5" customHeight="1" x14ac:dyDescent="0.15">
      <c r="A8" s="82" t="s">
        <v>279</v>
      </c>
      <c r="B8" s="264" t="str">
        <f>IF(_1!H8=0,"　",_1!H8)</f>
        <v>　</v>
      </c>
      <c r="C8" s="361"/>
      <c r="D8" s="362"/>
      <c r="E8" s="363"/>
      <c r="F8" s="363"/>
      <c r="G8" s="265">
        <f t="shared" ref="G8:G36" si="0">D8+E8+F8</f>
        <v>0</v>
      </c>
      <c r="H8" s="369"/>
      <c r="I8" s="370"/>
      <c r="J8" s="371"/>
      <c r="K8" s="371"/>
      <c r="L8" s="371"/>
      <c r="M8" s="371"/>
      <c r="N8" s="266">
        <f t="shared" ref="N8:N36" si="1">I8+J8+K8+L8+M8</f>
        <v>0</v>
      </c>
      <c r="O8" s="267">
        <f t="shared" ref="O8:O36" si="2">G8+N8</f>
        <v>0</v>
      </c>
    </row>
    <row r="9" spans="1:98" ht="22.5" customHeight="1" x14ac:dyDescent="0.15">
      <c r="A9" s="82" t="s">
        <v>302</v>
      </c>
      <c r="B9" s="264" t="str">
        <f>IF(_1!H9=0,"　",_1!H9)</f>
        <v>　</v>
      </c>
      <c r="C9" s="361"/>
      <c r="D9" s="362"/>
      <c r="E9" s="363"/>
      <c r="F9" s="363"/>
      <c r="G9" s="265">
        <f t="shared" si="0"/>
        <v>0</v>
      </c>
      <c r="H9" s="369"/>
      <c r="I9" s="370"/>
      <c r="J9" s="371"/>
      <c r="K9" s="371"/>
      <c r="L9" s="371"/>
      <c r="M9" s="371"/>
      <c r="N9" s="266">
        <f t="shared" si="1"/>
        <v>0</v>
      </c>
      <c r="O9" s="267">
        <f t="shared" si="2"/>
        <v>0</v>
      </c>
    </row>
    <row r="10" spans="1:98" ht="22.5" customHeight="1" x14ac:dyDescent="0.15">
      <c r="A10" s="82" t="s">
        <v>303</v>
      </c>
      <c r="B10" s="264" t="str">
        <f>IF(_1!H10=0,"　",_1!H10)</f>
        <v>　</v>
      </c>
      <c r="C10" s="361"/>
      <c r="D10" s="362"/>
      <c r="E10" s="363"/>
      <c r="F10" s="363"/>
      <c r="G10" s="265">
        <f t="shared" si="0"/>
        <v>0</v>
      </c>
      <c r="H10" s="369"/>
      <c r="I10" s="370"/>
      <c r="J10" s="371"/>
      <c r="K10" s="371"/>
      <c r="L10" s="371"/>
      <c r="M10" s="371"/>
      <c r="N10" s="266">
        <f t="shared" si="1"/>
        <v>0</v>
      </c>
      <c r="O10" s="267">
        <f t="shared" si="2"/>
        <v>0</v>
      </c>
    </row>
    <row r="11" spans="1:98" ht="22.5" customHeight="1" x14ac:dyDescent="0.15">
      <c r="A11" s="82" t="s">
        <v>304</v>
      </c>
      <c r="B11" s="264" t="str">
        <f>IF(_1!H11=0,"　",_1!H11)</f>
        <v>　</v>
      </c>
      <c r="C11" s="361"/>
      <c r="D11" s="362"/>
      <c r="E11" s="363"/>
      <c r="F11" s="363"/>
      <c r="G11" s="265">
        <f t="shared" si="0"/>
        <v>0</v>
      </c>
      <c r="H11" s="369"/>
      <c r="I11" s="370"/>
      <c r="J11" s="371"/>
      <c r="K11" s="371"/>
      <c r="L11" s="371"/>
      <c r="M11" s="371"/>
      <c r="N11" s="266">
        <f t="shared" si="1"/>
        <v>0</v>
      </c>
      <c r="O11" s="267">
        <f t="shared" si="2"/>
        <v>0</v>
      </c>
    </row>
    <row r="12" spans="1:98" ht="22.5" customHeight="1" x14ac:dyDescent="0.15">
      <c r="A12" s="82" t="s">
        <v>305</v>
      </c>
      <c r="B12" s="264" t="str">
        <f>IF(_1!H12=0,"　",_1!H12)</f>
        <v>　</v>
      </c>
      <c r="C12" s="361"/>
      <c r="D12" s="362"/>
      <c r="E12" s="363"/>
      <c r="F12" s="363"/>
      <c r="G12" s="265">
        <f t="shared" si="0"/>
        <v>0</v>
      </c>
      <c r="H12" s="369"/>
      <c r="I12" s="370"/>
      <c r="J12" s="371"/>
      <c r="K12" s="371"/>
      <c r="L12" s="371"/>
      <c r="M12" s="371"/>
      <c r="N12" s="266">
        <f t="shared" si="1"/>
        <v>0</v>
      </c>
      <c r="O12" s="267">
        <f t="shared" si="2"/>
        <v>0</v>
      </c>
    </row>
    <row r="13" spans="1:98" ht="22.5" customHeight="1" x14ac:dyDescent="0.15">
      <c r="A13" s="82" t="s">
        <v>283</v>
      </c>
      <c r="B13" s="264" t="str">
        <f>IF(_1!H13=0,"　",_1!H13)</f>
        <v>　</v>
      </c>
      <c r="C13" s="361"/>
      <c r="D13" s="362"/>
      <c r="E13" s="363"/>
      <c r="F13" s="363"/>
      <c r="G13" s="265">
        <f t="shared" si="0"/>
        <v>0</v>
      </c>
      <c r="H13" s="369"/>
      <c r="I13" s="370"/>
      <c r="J13" s="371"/>
      <c r="K13" s="371"/>
      <c r="L13" s="371"/>
      <c r="M13" s="371"/>
      <c r="N13" s="266">
        <f t="shared" si="1"/>
        <v>0</v>
      </c>
      <c r="O13" s="267">
        <f t="shared" si="2"/>
        <v>0</v>
      </c>
    </row>
    <row r="14" spans="1:98" ht="22.5" customHeight="1" x14ac:dyDescent="0.15">
      <c r="A14" s="82" t="s">
        <v>284</v>
      </c>
      <c r="B14" s="264" t="str">
        <f>IF(_1!H14=0,"　",_1!H14)</f>
        <v>　</v>
      </c>
      <c r="C14" s="361"/>
      <c r="D14" s="362"/>
      <c r="E14" s="363"/>
      <c r="F14" s="363"/>
      <c r="G14" s="265">
        <f t="shared" si="0"/>
        <v>0</v>
      </c>
      <c r="H14" s="369"/>
      <c r="I14" s="370"/>
      <c r="J14" s="371"/>
      <c r="K14" s="371"/>
      <c r="L14" s="371"/>
      <c r="M14" s="371"/>
      <c r="N14" s="266">
        <f t="shared" si="1"/>
        <v>0</v>
      </c>
      <c r="O14" s="267">
        <f t="shared" si="2"/>
        <v>0</v>
      </c>
    </row>
    <row r="15" spans="1:98" ht="22.5" customHeight="1" x14ac:dyDescent="0.15">
      <c r="A15" s="82" t="s">
        <v>285</v>
      </c>
      <c r="B15" s="264" t="str">
        <f>IF(_1!H15=0,"　",_1!H15)</f>
        <v>　</v>
      </c>
      <c r="C15" s="361"/>
      <c r="D15" s="362"/>
      <c r="E15" s="363"/>
      <c r="F15" s="363"/>
      <c r="G15" s="265">
        <f t="shared" si="0"/>
        <v>0</v>
      </c>
      <c r="H15" s="369"/>
      <c r="I15" s="370"/>
      <c r="J15" s="371"/>
      <c r="K15" s="371"/>
      <c r="L15" s="371"/>
      <c r="M15" s="371"/>
      <c r="N15" s="266">
        <f t="shared" si="1"/>
        <v>0</v>
      </c>
      <c r="O15" s="267">
        <f t="shared" si="2"/>
        <v>0</v>
      </c>
    </row>
    <row r="16" spans="1:98" ht="22.5" customHeight="1" x14ac:dyDescent="0.15">
      <c r="A16" s="82" t="s">
        <v>306</v>
      </c>
      <c r="B16" s="264" t="str">
        <f>IF(_1!H16=0,"　",_1!H16)</f>
        <v>　</v>
      </c>
      <c r="C16" s="361"/>
      <c r="D16" s="362"/>
      <c r="E16" s="363"/>
      <c r="F16" s="363"/>
      <c r="G16" s="265">
        <f t="shared" si="0"/>
        <v>0</v>
      </c>
      <c r="H16" s="369"/>
      <c r="I16" s="370"/>
      <c r="J16" s="371"/>
      <c r="K16" s="371"/>
      <c r="L16" s="371"/>
      <c r="M16" s="371"/>
      <c r="N16" s="266">
        <f t="shared" si="1"/>
        <v>0</v>
      </c>
      <c r="O16" s="267">
        <f t="shared" si="2"/>
        <v>0</v>
      </c>
    </row>
    <row r="17" spans="1:15" ht="22.5" customHeight="1" x14ac:dyDescent="0.15">
      <c r="A17" s="82" t="s">
        <v>307</v>
      </c>
      <c r="B17" s="264" t="str">
        <f>IF(_1!H17=0,"　",_1!H17)</f>
        <v>　</v>
      </c>
      <c r="C17" s="361"/>
      <c r="D17" s="362"/>
      <c r="E17" s="363"/>
      <c r="F17" s="363"/>
      <c r="G17" s="265">
        <f t="shared" si="0"/>
        <v>0</v>
      </c>
      <c r="H17" s="369"/>
      <c r="I17" s="370"/>
      <c r="J17" s="371"/>
      <c r="K17" s="371"/>
      <c r="L17" s="371"/>
      <c r="M17" s="371"/>
      <c r="N17" s="266">
        <f t="shared" si="1"/>
        <v>0</v>
      </c>
      <c r="O17" s="267">
        <f t="shared" si="2"/>
        <v>0</v>
      </c>
    </row>
    <row r="18" spans="1:15" ht="22.5" customHeight="1" x14ac:dyDescent="0.15">
      <c r="A18" s="82" t="s">
        <v>308</v>
      </c>
      <c r="B18" s="264" t="str">
        <f>IF(_1!H18=0,"　",_1!H18)</f>
        <v>　</v>
      </c>
      <c r="C18" s="361"/>
      <c r="D18" s="362"/>
      <c r="E18" s="363"/>
      <c r="F18" s="363"/>
      <c r="G18" s="265">
        <f t="shared" si="0"/>
        <v>0</v>
      </c>
      <c r="H18" s="369"/>
      <c r="I18" s="370"/>
      <c r="J18" s="371"/>
      <c r="K18" s="371"/>
      <c r="L18" s="371"/>
      <c r="M18" s="371"/>
      <c r="N18" s="266">
        <f t="shared" si="1"/>
        <v>0</v>
      </c>
      <c r="O18" s="267">
        <f t="shared" si="2"/>
        <v>0</v>
      </c>
    </row>
    <row r="19" spans="1:15" ht="22.5" customHeight="1" x14ac:dyDescent="0.15">
      <c r="A19" s="82" t="s">
        <v>309</v>
      </c>
      <c r="B19" s="264" t="str">
        <f>IF(_1!H19=0,"　",_1!H19)</f>
        <v>　</v>
      </c>
      <c r="C19" s="361"/>
      <c r="D19" s="362"/>
      <c r="E19" s="363"/>
      <c r="F19" s="363"/>
      <c r="G19" s="265">
        <f t="shared" si="0"/>
        <v>0</v>
      </c>
      <c r="H19" s="369"/>
      <c r="I19" s="370"/>
      <c r="J19" s="371"/>
      <c r="K19" s="371"/>
      <c r="L19" s="371"/>
      <c r="M19" s="371"/>
      <c r="N19" s="266">
        <f t="shared" si="1"/>
        <v>0</v>
      </c>
      <c r="O19" s="267">
        <f t="shared" si="2"/>
        <v>0</v>
      </c>
    </row>
    <row r="20" spans="1:15" ht="22.5" customHeight="1" x14ac:dyDescent="0.15">
      <c r="A20" s="82" t="s">
        <v>310</v>
      </c>
      <c r="B20" s="264" t="str">
        <f>IF(_1!H20=0,"　",_1!H20)</f>
        <v>　</v>
      </c>
      <c r="C20" s="361"/>
      <c r="D20" s="362"/>
      <c r="E20" s="363"/>
      <c r="F20" s="363"/>
      <c r="G20" s="265">
        <f t="shared" si="0"/>
        <v>0</v>
      </c>
      <c r="H20" s="369"/>
      <c r="I20" s="370"/>
      <c r="J20" s="371"/>
      <c r="K20" s="371"/>
      <c r="L20" s="371"/>
      <c r="M20" s="371"/>
      <c r="N20" s="266">
        <f t="shared" si="1"/>
        <v>0</v>
      </c>
      <c r="O20" s="267">
        <f t="shared" si="2"/>
        <v>0</v>
      </c>
    </row>
    <row r="21" spans="1:15" ht="22.5" customHeight="1" x14ac:dyDescent="0.15">
      <c r="A21" s="82" t="s">
        <v>311</v>
      </c>
      <c r="B21" s="264" t="str">
        <f>IF(_1!H21=0,"　",_1!H21)</f>
        <v>　</v>
      </c>
      <c r="C21" s="361"/>
      <c r="D21" s="362"/>
      <c r="E21" s="363"/>
      <c r="F21" s="363"/>
      <c r="G21" s="265">
        <f t="shared" si="0"/>
        <v>0</v>
      </c>
      <c r="H21" s="369"/>
      <c r="I21" s="370"/>
      <c r="J21" s="371"/>
      <c r="K21" s="371"/>
      <c r="L21" s="371"/>
      <c r="M21" s="371"/>
      <c r="N21" s="266">
        <f t="shared" si="1"/>
        <v>0</v>
      </c>
      <c r="O21" s="267">
        <f t="shared" si="2"/>
        <v>0</v>
      </c>
    </row>
    <row r="22" spans="1:15" ht="22.5" customHeight="1" x14ac:dyDescent="0.15">
      <c r="A22" s="82" t="s">
        <v>312</v>
      </c>
      <c r="B22" s="264" t="str">
        <f>IF(_1!H22=0,"　",_1!H22)</f>
        <v>　</v>
      </c>
      <c r="C22" s="361"/>
      <c r="D22" s="362"/>
      <c r="E22" s="363"/>
      <c r="F22" s="363"/>
      <c r="G22" s="265">
        <f t="shared" si="0"/>
        <v>0</v>
      </c>
      <c r="H22" s="369"/>
      <c r="I22" s="370"/>
      <c r="J22" s="371"/>
      <c r="K22" s="371"/>
      <c r="L22" s="371"/>
      <c r="M22" s="371"/>
      <c r="N22" s="266">
        <f t="shared" si="1"/>
        <v>0</v>
      </c>
      <c r="O22" s="267">
        <f t="shared" si="2"/>
        <v>0</v>
      </c>
    </row>
    <row r="23" spans="1:15" ht="22.5" customHeight="1" x14ac:dyDescent="0.15">
      <c r="A23" s="82" t="s">
        <v>313</v>
      </c>
      <c r="B23" s="264" t="str">
        <f>IF(_1!H23=0,"　",_1!H23)</f>
        <v>　</v>
      </c>
      <c r="C23" s="361"/>
      <c r="D23" s="362"/>
      <c r="E23" s="363"/>
      <c r="F23" s="363"/>
      <c r="G23" s="265">
        <f t="shared" si="0"/>
        <v>0</v>
      </c>
      <c r="H23" s="369"/>
      <c r="I23" s="370"/>
      <c r="J23" s="371"/>
      <c r="K23" s="371"/>
      <c r="L23" s="371"/>
      <c r="M23" s="371"/>
      <c r="N23" s="266">
        <f t="shared" si="1"/>
        <v>0</v>
      </c>
      <c r="O23" s="267">
        <f t="shared" si="2"/>
        <v>0</v>
      </c>
    </row>
    <row r="24" spans="1:15" ht="22.5" customHeight="1" x14ac:dyDescent="0.15">
      <c r="A24" s="82" t="s">
        <v>711</v>
      </c>
      <c r="B24" s="264" t="str">
        <f>IF(_1!H24=0,"　",_1!H24)</f>
        <v>　</v>
      </c>
      <c r="C24" s="361"/>
      <c r="D24" s="362"/>
      <c r="E24" s="363"/>
      <c r="F24" s="363"/>
      <c r="G24" s="265">
        <f t="shared" si="0"/>
        <v>0</v>
      </c>
      <c r="H24" s="369"/>
      <c r="I24" s="370"/>
      <c r="J24" s="371"/>
      <c r="K24" s="371"/>
      <c r="L24" s="371"/>
      <c r="M24" s="371"/>
      <c r="N24" s="266">
        <f t="shared" ref="N24:N29" si="3">I24+J24+K24+L24+M24</f>
        <v>0</v>
      </c>
      <c r="O24" s="267">
        <f t="shared" ref="O24:O29" si="4">G24+N24</f>
        <v>0</v>
      </c>
    </row>
    <row r="25" spans="1:15" ht="22.5" customHeight="1" x14ac:dyDescent="0.15">
      <c r="A25" s="82" t="s">
        <v>712</v>
      </c>
      <c r="B25" s="264" t="str">
        <f>IF(_1!H25=0,"　",_1!H25)</f>
        <v>　</v>
      </c>
      <c r="C25" s="361"/>
      <c r="D25" s="362"/>
      <c r="E25" s="363"/>
      <c r="F25" s="363"/>
      <c r="G25" s="265">
        <f t="shared" si="0"/>
        <v>0</v>
      </c>
      <c r="H25" s="369"/>
      <c r="I25" s="370"/>
      <c r="J25" s="371"/>
      <c r="K25" s="371"/>
      <c r="L25" s="371"/>
      <c r="M25" s="371"/>
      <c r="N25" s="266">
        <f t="shared" si="3"/>
        <v>0</v>
      </c>
      <c r="O25" s="267">
        <f t="shared" si="4"/>
        <v>0</v>
      </c>
    </row>
    <row r="26" spans="1:15" ht="22.5" customHeight="1" x14ac:dyDescent="0.15">
      <c r="A26" s="82" t="s">
        <v>713</v>
      </c>
      <c r="B26" s="264" t="str">
        <f>IF(_1!H26=0,"　",_1!H26)</f>
        <v>　</v>
      </c>
      <c r="C26" s="361"/>
      <c r="D26" s="362"/>
      <c r="E26" s="363"/>
      <c r="F26" s="363"/>
      <c r="G26" s="265">
        <f t="shared" si="0"/>
        <v>0</v>
      </c>
      <c r="H26" s="369"/>
      <c r="I26" s="370"/>
      <c r="J26" s="371"/>
      <c r="K26" s="371"/>
      <c r="L26" s="371"/>
      <c r="M26" s="371"/>
      <c r="N26" s="266">
        <f t="shared" si="3"/>
        <v>0</v>
      </c>
      <c r="O26" s="267">
        <f t="shared" si="4"/>
        <v>0</v>
      </c>
    </row>
    <row r="27" spans="1:15" ht="22.5" customHeight="1" x14ac:dyDescent="0.15">
      <c r="A27" s="82" t="s">
        <v>714</v>
      </c>
      <c r="B27" s="264" t="str">
        <f>IF(_1!H27=0,"　",_1!H27)</f>
        <v>　</v>
      </c>
      <c r="C27" s="361"/>
      <c r="D27" s="362"/>
      <c r="E27" s="363"/>
      <c r="F27" s="363"/>
      <c r="G27" s="265">
        <f t="shared" si="0"/>
        <v>0</v>
      </c>
      <c r="H27" s="369"/>
      <c r="I27" s="370"/>
      <c r="J27" s="371"/>
      <c r="K27" s="371"/>
      <c r="L27" s="371"/>
      <c r="M27" s="371"/>
      <c r="N27" s="266">
        <f t="shared" si="3"/>
        <v>0</v>
      </c>
      <c r="O27" s="267">
        <f t="shared" si="4"/>
        <v>0</v>
      </c>
    </row>
    <row r="28" spans="1:15" ht="22.5" customHeight="1" x14ac:dyDescent="0.15">
      <c r="A28" s="82" t="s">
        <v>715</v>
      </c>
      <c r="B28" s="264" t="str">
        <f>IF(_1!H28=0,"　",_1!H28)</f>
        <v>　</v>
      </c>
      <c r="C28" s="361"/>
      <c r="D28" s="362"/>
      <c r="E28" s="363"/>
      <c r="F28" s="363"/>
      <c r="G28" s="265">
        <f t="shared" si="0"/>
        <v>0</v>
      </c>
      <c r="H28" s="369"/>
      <c r="I28" s="370"/>
      <c r="J28" s="371"/>
      <c r="K28" s="371"/>
      <c r="L28" s="371"/>
      <c r="M28" s="371"/>
      <c r="N28" s="266">
        <f t="shared" si="3"/>
        <v>0</v>
      </c>
      <c r="O28" s="267">
        <f t="shared" si="4"/>
        <v>0</v>
      </c>
    </row>
    <row r="29" spans="1:15" ht="22.5" customHeight="1" x14ac:dyDescent="0.15">
      <c r="A29" s="82" t="s">
        <v>716</v>
      </c>
      <c r="B29" s="264" t="str">
        <f>IF(_1!H29=0,"　",_1!H29)</f>
        <v>　</v>
      </c>
      <c r="C29" s="361"/>
      <c r="D29" s="362"/>
      <c r="E29" s="363"/>
      <c r="F29" s="363"/>
      <c r="G29" s="265">
        <f t="shared" si="0"/>
        <v>0</v>
      </c>
      <c r="H29" s="369"/>
      <c r="I29" s="370"/>
      <c r="J29" s="371"/>
      <c r="K29" s="371"/>
      <c r="L29" s="371"/>
      <c r="M29" s="371"/>
      <c r="N29" s="266">
        <f t="shared" si="3"/>
        <v>0</v>
      </c>
      <c r="O29" s="267">
        <f t="shared" si="4"/>
        <v>0</v>
      </c>
    </row>
    <row r="30" spans="1:15" ht="22.5" customHeight="1" x14ac:dyDescent="0.15">
      <c r="A30" s="82" t="s">
        <v>717</v>
      </c>
      <c r="B30" s="264" t="str">
        <f>IF(_1!H30=0,"　",_1!H30)</f>
        <v>　</v>
      </c>
      <c r="C30" s="361"/>
      <c r="D30" s="362"/>
      <c r="E30" s="363"/>
      <c r="F30" s="363"/>
      <c r="G30" s="265">
        <f t="shared" si="0"/>
        <v>0</v>
      </c>
      <c r="H30" s="369"/>
      <c r="I30" s="370"/>
      <c r="J30" s="371"/>
      <c r="K30" s="371"/>
      <c r="L30" s="371"/>
      <c r="M30" s="371"/>
      <c r="N30" s="266">
        <f t="shared" ref="N30:N35" si="5">I30+J30+K30+L30+M30</f>
        <v>0</v>
      </c>
      <c r="O30" s="267">
        <f t="shared" ref="O30:O35" si="6">G30+N30</f>
        <v>0</v>
      </c>
    </row>
    <row r="31" spans="1:15" ht="22.5" customHeight="1" x14ac:dyDescent="0.15">
      <c r="A31" s="82" t="s">
        <v>718</v>
      </c>
      <c r="B31" s="264" t="str">
        <f>IF(_1!H31=0,"　",_1!H31)</f>
        <v>　</v>
      </c>
      <c r="C31" s="361"/>
      <c r="D31" s="362"/>
      <c r="E31" s="363"/>
      <c r="F31" s="363"/>
      <c r="G31" s="265">
        <f t="shared" si="0"/>
        <v>0</v>
      </c>
      <c r="H31" s="369"/>
      <c r="I31" s="370"/>
      <c r="J31" s="371"/>
      <c r="K31" s="371"/>
      <c r="L31" s="371"/>
      <c r="M31" s="371"/>
      <c r="N31" s="266">
        <f t="shared" si="5"/>
        <v>0</v>
      </c>
      <c r="O31" s="267">
        <f t="shared" si="6"/>
        <v>0</v>
      </c>
    </row>
    <row r="32" spans="1:15" ht="22.5" customHeight="1" x14ac:dyDescent="0.15">
      <c r="A32" s="82" t="s">
        <v>719</v>
      </c>
      <c r="B32" s="264" t="str">
        <f>IF(_1!H32=0,"　",_1!H32)</f>
        <v>　</v>
      </c>
      <c r="C32" s="361"/>
      <c r="D32" s="362"/>
      <c r="E32" s="363"/>
      <c r="F32" s="363"/>
      <c r="G32" s="265">
        <f t="shared" si="0"/>
        <v>0</v>
      </c>
      <c r="H32" s="369"/>
      <c r="I32" s="370"/>
      <c r="J32" s="371"/>
      <c r="K32" s="371"/>
      <c r="L32" s="371"/>
      <c r="M32" s="371"/>
      <c r="N32" s="266">
        <f t="shared" si="5"/>
        <v>0</v>
      </c>
      <c r="O32" s="267">
        <f t="shared" si="6"/>
        <v>0</v>
      </c>
    </row>
    <row r="33" spans="1:15" ht="22.5" customHeight="1" x14ac:dyDescent="0.15">
      <c r="A33" s="82" t="s">
        <v>720</v>
      </c>
      <c r="B33" s="264" t="str">
        <f>IF(_1!H33=0,"　",_1!H33)</f>
        <v>　</v>
      </c>
      <c r="C33" s="361"/>
      <c r="D33" s="362"/>
      <c r="E33" s="363"/>
      <c r="F33" s="363"/>
      <c r="G33" s="265">
        <f t="shared" si="0"/>
        <v>0</v>
      </c>
      <c r="H33" s="369"/>
      <c r="I33" s="370"/>
      <c r="J33" s="371"/>
      <c r="K33" s="371"/>
      <c r="L33" s="371"/>
      <c r="M33" s="371"/>
      <c r="N33" s="266">
        <f t="shared" si="5"/>
        <v>0</v>
      </c>
      <c r="O33" s="267">
        <f t="shared" si="6"/>
        <v>0</v>
      </c>
    </row>
    <row r="34" spans="1:15" ht="22.5" customHeight="1" x14ac:dyDescent="0.15">
      <c r="A34" s="82" t="s">
        <v>721</v>
      </c>
      <c r="B34" s="264" t="str">
        <f>IF(_1!H34=0,"　",_1!H34)</f>
        <v>　</v>
      </c>
      <c r="C34" s="361"/>
      <c r="D34" s="362"/>
      <c r="E34" s="363"/>
      <c r="F34" s="363"/>
      <c r="G34" s="265">
        <f t="shared" si="0"/>
        <v>0</v>
      </c>
      <c r="H34" s="369"/>
      <c r="I34" s="370"/>
      <c r="J34" s="371"/>
      <c r="K34" s="371"/>
      <c r="L34" s="371"/>
      <c r="M34" s="371"/>
      <c r="N34" s="266">
        <f t="shared" si="5"/>
        <v>0</v>
      </c>
      <c r="O34" s="267">
        <f t="shared" si="6"/>
        <v>0</v>
      </c>
    </row>
    <row r="35" spans="1:15" ht="22.5" customHeight="1" x14ac:dyDescent="0.15">
      <c r="A35" s="82" t="s">
        <v>722</v>
      </c>
      <c r="B35" s="264" t="str">
        <f>IF(_1!H35=0,"　",_1!H35)</f>
        <v>　</v>
      </c>
      <c r="C35" s="361"/>
      <c r="D35" s="362"/>
      <c r="E35" s="363"/>
      <c r="F35" s="363"/>
      <c r="G35" s="265">
        <f t="shared" si="0"/>
        <v>0</v>
      </c>
      <c r="H35" s="369"/>
      <c r="I35" s="370"/>
      <c r="J35" s="371"/>
      <c r="K35" s="371"/>
      <c r="L35" s="371"/>
      <c r="M35" s="371"/>
      <c r="N35" s="266">
        <f t="shared" si="5"/>
        <v>0</v>
      </c>
      <c r="O35" s="267">
        <f t="shared" si="6"/>
        <v>0</v>
      </c>
    </row>
    <row r="36" spans="1:15" ht="22.5" customHeight="1" thickBot="1" x14ac:dyDescent="0.2">
      <c r="A36" s="268" t="s">
        <v>723</v>
      </c>
      <c r="B36" s="269" t="str">
        <f>IF(_1!H36=0,"　",_1!H36)</f>
        <v>　</v>
      </c>
      <c r="C36" s="364"/>
      <c r="D36" s="365"/>
      <c r="E36" s="366"/>
      <c r="F36" s="366"/>
      <c r="G36" s="270">
        <f t="shared" si="0"/>
        <v>0</v>
      </c>
      <c r="H36" s="372"/>
      <c r="I36" s="373"/>
      <c r="J36" s="366"/>
      <c r="K36" s="366"/>
      <c r="L36" s="366"/>
      <c r="M36" s="366"/>
      <c r="N36" s="271">
        <f t="shared" si="1"/>
        <v>0</v>
      </c>
      <c r="O36" s="270">
        <f t="shared" si="2"/>
        <v>0</v>
      </c>
    </row>
    <row r="37" spans="1:15" ht="14.25" customHeight="1" x14ac:dyDescent="0.15">
      <c r="A37" s="300" t="s">
        <v>769</v>
      </c>
      <c r="F37" s="806"/>
      <c r="G37" s="806"/>
      <c r="H37" s="806"/>
      <c r="I37" s="806"/>
      <c r="J37" s="806"/>
      <c r="K37" s="807"/>
      <c r="L37" s="807"/>
      <c r="M37" s="307"/>
      <c r="N37" s="307" t="s">
        <v>511</v>
      </c>
      <c r="O37" s="307" t="s">
        <v>511</v>
      </c>
    </row>
    <row r="38" spans="1:15" ht="14.25" customHeight="1" x14ac:dyDescent="0.15">
      <c r="A38" s="306" t="s">
        <v>1103</v>
      </c>
      <c r="B38" s="306"/>
      <c r="C38" s="306"/>
      <c r="D38" s="301"/>
      <c r="E38" s="301"/>
      <c r="F38" s="301"/>
      <c r="G38" s="301"/>
      <c r="H38" s="301"/>
      <c r="I38" s="301"/>
      <c r="J38" s="301"/>
      <c r="K38" s="301"/>
      <c r="L38" s="307"/>
      <c r="M38" s="307"/>
      <c r="N38" s="307" t="s">
        <v>512</v>
      </c>
      <c r="O38" s="307" t="s">
        <v>512</v>
      </c>
    </row>
    <row r="39" spans="1:15" ht="14.25" customHeight="1" x14ac:dyDescent="0.15">
      <c r="A39" s="301" t="s">
        <v>548</v>
      </c>
      <c r="B39" s="301"/>
      <c r="H39" s="301"/>
      <c r="K39" s="307"/>
      <c r="L39" s="307"/>
      <c r="M39" s="307"/>
      <c r="N39" s="307" t="s">
        <v>314</v>
      </c>
      <c r="O39" s="307" t="s">
        <v>314</v>
      </c>
    </row>
    <row r="40" spans="1:15" ht="14.25" customHeight="1" x14ac:dyDescent="0.15">
      <c r="A40" s="301" t="s">
        <v>444</v>
      </c>
    </row>
    <row r="41" spans="1:15" ht="14.25" customHeight="1" x14ac:dyDescent="0.15">
      <c r="A41" s="301" t="s">
        <v>542</v>
      </c>
    </row>
    <row r="42" spans="1:15" ht="14.25" customHeight="1" x14ac:dyDescent="0.15">
      <c r="A42" s="301" t="s">
        <v>1359</v>
      </c>
    </row>
    <row r="43" spans="1:15" ht="14.25" customHeight="1" x14ac:dyDescent="0.15">
      <c r="A43" s="301" t="s">
        <v>1357</v>
      </c>
    </row>
  </sheetData>
  <sheetProtection algorithmName="SHA-512" hashValue="V4W26JfzuWuiRrJa+8a/JEhEGoQk/d9ZZ2AdjIqX4rWX6dY1pWYlv+Z7bFvJFlKU3uSSNDGyH2KgxHfuWtfMkA==" saltValue="483ox+oKidIlIhdiSQJvrA==" spinCount="100000" sheet="1" objects="1" scenarios="1"/>
  <mergeCells count="11">
    <mergeCell ref="F37:J37"/>
    <mergeCell ref="K37:L37"/>
    <mergeCell ref="O5:O6"/>
    <mergeCell ref="B5:B6"/>
    <mergeCell ref="D5:G5"/>
    <mergeCell ref="M1:O1"/>
    <mergeCell ref="H5:N5"/>
    <mergeCell ref="A3:B3"/>
    <mergeCell ref="C3:G3"/>
    <mergeCell ref="C5:C6"/>
    <mergeCell ref="A5:A6"/>
  </mergeCells>
  <phoneticPr fontId="5"/>
  <dataValidations xWindow="552" yWindow="492" count="12">
    <dataValidation type="whole" imeMode="halfAlpha" allowBlank="1" showInputMessage="1" showErrorMessage="1" errorTitle="入力規則エラー" error="整数値を入力ください。" promptTitle="経常的納付金年額：徴収回数" prompt="調査年度に入学する生徒が納付する経常的納付金（年額）の徴収回数（回／年）を半角数字で入力ください。_x000a__x000a_なお、徴収回数が複数設定ある場合は、最も少ない回数としてください。" sqref="H7:H36">
      <formula1>0</formula1>
      <formula2>10000000</formula2>
    </dataValidation>
    <dataValidation type="whole" operator="greaterThanOrEqual" allowBlank="1" showInputMessage="1" showErrorMessage="1" sqref="G7:G36">
      <formula1>0</formula1>
    </dataValidation>
    <dataValidation type="whole" imeMode="halfAlpha" allowBlank="1" showInputMessage="1" showErrorMessage="1" errorTitle="入力規則エラー" error="整数値を入力ください。" promptTitle="受験料（円）" prompt="調査年度に入学する生徒に係る受験料（円）を半角数字で入力ください。_x000a__x000a_なお、同一の学科で複数の額がある場合は、最も標準的な額を入力ください。" sqref="C8:C36">
      <formula1>0</formula1>
      <formula2>10000000</formula2>
    </dataValidation>
    <dataValidation type="whole" imeMode="halfAlpha" allowBlank="1" showInputMessage="1" showErrorMessage="1" errorTitle="入力規則エラー" error="整数値を入力ください。" promptTitle="入学一時金：その他（円）" prompt="調査年度に入学する生徒が納付する入学一時金のうち、入学金、施設整備費以外のものがあれば、その金額（円）を半角数字で入力ください。_x000a__x000a_なお、同一の学科で複数の額がある場合は、最も標準的な額を入力ください。" sqref="F7:F36">
      <formula1>0</formula1>
      <formula2>10000000</formula2>
    </dataValidation>
    <dataValidation type="whole" imeMode="halfAlpha" allowBlank="1" showInputMessage="1" showErrorMessage="1" errorTitle="入力規則エラー" error="整数値を入力ください。" promptTitle="入学一時金：施設整備費（円）" prompt="調査年度に入学する生徒が納付する入学一時金のうち、施設整備費（円）を半角数字で入力ください。_x000a__x000a_なお、同一の学科で複数の額がある場合は、最も標準的な額を入力ください。" sqref="E7:E36">
      <formula1>0</formula1>
      <formula2>10000000</formula2>
    </dataValidation>
    <dataValidation type="whole" imeMode="halfAlpha" allowBlank="1" showInputMessage="1" showErrorMessage="1" errorTitle="入力規則エラー" error="整数値を入力ください。" promptTitle="入学一時金：入学金（円）" prompt="調査年度に入学する生徒が納付する入学一時金のうち、入学金（円）を半角数字で入力ください。_x000a__x000a_なお、同一の学科で複数の額がある場合は、最も標準的な額を入力ください。" sqref="D7:D36">
      <formula1>0</formula1>
      <formula2>10000000</formula2>
    </dataValidation>
    <dataValidation type="whole" imeMode="halfAlpha" allowBlank="1" showInputMessage="1" showErrorMessage="1" errorTitle="入力規則エラー" error="整数値を入力ください。" promptTitle="経常的納付金年額：授業料（円）" prompt="調査年度に入学する生徒が納付する経常的納付金（年額）のうち、授業料（円）を半角数字で入力ください。_x000a__x000a_なお、同一の学科で複数の額がある場合は、最も標準的な額を入力ください。" sqref="I7:I36">
      <formula1>0</formula1>
      <formula2>10000000</formula2>
    </dataValidation>
    <dataValidation type="whole" imeMode="halfAlpha" allowBlank="1" showInputMessage="1" showErrorMessage="1" errorTitle="入力規則エラー" error="整数値を入力ください。" promptTitle="経常的納付金年額：施設整備費（円）" prompt="調査年度に入学する生徒が納付する経常的納付金（年額）のうち、施設整備費（円）を半角数字で入力ください。_x000a__x000a_なお、同一の学科で複数の額がある場合は、最も標準的な額を入力ください。" sqref="J7:J36">
      <formula1>0</formula1>
      <formula2>10000000</formula2>
    </dataValidation>
    <dataValidation type="whole" imeMode="halfAlpha" allowBlank="1" showInputMessage="1" showErrorMessage="1" errorTitle="入力規則エラー" error="整数値を入力ください。" promptTitle="経常的納付金年額：教材費（円）" prompt="調査年度に入学する生徒が納付する経常的納付金（年額）のうち、教材費（円）を半角数字で入力ください。_x000a__x000a_なお、同一の学科で複数の額がある場合は、最も標準的な額を入力ください。" sqref="K7:K36">
      <formula1>0</formula1>
      <formula2>10000000</formula2>
    </dataValidation>
    <dataValidation type="whole" imeMode="halfAlpha" allowBlank="1" showInputMessage="1" showErrorMessage="1" errorTitle="入力規則エラー" error="整数値を入力ください。" promptTitle="経常的納付金年額：実習費（円）" prompt="調査年度に入学する生徒が納付する経常的納付金（年額）のうち、実習費（円）を半角数字で入力ください。_x000a__x000a_なお、同一の学科で複数の額がある場合は、最も標準的な額を入力ください。" sqref="L7:L36">
      <formula1>0</formula1>
      <formula2>10000000</formula2>
    </dataValidation>
    <dataValidation type="whole" imeMode="halfAlpha" allowBlank="1" showInputMessage="1" showErrorMessage="1" errorTitle="入力規則エラー" error="整数値を入力ください。" promptTitle="経常的納付金年額：その他（円）" prompt="調査年度に入学する生徒が納付する経常的納付金（年額）のうち、授業料、施設整備費、教材費、実習費以外のものがあれば、その額（円）を半角数字で入力ください。_x000a__x000a_なお、同一の学科で複数の額がある場合は、最も標準的な額を入力ください。" sqref="M7:M36">
      <formula1>0</formula1>
      <formula2>10000000</formula2>
    </dataValidation>
    <dataValidation type="whole" imeMode="halfAlpha" allowBlank="1" showInputMessage="1" showErrorMessage="1" errorTitle="入力規則エラー" error="整数値を入力ください。" promptTitle="入学検定料（円）" prompt="調査年度に入学する生徒に係る入学検定料（円）を半角数字で入力ください。_x000a__x000a_なお、同一の学科で複数の額がある場合は、最も標準的な額を入力ください。" sqref="C7">
      <formula1>0</formula1>
      <formula2>10000000</formula2>
    </dataValidation>
  </dataValidations>
  <printOptions horizontalCentered="1" verticalCentered="1" gridLinesSet="0"/>
  <pageMargins left="0.39370078740157483" right="0.39370078740157483" top="0.59055118110236227" bottom="0.59055118110236227" header="0" footer="0"/>
  <pageSetup paperSize="9" scale="6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35"/>
  <sheetViews>
    <sheetView view="pageBreakPreview" zoomScaleNormal="100" zoomScaleSheetLayoutView="100" workbookViewId="0">
      <pane xSplit="1" ySplit="6" topLeftCell="B7" activePane="bottomRight" state="frozen"/>
      <selection activeCell="B14" sqref="B14"/>
      <selection pane="topRight" activeCell="B14" sqref="B14"/>
      <selection pane="bottomLeft" activeCell="B14" sqref="B14"/>
      <selection pane="bottomRight" activeCell="B7" sqref="B7"/>
    </sheetView>
  </sheetViews>
  <sheetFormatPr defaultRowHeight="13.5" x14ac:dyDescent="0.15"/>
  <cols>
    <col min="1" max="1" width="25" style="310" customWidth="1"/>
    <col min="2" max="10" width="9.125" style="310" customWidth="1"/>
    <col min="11" max="11" width="2.25" style="310" customWidth="1"/>
    <col min="12" max="12" width="9.25" style="310" customWidth="1"/>
    <col min="13" max="13" width="9.125" style="310" customWidth="1"/>
    <col min="14" max="14" width="4.5" style="310" customWidth="1"/>
    <col min="15" max="15" width="3.875" style="310" customWidth="1"/>
    <col min="16" max="16384" width="9" style="310"/>
  </cols>
  <sheetData>
    <row r="1" spans="1:14" ht="18.75" customHeight="1" x14ac:dyDescent="0.15">
      <c r="A1" s="308" t="s">
        <v>1411</v>
      </c>
      <c r="B1" s="309"/>
      <c r="C1" s="309"/>
      <c r="D1" s="490"/>
      <c r="E1" s="490"/>
      <c r="F1" s="309"/>
      <c r="G1" s="309"/>
      <c r="H1" s="309"/>
      <c r="J1" s="800">
        <f>TOP!$A$1</f>
        <v>5</v>
      </c>
      <c r="K1" s="800"/>
      <c r="L1" s="800"/>
      <c r="M1" s="800"/>
      <c r="N1" s="800"/>
    </row>
    <row r="2" spans="1:14" ht="15" customHeight="1" thickBot="1" x14ac:dyDescent="0.2">
      <c r="A2" s="309"/>
      <c r="B2" s="309"/>
      <c r="C2" s="309"/>
      <c r="D2" s="309"/>
      <c r="E2" s="309"/>
      <c r="F2" s="309"/>
      <c r="G2" s="309"/>
      <c r="H2" s="309"/>
      <c r="I2" s="309"/>
      <c r="J2" s="311"/>
    </row>
    <row r="3" spans="1:14" ht="18.75" customHeight="1" thickBot="1" x14ac:dyDescent="0.2">
      <c r="A3" s="232" t="s">
        <v>783</v>
      </c>
      <c r="B3" s="819" t="str">
        <f xml:space="preserve"> TOP!F8</f>
        <v>（学校名を選択してください）※学校番号順</v>
      </c>
      <c r="C3" s="820"/>
      <c r="D3" s="820"/>
      <c r="E3" s="820"/>
      <c r="F3" s="821"/>
      <c r="G3" s="312"/>
      <c r="H3" s="312"/>
      <c r="I3" s="233" t="s">
        <v>750</v>
      </c>
      <c r="J3" s="234" t="str">
        <f>TOP!F5</f>
        <v>-</v>
      </c>
      <c r="K3" s="313"/>
    </row>
    <row r="4" spans="1:14" ht="18.75" customHeight="1" thickBot="1" x14ac:dyDescent="0.2">
      <c r="A4" s="314" t="s">
        <v>776</v>
      </c>
      <c r="J4" s="97" t="s">
        <v>480</v>
      </c>
      <c r="L4" s="235" t="s">
        <v>710</v>
      </c>
      <c r="M4" s="547"/>
      <c r="N4" s="236" t="s">
        <v>777</v>
      </c>
    </row>
    <row r="5" spans="1:14" ht="15" customHeight="1" x14ac:dyDescent="0.15">
      <c r="A5" s="237" t="s">
        <v>778</v>
      </c>
      <c r="B5" s="822" t="s">
        <v>796</v>
      </c>
      <c r="C5" s="823"/>
      <c r="D5" s="824"/>
      <c r="E5" s="822" t="s">
        <v>795</v>
      </c>
      <c r="F5" s="823"/>
      <c r="G5" s="824"/>
      <c r="H5" s="815" t="s">
        <v>1447</v>
      </c>
      <c r="I5" s="816"/>
      <c r="J5" s="817"/>
    </row>
    <row r="6" spans="1:14" ht="41.25" customHeight="1" x14ac:dyDescent="0.15">
      <c r="A6" s="238" t="s">
        <v>794</v>
      </c>
      <c r="B6" s="328" t="s">
        <v>272</v>
      </c>
      <c r="C6" s="240" t="s">
        <v>506</v>
      </c>
      <c r="D6" s="241" t="s">
        <v>779</v>
      </c>
      <c r="E6" s="239" t="s">
        <v>272</v>
      </c>
      <c r="F6" s="240" t="s">
        <v>506</v>
      </c>
      <c r="G6" s="241" t="s">
        <v>779</v>
      </c>
      <c r="H6" s="239" t="s">
        <v>272</v>
      </c>
      <c r="I6" s="240" t="s">
        <v>506</v>
      </c>
      <c r="J6" s="242" t="s">
        <v>779</v>
      </c>
    </row>
    <row r="7" spans="1:14" ht="15" customHeight="1" x14ac:dyDescent="0.15">
      <c r="A7" s="243" t="s">
        <v>785</v>
      </c>
      <c r="B7" s="374"/>
      <c r="C7" s="374"/>
      <c r="D7" s="244">
        <f t="shared" ref="D7:D16" si="0">B7+C7</f>
        <v>0</v>
      </c>
      <c r="E7" s="374"/>
      <c r="F7" s="374"/>
      <c r="G7" s="244">
        <f t="shared" ref="G7:G16" si="1">E7+F7</f>
        <v>0</v>
      </c>
      <c r="H7" s="244">
        <f t="shared" ref="H7:H16" si="2">B7+E7</f>
        <v>0</v>
      </c>
      <c r="I7" s="244">
        <f t="shared" ref="I7:I16" si="3">C7+F7</f>
        <v>0</v>
      </c>
      <c r="J7" s="245">
        <f t="shared" ref="J7:J16" si="4">H7+I7</f>
        <v>0</v>
      </c>
    </row>
    <row r="8" spans="1:14" ht="15" customHeight="1" x14ac:dyDescent="0.15">
      <c r="A8" s="243" t="s">
        <v>786</v>
      </c>
      <c r="B8" s="374"/>
      <c r="C8" s="374"/>
      <c r="D8" s="244">
        <f t="shared" si="0"/>
        <v>0</v>
      </c>
      <c r="E8" s="374"/>
      <c r="F8" s="374"/>
      <c r="G8" s="244">
        <f t="shared" si="1"/>
        <v>0</v>
      </c>
      <c r="H8" s="244">
        <f t="shared" si="2"/>
        <v>0</v>
      </c>
      <c r="I8" s="244">
        <f t="shared" si="3"/>
        <v>0</v>
      </c>
      <c r="J8" s="245">
        <f t="shared" si="4"/>
        <v>0</v>
      </c>
    </row>
    <row r="9" spans="1:14" ht="15" customHeight="1" x14ac:dyDescent="0.15">
      <c r="A9" s="243" t="s">
        <v>787</v>
      </c>
      <c r="B9" s="374"/>
      <c r="C9" s="374"/>
      <c r="D9" s="244">
        <f t="shared" si="0"/>
        <v>0</v>
      </c>
      <c r="E9" s="375"/>
      <c r="F9" s="374"/>
      <c r="G9" s="244">
        <f t="shared" si="1"/>
        <v>0</v>
      </c>
      <c r="H9" s="244">
        <f t="shared" si="2"/>
        <v>0</v>
      </c>
      <c r="I9" s="244">
        <f t="shared" si="3"/>
        <v>0</v>
      </c>
      <c r="J9" s="245">
        <f t="shared" si="4"/>
        <v>0</v>
      </c>
    </row>
    <row r="10" spans="1:14" ht="15" customHeight="1" x14ac:dyDescent="0.15">
      <c r="A10" s="243" t="s">
        <v>788</v>
      </c>
      <c r="B10" s="374"/>
      <c r="C10" s="374"/>
      <c r="D10" s="244">
        <f t="shared" si="0"/>
        <v>0</v>
      </c>
      <c r="E10" s="374"/>
      <c r="F10" s="374"/>
      <c r="G10" s="244">
        <f t="shared" si="1"/>
        <v>0</v>
      </c>
      <c r="H10" s="244">
        <f t="shared" si="2"/>
        <v>0</v>
      </c>
      <c r="I10" s="244">
        <f t="shared" si="3"/>
        <v>0</v>
      </c>
      <c r="J10" s="245">
        <f t="shared" si="4"/>
        <v>0</v>
      </c>
    </row>
    <row r="11" spans="1:14" ht="15" customHeight="1" x14ac:dyDescent="0.15">
      <c r="A11" s="243" t="s">
        <v>789</v>
      </c>
      <c r="B11" s="374"/>
      <c r="C11" s="374"/>
      <c r="D11" s="244">
        <f t="shared" si="0"/>
        <v>0</v>
      </c>
      <c r="E11" s="374"/>
      <c r="F11" s="374"/>
      <c r="G11" s="244">
        <f t="shared" si="1"/>
        <v>0</v>
      </c>
      <c r="H11" s="244">
        <f t="shared" si="2"/>
        <v>0</v>
      </c>
      <c r="I11" s="244">
        <f t="shared" si="3"/>
        <v>0</v>
      </c>
      <c r="J11" s="245">
        <f t="shared" si="4"/>
        <v>0</v>
      </c>
    </row>
    <row r="12" spans="1:14" ht="15" customHeight="1" x14ac:dyDescent="0.15">
      <c r="A12" s="243" t="s">
        <v>790</v>
      </c>
      <c r="B12" s="374"/>
      <c r="C12" s="374"/>
      <c r="D12" s="244">
        <f t="shared" si="0"/>
        <v>0</v>
      </c>
      <c r="E12" s="374"/>
      <c r="F12" s="374"/>
      <c r="G12" s="244">
        <f t="shared" si="1"/>
        <v>0</v>
      </c>
      <c r="H12" s="244">
        <f t="shared" si="2"/>
        <v>0</v>
      </c>
      <c r="I12" s="244">
        <f t="shared" si="3"/>
        <v>0</v>
      </c>
      <c r="J12" s="245">
        <f t="shared" si="4"/>
        <v>0</v>
      </c>
      <c r="L12" s="315" t="s">
        <v>1412</v>
      </c>
    </row>
    <row r="13" spans="1:14" ht="15" customHeight="1" thickBot="1" x14ac:dyDescent="0.2">
      <c r="A13" s="243" t="s">
        <v>791</v>
      </c>
      <c r="B13" s="374"/>
      <c r="C13" s="374"/>
      <c r="D13" s="244">
        <f t="shared" si="0"/>
        <v>0</v>
      </c>
      <c r="E13" s="374"/>
      <c r="F13" s="374"/>
      <c r="G13" s="244">
        <f t="shared" si="1"/>
        <v>0</v>
      </c>
      <c r="H13" s="244">
        <f t="shared" si="2"/>
        <v>0</v>
      </c>
      <c r="I13" s="244">
        <f t="shared" si="3"/>
        <v>0</v>
      </c>
      <c r="J13" s="245">
        <f t="shared" si="4"/>
        <v>0</v>
      </c>
      <c r="L13" s="315" t="s">
        <v>1446</v>
      </c>
    </row>
    <row r="14" spans="1:14" ht="15" customHeight="1" x14ac:dyDescent="0.15">
      <c r="A14" s="243" t="s">
        <v>792</v>
      </c>
      <c r="B14" s="374"/>
      <c r="C14" s="374"/>
      <c r="D14" s="244">
        <f t="shared" si="0"/>
        <v>0</v>
      </c>
      <c r="E14" s="374"/>
      <c r="F14" s="374"/>
      <c r="G14" s="244">
        <f t="shared" si="1"/>
        <v>0</v>
      </c>
      <c r="H14" s="244">
        <f t="shared" si="2"/>
        <v>0</v>
      </c>
      <c r="I14" s="244">
        <f t="shared" si="3"/>
        <v>0</v>
      </c>
      <c r="J14" s="245">
        <f t="shared" si="4"/>
        <v>0</v>
      </c>
      <c r="L14" s="601" t="s">
        <v>1212</v>
      </c>
      <c r="M14" s="613"/>
      <c r="N14" s="604" t="s">
        <v>777</v>
      </c>
    </row>
    <row r="15" spans="1:14" ht="15" customHeight="1" x14ac:dyDescent="0.15">
      <c r="A15" s="246" t="s">
        <v>793</v>
      </c>
      <c r="B15" s="374"/>
      <c r="C15" s="374"/>
      <c r="D15" s="244">
        <f t="shared" si="0"/>
        <v>0</v>
      </c>
      <c r="E15" s="374"/>
      <c r="F15" s="374"/>
      <c r="G15" s="244">
        <f t="shared" si="1"/>
        <v>0</v>
      </c>
      <c r="H15" s="244">
        <f t="shared" si="2"/>
        <v>0</v>
      </c>
      <c r="I15" s="244">
        <f t="shared" si="3"/>
        <v>0</v>
      </c>
      <c r="J15" s="245">
        <f t="shared" si="4"/>
        <v>0</v>
      </c>
      <c r="L15" s="603" t="s">
        <v>797</v>
      </c>
      <c r="M15" s="614"/>
      <c r="N15" s="605" t="s">
        <v>777</v>
      </c>
    </row>
    <row r="16" spans="1:14" ht="15" customHeight="1" x14ac:dyDescent="0.15">
      <c r="A16" s="243" t="s">
        <v>505</v>
      </c>
      <c r="B16" s="374"/>
      <c r="C16" s="374"/>
      <c r="D16" s="244">
        <f t="shared" si="0"/>
        <v>0</v>
      </c>
      <c r="E16" s="374"/>
      <c r="F16" s="374"/>
      <c r="G16" s="244">
        <f t="shared" si="1"/>
        <v>0</v>
      </c>
      <c r="H16" s="244">
        <f t="shared" si="2"/>
        <v>0</v>
      </c>
      <c r="I16" s="244">
        <f t="shared" si="3"/>
        <v>0</v>
      </c>
      <c r="J16" s="245">
        <f t="shared" si="4"/>
        <v>0</v>
      </c>
      <c r="L16" s="606" t="s">
        <v>780</v>
      </c>
      <c r="M16" s="614"/>
      <c r="N16" s="605" t="s">
        <v>777</v>
      </c>
    </row>
    <row r="17" spans="1:16" ht="15" customHeight="1" thickBot="1" x14ac:dyDescent="0.2">
      <c r="A17" s="611" t="s">
        <v>779</v>
      </c>
      <c r="B17" s="612">
        <f t="shared" ref="B17:J17" si="5">SUM(B7:B16)</f>
        <v>0</v>
      </c>
      <c r="C17" s="612">
        <f t="shared" si="5"/>
        <v>0</v>
      </c>
      <c r="D17" s="612">
        <f t="shared" si="5"/>
        <v>0</v>
      </c>
      <c r="E17" s="612">
        <f t="shared" si="5"/>
        <v>0</v>
      </c>
      <c r="F17" s="612">
        <f t="shared" si="5"/>
        <v>0</v>
      </c>
      <c r="G17" s="247">
        <f t="shared" si="5"/>
        <v>0</v>
      </c>
      <c r="H17" s="247">
        <f t="shared" si="5"/>
        <v>0</v>
      </c>
      <c r="I17" s="247">
        <f t="shared" si="5"/>
        <v>0</v>
      </c>
      <c r="J17" s="610">
        <f t="shared" si="5"/>
        <v>0</v>
      </c>
      <c r="L17" s="600" t="s">
        <v>798</v>
      </c>
      <c r="M17" s="657">
        <f>SUM(M14:M16)</f>
        <v>0</v>
      </c>
      <c r="N17" s="602" t="s">
        <v>777</v>
      </c>
      <c r="P17" s="656"/>
    </row>
    <row r="18" spans="1:16" ht="22.5" customHeight="1" thickBot="1" x14ac:dyDescent="0.2">
      <c r="A18" s="314" t="s">
        <v>781</v>
      </c>
      <c r="J18" s="97" t="s">
        <v>480</v>
      </c>
      <c r="M18" s="655"/>
    </row>
    <row r="19" spans="1:16" ht="15" customHeight="1" x14ac:dyDescent="0.15">
      <c r="A19" s="237" t="s">
        <v>778</v>
      </c>
      <c r="B19" s="822" t="s">
        <v>796</v>
      </c>
      <c r="C19" s="823"/>
      <c r="D19" s="824"/>
      <c r="E19" s="822" t="s">
        <v>795</v>
      </c>
      <c r="F19" s="823"/>
      <c r="G19" s="824"/>
      <c r="H19" s="815" t="s">
        <v>1447</v>
      </c>
      <c r="I19" s="816"/>
      <c r="J19" s="817"/>
    </row>
    <row r="20" spans="1:16" ht="41.25" customHeight="1" x14ac:dyDescent="0.15">
      <c r="A20" s="238" t="s">
        <v>794</v>
      </c>
      <c r="B20" s="328" t="s">
        <v>1088</v>
      </c>
      <c r="C20" s="240" t="s">
        <v>506</v>
      </c>
      <c r="D20" s="248" t="s">
        <v>779</v>
      </c>
      <c r="E20" s="328" t="s">
        <v>1088</v>
      </c>
      <c r="F20" s="240" t="s">
        <v>506</v>
      </c>
      <c r="G20" s="248" t="s">
        <v>779</v>
      </c>
      <c r="H20" s="328" t="s">
        <v>1088</v>
      </c>
      <c r="I20" s="240" t="s">
        <v>506</v>
      </c>
      <c r="J20" s="249" t="s">
        <v>779</v>
      </c>
    </row>
    <row r="21" spans="1:16" ht="15" customHeight="1" x14ac:dyDescent="0.15">
      <c r="A21" s="250" t="s">
        <v>785</v>
      </c>
      <c r="B21" s="376"/>
      <c r="C21" s="376"/>
      <c r="D21" s="251">
        <f t="shared" ref="D21:D31" si="6">B21+C21</f>
        <v>0</v>
      </c>
      <c r="E21" s="376"/>
      <c r="F21" s="376"/>
      <c r="G21" s="251">
        <f t="shared" ref="G21:G31" si="7">E21+F21</f>
        <v>0</v>
      </c>
      <c r="H21" s="251">
        <f t="shared" ref="H21:H31" si="8">B21+E21</f>
        <v>0</v>
      </c>
      <c r="I21" s="251">
        <f t="shared" ref="I21:I31" si="9">C21+F21</f>
        <v>0</v>
      </c>
      <c r="J21" s="252">
        <f t="shared" ref="J21:J31" si="10">H21+I21</f>
        <v>0</v>
      </c>
    </row>
    <row r="22" spans="1:16" ht="15" customHeight="1" x14ac:dyDescent="0.15">
      <c r="A22" s="253" t="s">
        <v>782</v>
      </c>
      <c r="B22" s="377"/>
      <c r="C22" s="377"/>
      <c r="D22" s="254">
        <f t="shared" si="6"/>
        <v>0</v>
      </c>
      <c r="E22" s="377"/>
      <c r="F22" s="377"/>
      <c r="G22" s="254">
        <f t="shared" si="7"/>
        <v>0</v>
      </c>
      <c r="H22" s="254">
        <f t="shared" si="8"/>
        <v>0</v>
      </c>
      <c r="I22" s="254">
        <f t="shared" si="9"/>
        <v>0</v>
      </c>
      <c r="J22" s="255">
        <f t="shared" si="10"/>
        <v>0</v>
      </c>
    </row>
    <row r="23" spans="1:16" ht="15" customHeight="1" x14ac:dyDescent="0.15">
      <c r="A23" s="243" t="s">
        <v>786</v>
      </c>
      <c r="B23" s="374"/>
      <c r="C23" s="374"/>
      <c r="D23" s="244">
        <f t="shared" si="6"/>
        <v>0</v>
      </c>
      <c r="E23" s="374"/>
      <c r="F23" s="374"/>
      <c r="G23" s="244">
        <f t="shared" si="7"/>
        <v>0</v>
      </c>
      <c r="H23" s="244">
        <f t="shared" si="8"/>
        <v>0</v>
      </c>
      <c r="I23" s="244">
        <f t="shared" si="9"/>
        <v>0</v>
      </c>
      <c r="J23" s="245">
        <f t="shared" si="10"/>
        <v>0</v>
      </c>
      <c r="L23" s="313"/>
      <c r="M23" s="313"/>
      <c r="N23" s="313"/>
    </row>
    <row r="24" spans="1:16" ht="15" customHeight="1" x14ac:dyDescent="0.15">
      <c r="A24" s="243" t="s">
        <v>787</v>
      </c>
      <c r="B24" s="374"/>
      <c r="C24" s="374"/>
      <c r="D24" s="244">
        <f t="shared" si="6"/>
        <v>0</v>
      </c>
      <c r="E24" s="375"/>
      <c r="F24" s="374"/>
      <c r="G24" s="244">
        <f t="shared" si="7"/>
        <v>0</v>
      </c>
      <c r="H24" s="244">
        <f t="shared" si="8"/>
        <v>0</v>
      </c>
      <c r="I24" s="244">
        <f t="shared" si="9"/>
        <v>0</v>
      </c>
      <c r="J24" s="245">
        <f t="shared" si="10"/>
        <v>0</v>
      </c>
      <c r="L24" s="313"/>
      <c r="M24" s="313"/>
      <c r="N24" s="313"/>
    </row>
    <row r="25" spans="1:16" ht="15" customHeight="1" x14ac:dyDescent="0.15">
      <c r="A25" s="243" t="s">
        <v>788</v>
      </c>
      <c r="B25" s="374"/>
      <c r="C25" s="374"/>
      <c r="D25" s="244">
        <f t="shared" si="6"/>
        <v>0</v>
      </c>
      <c r="E25" s="374"/>
      <c r="F25" s="374"/>
      <c r="G25" s="244">
        <f t="shared" si="7"/>
        <v>0</v>
      </c>
      <c r="H25" s="244">
        <f t="shared" si="8"/>
        <v>0</v>
      </c>
      <c r="I25" s="244">
        <f t="shared" si="9"/>
        <v>0</v>
      </c>
      <c r="J25" s="245">
        <f t="shared" si="10"/>
        <v>0</v>
      </c>
      <c r="L25" s="313"/>
      <c r="M25" s="313"/>
      <c r="N25" s="313"/>
    </row>
    <row r="26" spans="1:16" ht="15" customHeight="1" x14ac:dyDescent="0.15">
      <c r="A26" s="243" t="s">
        <v>789</v>
      </c>
      <c r="B26" s="374"/>
      <c r="C26" s="374"/>
      <c r="D26" s="244">
        <f t="shared" si="6"/>
        <v>0</v>
      </c>
      <c r="E26" s="374"/>
      <c r="F26" s="374"/>
      <c r="G26" s="244">
        <f t="shared" si="7"/>
        <v>0</v>
      </c>
      <c r="H26" s="244">
        <f t="shared" si="8"/>
        <v>0</v>
      </c>
      <c r="I26" s="244">
        <f t="shared" si="9"/>
        <v>0</v>
      </c>
      <c r="J26" s="245">
        <f t="shared" si="10"/>
        <v>0</v>
      </c>
      <c r="L26" s="313"/>
      <c r="M26" s="313"/>
      <c r="N26" s="313"/>
    </row>
    <row r="27" spans="1:16" ht="15" customHeight="1" x14ac:dyDescent="0.15">
      <c r="A27" s="243" t="s">
        <v>790</v>
      </c>
      <c r="B27" s="374"/>
      <c r="C27" s="374"/>
      <c r="D27" s="244">
        <f t="shared" si="6"/>
        <v>0</v>
      </c>
      <c r="E27" s="374"/>
      <c r="F27" s="374"/>
      <c r="G27" s="244">
        <f t="shared" si="7"/>
        <v>0</v>
      </c>
      <c r="H27" s="244">
        <f t="shared" si="8"/>
        <v>0</v>
      </c>
      <c r="I27" s="244">
        <f t="shared" si="9"/>
        <v>0</v>
      </c>
      <c r="J27" s="245">
        <f t="shared" si="10"/>
        <v>0</v>
      </c>
      <c r="L27" s="709" t="s">
        <v>1412</v>
      </c>
      <c r="M27" s="313"/>
    </row>
    <row r="28" spans="1:16" ht="15" customHeight="1" thickBot="1" x14ac:dyDescent="0.2">
      <c r="A28" s="243" t="s">
        <v>791</v>
      </c>
      <c r="B28" s="374"/>
      <c r="C28" s="374"/>
      <c r="D28" s="244">
        <f t="shared" si="6"/>
        <v>0</v>
      </c>
      <c r="E28" s="374"/>
      <c r="F28" s="374"/>
      <c r="G28" s="244">
        <f t="shared" si="7"/>
        <v>0</v>
      </c>
      <c r="H28" s="244">
        <f t="shared" si="8"/>
        <v>0</v>
      </c>
      <c r="I28" s="244">
        <f t="shared" si="9"/>
        <v>0</v>
      </c>
      <c r="J28" s="245">
        <f t="shared" si="10"/>
        <v>0</v>
      </c>
      <c r="L28" s="709" t="s">
        <v>1446</v>
      </c>
    </row>
    <row r="29" spans="1:16" ht="15" customHeight="1" x14ac:dyDescent="0.15">
      <c r="A29" s="243" t="s">
        <v>792</v>
      </c>
      <c r="B29" s="374"/>
      <c r="C29" s="374"/>
      <c r="D29" s="244">
        <f t="shared" si="6"/>
        <v>0</v>
      </c>
      <c r="E29" s="374"/>
      <c r="F29" s="374"/>
      <c r="G29" s="244">
        <f t="shared" si="7"/>
        <v>0</v>
      </c>
      <c r="H29" s="244">
        <f t="shared" si="8"/>
        <v>0</v>
      </c>
      <c r="I29" s="244">
        <f t="shared" si="9"/>
        <v>0</v>
      </c>
      <c r="J29" s="245">
        <f t="shared" si="10"/>
        <v>0</v>
      </c>
      <c r="L29" s="601" t="s">
        <v>1212</v>
      </c>
      <c r="M29" s="613"/>
      <c r="N29" s="604" t="s">
        <v>777</v>
      </c>
    </row>
    <row r="30" spans="1:16" ht="15" customHeight="1" x14ac:dyDescent="0.15">
      <c r="A30" s="246" t="s">
        <v>793</v>
      </c>
      <c r="B30" s="374"/>
      <c r="C30" s="374"/>
      <c r="D30" s="244">
        <f t="shared" si="6"/>
        <v>0</v>
      </c>
      <c r="E30" s="374"/>
      <c r="F30" s="374"/>
      <c r="G30" s="244">
        <f t="shared" si="7"/>
        <v>0</v>
      </c>
      <c r="H30" s="244">
        <f t="shared" si="8"/>
        <v>0</v>
      </c>
      <c r="I30" s="244">
        <f t="shared" si="9"/>
        <v>0</v>
      </c>
      <c r="J30" s="245">
        <f t="shared" si="10"/>
        <v>0</v>
      </c>
      <c r="L30" s="606" t="s">
        <v>1213</v>
      </c>
      <c r="M30" s="614"/>
      <c r="N30" s="605" t="s">
        <v>777</v>
      </c>
    </row>
    <row r="31" spans="1:16" ht="15" customHeight="1" x14ac:dyDescent="0.15">
      <c r="A31" s="243" t="s">
        <v>505</v>
      </c>
      <c r="B31" s="374"/>
      <c r="C31" s="374"/>
      <c r="D31" s="244">
        <f t="shared" si="6"/>
        <v>0</v>
      </c>
      <c r="E31" s="374"/>
      <c r="F31" s="374"/>
      <c r="G31" s="244">
        <f t="shared" si="7"/>
        <v>0</v>
      </c>
      <c r="H31" s="244">
        <f t="shared" si="8"/>
        <v>0</v>
      </c>
      <c r="I31" s="244">
        <f t="shared" si="9"/>
        <v>0</v>
      </c>
      <c r="J31" s="245">
        <f t="shared" si="10"/>
        <v>0</v>
      </c>
      <c r="L31" s="606" t="s">
        <v>780</v>
      </c>
      <c r="M31" s="614"/>
      <c r="N31" s="605" t="s">
        <v>777</v>
      </c>
    </row>
    <row r="32" spans="1:16" ht="15" customHeight="1" thickBot="1" x14ac:dyDescent="0.2">
      <c r="A32" s="611" t="s">
        <v>779</v>
      </c>
      <c r="B32" s="612">
        <f t="shared" ref="B32:J32" si="11">SUM(B21,B23:B31)</f>
        <v>0</v>
      </c>
      <c r="C32" s="612">
        <f t="shared" si="11"/>
        <v>0</v>
      </c>
      <c r="D32" s="612">
        <f t="shared" si="11"/>
        <v>0</v>
      </c>
      <c r="E32" s="612">
        <f t="shared" si="11"/>
        <v>0</v>
      </c>
      <c r="F32" s="612">
        <f t="shared" si="11"/>
        <v>0</v>
      </c>
      <c r="G32" s="612">
        <f t="shared" si="11"/>
        <v>0</v>
      </c>
      <c r="H32" s="612">
        <f t="shared" si="11"/>
        <v>0</v>
      </c>
      <c r="I32" s="612">
        <f t="shared" si="11"/>
        <v>0</v>
      </c>
      <c r="J32" s="610">
        <f t="shared" si="11"/>
        <v>0</v>
      </c>
      <c r="L32" s="600" t="s">
        <v>798</v>
      </c>
      <c r="M32" s="657">
        <f>SUM(M29:M31)</f>
        <v>0</v>
      </c>
      <c r="N32" s="602" t="s">
        <v>777</v>
      </c>
    </row>
    <row r="33" spans="1:15" ht="15" customHeight="1" x14ac:dyDescent="0.15">
      <c r="A33" s="814" t="s">
        <v>366</v>
      </c>
      <c r="B33" s="814"/>
      <c r="C33" s="814"/>
      <c r="D33" s="814"/>
      <c r="E33" s="814"/>
      <c r="F33" s="814"/>
      <c r="G33" s="814"/>
      <c r="H33" s="814"/>
      <c r="I33" s="814"/>
      <c r="J33" s="814"/>
      <c r="K33" s="814"/>
      <c r="L33" s="814"/>
      <c r="M33" s="814"/>
      <c r="N33" s="814"/>
      <c r="O33" s="814"/>
    </row>
    <row r="34" spans="1:15" ht="15" customHeight="1" x14ac:dyDescent="0.15">
      <c r="A34" s="315" t="s">
        <v>1102</v>
      </c>
    </row>
    <row r="35" spans="1:15" ht="15" customHeight="1" x14ac:dyDescent="0.15">
      <c r="L35" s="818"/>
      <c r="M35" s="818"/>
      <c r="N35" s="818"/>
    </row>
  </sheetData>
  <sheetProtection algorithmName="SHA-512" hashValue="2V/FsPAcX+Zggv3JyUMiNxhIBjrc7S+ncDc1Pj1hwVLHbAkOw8KBE3mGwAC/cdB/iO42hGbUwKWDF6nk/RQcoQ==" saltValue="6ud8vgU0avWnOUjIyf2Amg==" spinCount="100000" sheet="1" objects="1" scenarios="1"/>
  <mergeCells count="10">
    <mergeCell ref="A33:O33"/>
    <mergeCell ref="H19:J19"/>
    <mergeCell ref="J1:N1"/>
    <mergeCell ref="L35:N35"/>
    <mergeCell ref="B3:F3"/>
    <mergeCell ref="H5:J5"/>
    <mergeCell ref="B19:D19"/>
    <mergeCell ref="B5:D5"/>
    <mergeCell ref="E5:G5"/>
    <mergeCell ref="E19:G19"/>
  </mergeCells>
  <phoneticPr fontId="1"/>
  <dataValidations count="3">
    <dataValidation type="whole" operator="greaterThanOrEqual" allowBlank="1" showInputMessage="1" showErrorMessage="1" sqref="B32:C32 J7:J17 E32:F32 E17:F18 B17:C18 M19:M25 M3:M17 G7:I18 D7:D18 M28:M32 G21:J32 D21:D32">
      <formula1>0</formula1>
    </dataValidation>
    <dataValidation type="whole" imeMode="halfAlpha" allowBlank="1" showInputMessage="1" showErrorMessage="1" errorTitle="入力規則エラー" error="整数値を入力ください。" sqref="E7:F16 E21:F31 B21:C31 B7:C16">
      <formula1>0</formula1>
      <formula2>1000</formula2>
    </dataValidation>
    <dataValidation operator="greaterThanOrEqual" allowBlank="1" showInputMessage="1" showErrorMessage="1" sqref="M18"/>
  </dataValidations>
  <printOptions horizontalCentered="1" verticalCentered="1"/>
  <pageMargins left="0.39370078740157483" right="0.39370078740157483" top="0.59055118110236227" bottom="0.59055118110236227" header="0" footer="0"/>
  <pageSetup paperSize="9" scale="96" orientation="landscape" horizontalDpi="4294967292"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28"/>
  <sheetViews>
    <sheetView view="pageBreakPreview" zoomScale="70" zoomScaleNormal="75" zoomScaleSheetLayoutView="70" workbookViewId="0">
      <pane xSplit="3" ySplit="8" topLeftCell="D9" activePane="bottomRight" state="frozen"/>
      <selection activeCell="A5" sqref="A5"/>
      <selection pane="topRight" activeCell="A5" sqref="A5"/>
      <selection pane="bottomLeft" activeCell="A5" sqref="A5"/>
      <selection pane="bottomRight" activeCell="A20" sqref="A20"/>
    </sheetView>
  </sheetViews>
  <sheetFormatPr defaultRowHeight="13.5" x14ac:dyDescent="0.15"/>
  <cols>
    <col min="1" max="1" width="22.5" style="493" customWidth="1"/>
    <col min="2" max="2" width="1.875" style="493" customWidth="1"/>
    <col min="3" max="3" width="12.375" style="493" customWidth="1"/>
    <col min="4" max="22" width="7.5" style="493" customWidth="1"/>
    <col min="23" max="16384" width="9" style="493"/>
  </cols>
  <sheetData>
    <row r="1" spans="1:23" ht="18.75" customHeight="1" x14ac:dyDescent="0.15">
      <c r="A1" s="491" t="s">
        <v>274</v>
      </c>
      <c r="B1" s="491"/>
      <c r="C1" s="492"/>
      <c r="D1" s="492"/>
      <c r="E1" s="832"/>
      <c r="F1" s="832"/>
      <c r="G1" s="832"/>
      <c r="H1" s="832"/>
      <c r="I1" s="832"/>
      <c r="J1" s="491"/>
      <c r="K1" s="492"/>
      <c r="P1" s="492"/>
      <c r="S1" s="800">
        <f>TOP!$A$1</f>
        <v>5</v>
      </c>
      <c r="T1" s="800"/>
      <c r="U1" s="800"/>
      <c r="V1" s="800"/>
      <c r="W1" s="296"/>
    </row>
    <row r="2" spans="1:23" ht="15" customHeight="1" thickBot="1" x14ac:dyDescent="0.2">
      <c r="K2" s="494"/>
      <c r="P2" s="493" t="s">
        <v>364</v>
      </c>
    </row>
    <row r="3" spans="1:23" ht="17.25" customHeight="1" thickBot="1" x14ac:dyDescent="0.2">
      <c r="A3" s="833" t="s">
        <v>737</v>
      </c>
      <c r="B3" s="834"/>
      <c r="C3" s="835"/>
      <c r="D3" s="836" t="str">
        <f>TOP!F8</f>
        <v>（学校名を選択してください）※学校番号順</v>
      </c>
      <c r="E3" s="837"/>
      <c r="F3" s="837"/>
      <c r="G3" s="837"/>
      <c r="H3" s="837"/>
      <c r="I3" s="837"/>
      <c r="J3" s="837"/>
      <c r="K3" s="837"/>
      <c r="L3" s="838"/>
      <c r="M3" s="495"/>
      <c r="N3" s="495"/>
      <c r="O3" s="495"/>
      <c r="S3" s="829" t="s">
        <v>750</v>
      </c>
      <c r="T3" s="829"/>
      <c r="U3" s="872" t="str">
        <f>TOP!F5</f>
        <v>-</v>
      </c>
      <c r="V3" s="872"/>
    </row>
    <row r="4" spans="1:23" ht="15" customHeight="1" thickBot="1" x14ac:dyDescent="0.2">
      <c r="V4" s="97" t="s">
        <v>480</v>
      </c>
    </row>
    <row r="5" spans="1:23" ht="18.75" customHeight="1" x14ac:dyDescent="0.15">
      <c r="A5" s="496" t="s">
        <v>370</v>
      </c>
      <c r="B5" s="857" t="s">
        <v>611</v>
      </c>
      <c r="C5" s="858"/>
      <c r="D5" s="851" t="s">
        <v>390</v>
      </c>
      <c r="E5" s="852"/>
      <c r="F5" s="852"/>
      <c r="G5" s="852"/>
      <c r="H5" s="852"/>
      <c r="I5" s="852"/>
      <c r="J5" s="853" t="s">
        <v>633</v>
      </c>
      <c r="K5" s="854"/>
      <c r="L5" s="854"/>
      <c r="M5" s="854"/>
      <c r="N5" s="854"/>
      <c r="O5" s="855"/>
      <c r="P5" s="852" t="s">
        <v>634</v>
      </c>
      <c r="Q5" s="852"/>
      <c r="R5" s="852"/>
      <c r="S5" s="852"/>
      <c r="T5" s="852"/>
      <c r="U5" s="856"/>
      <c r="V5" s="848" t="s">
        <v>391</v>
      </c>
    </row>
    <row r="6" spans="1:23" ht="18.75" customHeight="1" x14ac:dyDescent="0.15">
      <c r="A6" s="497"/>
      <c r="B6" s="859"/>
      <c r="C6" s="860"/>
      <c r="D6" s="839" t="s">
        <v>259</v>
      </c>
      <c r="E6" s="840"/>
      <c r="F6" s="841"/>
      <c r="G6" s="825" t="s">
        <v>260</v>
      </c>
      <c r="H6" s="825" t="s">
        <v>261</v>
      </c>
      <c r="I6" s="842"/>
      <c r="J6" s="845" t="s">
        <v>259</v>
      </c>
      <c r="K6" s="840"/>
      <c r="L6" s="841"/>
      <c r="M6" s="825" t="s">
        <v>263</v>
      </c>
      <c r="N6" s="825" t="s">
        <v>262</v>
      </c>
      <c r="O6" s="828"/>
      <c r="P6" s="840" t="s">
        <v>259</v>
      </c>
      <c r="Q6" s="840"/>
      <c r="R6" s="841"/>
      <c r="S6" s="825" t="s">
        <v>264</v>
      </c>
      <c r="T6" s="825" t="s">
        <v>265</v>
      </c>
      <c r="U6" s="828"/>
      <c r="V6" s="849"/>
    </row>
    <row r="7" spans="1:23" ht="25.5" customHeight="1" x14ac:dyDescent="0.15">
      <c r="A7" s="497"/>
      <c r="B7" s="859"/>
      <c r="C7" s="860"/>
      <c r="D7" s="865" t="s">
        <v>371</v>
      </c>
      <c r="E7" s="843" t="s">
        <v>374</v>
      </c>
      <c r="F7" s="843" t="s">
        <v>372</v>
      </c>
      <c r="G7" s="826"/>
      <c r="H7" s="825"/>
      <c r="I7" s="842"/>
      <c r="J7" s="863" t="s">
        <v>371</v>
      </c>
      <c r="K7" s="843" t="s">
        <v>374</v>
      </c>
      <c r="L7" s="843" t="s">
        <v>372</v>
      </c>
      <c r="M7" s="826"/>
      <c r="N7" s="825"/>
      <c r="O7" s="828"/>
      <c r="P7" s="870" t="s">
        <v>371</v>
      </c>
      <c r="Q7" s="843" t="s">
        <v>374</v>
      </c>
      <c r="R7" s="843" t="s">
        <v>372</v>
      </c>
      <c r="S7" s="826"/>
      <c r="T7" s="825"/>
      <c r="U7" s="828"/>
      <c r="V7" s="849"/>
    </row>
    <row r="8" spans="1:23" ht="45" customHeight="1" thickBot="1" x14ac:dyDescent="0.2">
      <c r="A8" s="498" t="s">
        <v>612</v>
      </c>
      <c r="B8" s="861"/>
      <c r="C8" s="862"/>
      <c r="D8" s="866"/>
      <c r="E8" s="844"/>
      <c r="F8" s="844"/>
      <c r="G8" s="827"/>
      <c r="H8" s="499" t="s">
        <v>375</v>
      </c>
      <c r="I8" s="500" t="s">
        <v>373</v>
      </c>
      <c r="J8" s="864"/>
      <c r="K8" s="844"/>
      <c r="L8" s="844"/>
      <c r="M8" s="827"/>
      <c r="N8" s="499" t="s">
        <v>375</v>
      </c>
      <c r="O8" s="501" t="s">
        <v>373</v>
      </c>
      <c r="P8" s="871"/>
      <c r="Q8" s="844"/>
      <c r="R8" s="844"/>
      <c r="S8" s="827"/>
      <c r="T8" s="499" t="s">
        <v>375</v>
      </c>
      <c r="U8" s="501" t="s">
        <v>373</v>
      </c>
      <c r="V8" s="850"/>
    </row>
    <row r="9" spans="1:23" ht="30" customHeight="1" thickTop="1" x14ac:dyDescent="0.15">
      <c r="A9" s="502" t="s">
        <v>1471</v>
      </c>
      <c r="B9" s="830" t="s">
        <v>613</v>
      </c>
      <c r="C9" s="831"/>
      <c r="D9" s="378"/>
      <c r="E9" s="379"/>
      <c r="F9" s="379"/>
      <c r="G9" s="503">
        <f>SUM(D9:F9)</f>
        <v>0</v>
      </c>
      <c r="H9" s="394"/>
      <c r="I9" s="395"/>
      <c r="J9" s="396"/>
      <c r="K9" s="379"/>
      <c r="L9" s="379"/>
      <c r="M9" s="504">
        <f>SUM(J9:L9)</f>
        <v>0</v>
      </c>
      <c r="N9" s="379"/>
      <c r="O9" s="405"/>
      <c r="P9" s="396"/>
      <c r="Q9" s="379"/>
      <c r="R9" s="379"/>
      <c r="S9" s="504">
        <f>SUM(P9:R9)</f>
        <v>0</v>
      </c>
      <c r="T9" s="410"/>
      <c r="U9" s="395"/>
      <c r="V9" s="505">
        <f>G9+M9+S9</f>
        <v>0</v>
      </c>
    </row>
    <row r="10" spans="1:23" ht="30" customHeight="1" thickBot="1" x14ac:dyDescent="0.2">
      <c r="A10" s="506"/>
      <c r="B10" s="507"/>
      <c r="C10" s="508" t="s">
        <v>392</v>
      </c>
      <c r="D10" s="380"/>
      <c r="E10" s="381"/>
      <c r="F10" s="381"/>
      <c r="G10" s="509">
        <f t="shared" ref="G10:G20" si="0">SUM(D10:F10)</f>
        <v>0</v>
      </c>
      <c r="H10" s="381"/>
      <c r="I10" s="397"/>
      <c r="J10" s="398"/>
      <c r="K10" s="385"/>
      <c r="L10" s="385"/>
      <c r="M10" s="510">
        <f t="shared" ref="M10:M20" si="1">SUM(J10:L10)</f>
        <v>0</v>
      </c>
      <c r="N10" s="385"/>
      <c r="O10" s="401"/>
      <c r="P10" s="402"/>
      <c r="Q10" s="385"/>
      <c r="R10" s="385"/>
      <c r="S10" s="510">
        <f t="shared" ref="S10:S20" si="2">SUM(P10:R10)</f>
        <v>0</v>
      </c>
      <c r="T10" s="411"/>
      <c r="U10" s="401"/>
      <c r="V10" s="511">
        <f t="shared" ref="V10:V22" si="3">G10+M10+S10</f>
        <v>0</v>
      </c>
    </row>
    <row r="11" spans="1:23" ht="30" customHeight="1" thickTop="1" x14ac:dyDescent="0.15">
      <c r="A11" s="502" t="s">
        <v>1472</v>
      </c>
      <c r="B11" s="867" t="s">
        <v>613</v>
      </c>
      <c r="C11" s="869"/>
      <c r="D11" s="382"/>
      <c r="E11" s="383"/>
      <c r="F11" s="383"/>
      <c r="G11" s="503">
        <f t="shared" si="0"/>
        <v>0</v>
      </c>
      <c r="H11" s="399"/>
      <c r="I11" s="400"/>
      <c r="J11" s="396"/>
      <c r="K11" s="379"/>
      <c r="L11" s="379"/>
      <c r="M11" s="504">
        <f t="shared" si="1"/>
        <v>0</v>
      </c>
      <c r="N11" s="379"/>
      <c r="O11" s="405"/>
      <c r="P11" s="406"/>
      <c r="Q11" s="387"/>
      <c r="R11" s="388"/>
      <c r="S11" s="503">
        <f t="shared" si="2"/>
        <v>0</v>
      </c>
      <c r="T11" s="383"/>
      <c r="U11" s="412"/>
      <c r="V11" s="512">
        <f t="shared" si="3"/>
        <v>0</v>
      </c>
    </row>
    <row r="12" spans="1:23" ht="30" customHeight="1" thickBot="1" x14ac:dyDescent="0.2">
      <c r="A12" s="506" t="s">
        <v>1448</v>
      </c>
      <c r="B12" s="513"/>
      <c r="C12" s="514" t="s">
        <v>513</v>
      </c>
      <c r="D12" s="384"/>
      <c r="E12" s="385"/>
      <c r="F12" s="385"/>
      <c r="G12" s="509">
        <f t="shared" si="0"/>
        <v>0</v>
      </c>
      <c r="H12" s="385"/>
      <c r="I12" s="401"/>
      <c r="J12" s="402"/>
      <c r="K12" s="385"/>
      <c r="L12" s="385"/>
      <c r="M12" s="510">
        <f t="shared" si="1"/>
        <v>0</v>
      </c>
      <c r="N12" s="381"/>
      <c r="O12" s="401"/>
      <c r="P12" s="407"/>
      <c r="Q12" s="390"/>
      <c r="R12" s="391"/>
      <c r="S12" s="509">
        <f t="shared" si="2"/>
        <v>0</v>
      </c>
      <c r="T12" s="385"/>
      <c r="U12" s="413"/>
      <c r="V12" s="511">
        <f t="shared" si="3"/>
        <v>0</v>
      </c>
    </row>
    <row r="13" spans="1:23" ht="30" customHeight="1" thickTop="1" x14ac:dyDescent="0.15">
      <c r="A13" s="502" t="s">
        <v>1473</v>
      </c>
      <c r="B13" s="867" t="s">
        <v>613</v>
      </c>
      <c r="C13" s="869"/>
      <c r="D13" s="378"/>
      <c r="E13" s="379"/>
      <c r="F13" s="379"/>
      <c r="G13" s="503">
        <f t="shared" si="0"/>
        <v>0</v>
      </c>
      <c r="H13" s="379"/>
      <c r="I13" s="388"/>
      <c r="J13" s="403"/>
      <c r="K13" s="387"/>
      <c r="L13" s="379"/>
      <c r="M13" s="504">
        <f t="shared" si="1"/>
        <v>0</v>
      </c>
      <c r="N13" s="383"/>
      <c r="O13" s="405"/>
      <c r="P13" s="408"/>
      <c r="Q13" s="387"/>
      <c r="R13" s="388"/>
      <c r="S13" s="503">
        <f t="shared" si="2"/>
        <v>0</v>
      </c>
      <c r="T13" s="379"/>
      <c r="U13" s="412"/>
      <c r="V13" s="505">
        <f t="shared" si="3"/>
        <v>0</v>
      </c>
    </row>
    <row r="14" spans="1:23" ht="30" customHeight="1" thickBot="1" x14ac:dyDescent="0.2">
      <c r="A14" s="506" t="s">
        <v>1474</v>
      </c>
      <c r="B14" s="513"/>
      <c r="C14" s="514" t="s">
        <v>513</v>
      </c>
      <c r="D14" s="380"/>
      <c r="E14" s="385"/>
      <c r="F14" s="385"/>
      <c r="G14" s="509">
        <f t="shared" si="0"/>
        <v>0</v>
      </c>
      <c r="H14" s="381"/>
      <c r="I14" s="391"/>
      <c r="J14" s="389"/>
      <c r="K14" s="390"/>
      <c r="L14" s="385"/>
      <c r="M14" s="510">
        <f t="shared" si="1"/>
        <v>0</v>
      </c>
      <c r="N14" s="385"/>
      <c r="O14" s="401"/>
      <c r="P14" s="407"/>
      <c r="Q14" s="390"/>
      <c r="R14" s="391"/>
      <c r="S14" s="509">
        <f t="shared" si="2"/>
        <v>0</v>
      </c>
      <c r="T14" s="385"/>
      <c r="U14" s="413"/>
      <c r="V14" s="511">
        <f t="shared" si="3"/>
        <v>0</v>
      </c>
    </row>
    <row r="15" spans="1:23" ht="30" customHeight="1" thickTop="1" x14ac:dyDescent="0.15">
      <c r="A15" s="502" t="s">
        <v>1383</v>
      </c>
      <c r="B15" s="867" t="s">
        <v>613</v>
      </c>
      <c r="C15" s="868"/>
      <c r="D15" s="386"/>
      <c r="E15" s="387"/>
      <c r="F15" s="388"/>
      <c r="G15" s="503">
        <f t="shared" si="0"/>
        <v>0</v>
      </c>
      <c r="H15" s="383"/>
      <c r="I15" s="388"/>
      <c r="J15" s="404"/>
      <c r="K15" s="387"/>
      <c r="L15" s="379"/>
      <c r="M15" s="504">
        <f t="shared" si="1"/>
        <v>0</v>
      </c>
      <c r="N15" s="379"/>
      <c r="O15" s="405"/>
      <c r="P15" s="408"/>
      <c r="Q15" s="387"/>
      <c r="R15" s="388"/>
      <c r="S15" s="503">
        <f t="shared" si="2"/>
        <v>0</v>
      </c>
      <c r="T15" s="379"/>
      <c r="U15" s="412"/>
      <c r="V15" s="505">
        <f t="shared" si="3"/>
        <v>0</v>
      </c>
    </row>
    <row r="16" spans="1:23" ht="30" customHeight="1" thickBot="1" x14ac:dyDescent="0.2">
      <c r="A16" s="506" t="s">
        <v>1382</v>
      </c>
      <c r="B16" s="513"/>
      <c r="C16" s="514" t="s">
        <v>273</v>
      </c>
      <c r="D16" s="389"/>
      <c r="E16" s="390"/>
      <c r="F16" s="391"/>
      <c r="G16" s="509">
        <f t="shared" si="0"/>
        <v>0</v>
      </c>
      <c r="H16" s="385"/>
      <c r="I16" s="391"/>
      <c r="J16" s="389"/>
      <c r="K16" s="390"/>
      <c r="L16" s="385"/>
      <c r="M16" s="510">
        <f t="shared" si="1"/>
        <v>0</v>
      </c>
      <c r="N16" s="385"/>
      <c r="O16" s="401"/>
      <c r="P16" s="409"/>
      <c r="Q16" s="390"/>
      <c r="R16" s="391"/>
      <c r="S16" s="509">
        <f t="shared" si="2"/>
        <v>0</v>
      </c>
      <c r="T16" s="385"/>
      <c r="U16" s="413"/>
      <c r="V16" s="511">
        <f t="shared" si="3"/>
        <v>0</v>
      </c>
    </row>
    <row r="17" spans="1:22" ht="30" customHeight="1" thickTop="1" x14ac:dyDescent="0.15">
      <c r="A17" s="502" t="s">
        <v>1449</v>
      </c>
      <c r="B17" s="867" t="s">
        <v>613</v>
      </c>
      <c r="C17" s="868"/>
      <c r="D17" s="392"/>
      <c r="E17" s="387"/>
      <c r="F17" s="388"/>
      <c r="G17" s="503">
        <f t="shared" si="0"/>
        <v>0</v>
      </c>
      <c r="H17" s="379"/>
      <c r="I17" s="388"/>
      <c r="J17" s="404"/>
      <c r="K17" s="387"/>
      <c r="L17" s="379"/>
      <c r="M17" s="504">
        <f t="shared" si="1"/>
        <v>0</v>
      </c>
      <c r="N17" s="379"/>
      <c r="O17" s="405"/>
      <c r="P17" s="396"/>
      <c r="Q17" s="379"/>
      <c r="R17" s="379"/>
      <c r="S17" s="504">
        <f t="shared" si="2"/>
        <v>0</v>
      </c>
      <c r="T17" s="388"/>
      <c r="U17" s="405"/>
      <c r="V17" s="505">
        <f t="shared" si="3"/>
        <v>0</v>
      </c>
    </row>
    <row r="18" spans="1:22" ht="30" customHeight="1" thickBot="1" x14ac:dyDescent="0.2">
      <c r="A18" s="506" t="s">
        <v>1475</v>
      </c>
      <c r="B18" s="513"/>
      <c r="C18" s="514" t="s">
        <v>273</v>
      </c>
      <c r="D18" s="389"/>
      <c r="E18" s="390"/>
      <c r="F18" s="391"/>
      <c r="G18" s="509">
        <f t="shared" si="0"/>
        <v>0</v>
      </c>
      <c r="H18" s="385"/>
      <c r="I18" s="391"/>
      <c r="J18" s="393"/>
      <c r="K18" s="390"/>
      <c r="L18" s="385"/>
      <c r="M18" s="510">
        <f t="shared" si="1"/>
        <v>0</v>
      </c>
      <c r="N18" s="385"/>
      <c r="O18" s="401"/>
      <c r="P18" s="398"/>
      <c r="Q18" s="385"/>
      <c r="R18" s="385"/>
      <c r="S18" s="510">
        <f t="shared" si="2"/>
        <v>0</v>
      </c>
      <c r="T18" s="391"/>
      <c r="U18" s="401"/>
      <c r="V18" s="511">
        <f t="shared" si="3"/>
        <v>0</v>
      </c>
    </row>
    <row r="19" spans="1:22" ht="30" customHeight="1" thickTop="1" x14ac:dyDescent="0.15">
      <c r="A19" s="502" t="s">
        <v>1476</v>
      </c>
      <c r="B19" s="867" t="s">
        <v>613</v>
      </c>
      <c r="C19" s="868"/>
      <c r="D19" s="392"/>
      <c r="E19" s="387"/>
      <c r="F19" s="388"/>
      <c r="G19" s="503">
        <f t="shared" si="0"/>
        <v>0</v>
      </c>
      <c r="H19" s="379"/>
      <c r="I19" s="405"/>
      <c r="J19" s="396"/>
      <c r="K19" s="379"/>
      <c r="L19" s="379"/>
      <c r="M19" s="504">
        <f t="shared" si="1"/>
        <v>0</v>
      </c>
      <c r="N19" s="379"/>
      <c r="O19" s="405"/>
      <c r="P19" s="396"/>
      <c r="Q19" s="379"/>
      <c r="R19" s="379"/>
      <c r="S19" s="504">
        <f t="shared" si="2"/>
        <v>0</v>
      </c>
      <c r="T19" s="388"/>
      <c r="U19" s="405"/>
      <c r="V19" s="505">
        <f t="shared" si="3"/>
        <v>0</v>
      </c>
    </row>
    <row r="20" spans="1:22" ht="30" customHeight="1" thickBot="1" x14ac:dyDescent="0.2">
      <c r="A20" s="506" t="s">
        <v>1477</v>
      </c>
      <c r="B20" s="513"/>
      <c r="C20" s="514" t="s">
        <v>273</v>
      </c>
      <c r="D20" s="393"/>
      <c r="E20" s="390"/>
      <c r="F20" s="391"/>
      <c r="G20" s="509">
        <f t="shared" si="0"/>
        <v>0</v>
      </c>
      <c r="H20" s="385"/>
      <c r="I20" s="401"/>
      <c r="J20" s="398"/>
      <c r="K20" s="385"/>
      <c r="L20" s="385"/>
      <c r="M20" s="510">
        <f t="shared" si="1"/>
        <v>0</v>
      </c>
      <c r="N20" s="385"/>
      <c r="O20" s="401"/>
      <c r="P20" s="398"/>
      <c r="Q20" s="385"/>
      <c r="R20" s="385"/>
      <c r="S20" s="510">
        <f t="shared" si="2"/>
        <v>0</v>
      </c>
      <c r="T20" s="391"/>
      <c r="U20" s="401"/>
      <c r="V20" s="515">
        <f t="shared" si="3"/>
        <v>0</v>
      </c>
    </row>
    <row r="21" spans="1:22" ht="30" customHeight="1" thickTop="1" x14ac:dyDescent="0.15">
      <c r="A21" s="846" t="s">
        <v>614</v>
      </c>
      <c r="B21" s="867" t="s">
        <v>613</v>
      </c>
      <c r="C21" s="869"/>
      <c r="D21" s="516">
        <f>D9+D11+D13+D15+D17+D19</f>
        <v>0</v>
      </c>
      <c r="E21" s="517">
        <f t="shared" ref="E21:U21" si="4">E9+E11+E13+E15+E17+E19</f>
        <v>0</v>
      </c>
      <c r="F21" s="517">
        <f t="shared" si="4"/>
        <v>0</v>
      </c>
      <c r="G21" s="518">
        <f t="shared" si="4"/>
        <v>0</v>
      </c>
      <c r="H21" s="504">
        <f t="shared" si="4"/>
        <v>0</v>
      </c>
      <c r="I21" s="519">
        <f t="shared" si="4"/>
        <v>0</v>
      </c>
      <c r="J21" s="520">
        <f t="shared" si="4"/>
        <v>0</v>
      </c>
      <c r="K21" s="517">
        <f t="shared" si="4"/>
        <v>0</v>
      </c>
      <c r="L21" s="517">
        <f t="shared" si="4"/>
        <v>0</v>
      </c>
      <c r="M21" s="517">
        <f t="shared" si="4"/>
        <v>0</v>
      </c>
      <c r="N21" s="517">
        <f t="shared" si="4"/>
        <v>0</v>
      </c>
      <c r="O21" s="519">
        <f t="shared" si="4"/>
        <v>0</v>
      </c>
      <c r="P21" s="520">
        <f t="shared" si="4"/>
        <v>0</v>
      </c>
      <c r="Q21" s="517">
        <f t="shared" si="4"/>
        <v>0</v>
      </c>
      <c r="R21" s="517">
        <f t="shared" si="4"/>
        <v>0</v>
      </c>
      <c r="S21" s="517">
        <f t="shared" si="4"/>
        <v>0</v>
      </c>
      <c r="T21" s="517">
        <f t="shared" si="4"/>
        <v>0</v>
      </c>
      <c r="U21" s="519">
        <f t="shared" si="4"/>
        <v>0</v>
      </c>
      <c r="V21" s="512">
        <f t="shared" si="3"/>
        <v>0</v>
      </c>
    </row>
    <row r="22" spans="1:22" ht="30" customHeight="1" thickBot="1" x14ac:dyDescent="0.2">
      <c r="A22" s="847"/>
      <c r="B22" s="521"/>
      <c r="C22" s="522" t="s">
        <v>393</v>
      </c>
      <c r="D22" s="523">
        <f>D10+D12+D14+D16+D18+D20</f>
        <v>0</v>
      </c>
      <c r="E22" s="524">
        <f t="shared" ref="E22:U22" si="5">E10+E12+E14+E16+E18+E20</f>
        <v>0</v>
      </c>
      <c r="F22" s="524">
        <f t="shared" si="5"/>
        <v>0</v>
      </c>
      <c r="G22" s="525">
        <f t="shared" si="5"/>
        <v>0</v>
      </c>
      <c r="H22" s="524">
        <f t="shared" si="5"/>
        <v>0</v>
      </c>
      <c r="I22" s="526">
        <f t="shared" si="5"/>
        <v>0</v>
      </c>
      <c r="J22" s="527">
        <f t="shared" si="5"/>
        <v>0</v>
      </c>
      <c r="K22" s="524">
        <f t="shared" si="5"/>
        <v>0</v>
      </c>
      <c r="L22" s="524">
        <f t="shared" si="5"/>
        <v>0</v>
      </c>
      <c r="M22" s="524">
        <f>M10+M12+M14+M16+M18+M20</f>
        <v>0</v>
      </c>
      <c r="N22" s="524">
        <f t="shared" si="5"/>
        <v>0</v>
      </c>
      <c r="O22" s="526">
        <f t="shared" si="5"/>
        <v>0</v>
      </c>
      <c r="P22" s="527">
        <f t="shared" si="5"/>
        <v>0</v>
      </c>
      <c r="Q22" s="524">
        <f t="shared" si="5"/>
        <v>0</v>
      </c>
      <c r="R22" s="524">
        <f t="shared" si="5"/>
        <v>0</v>
      </c>
      <c r="S22" s="524">
        <f>S10+S12+S14+S16+S18+S20</f>
        <v>0</v>
      </c>
      <c r="T22" s="524">
        <f t="shared" si="5"/>
        <v>0</v>
      </c>
      <c r="U22" s="526">
        <f t="shared" si="5"/>
        <v>0</v>
      </c>
      <c r="V22" s="528">
        <f t="shared" si="3"/>
        <v>0</v>
      </c>
    </row>
    <row r="23" spans="1:22" ht="15" customHeight="1" x14ac:dyDescent="0.15">
      <c r="A23" s="529" t="s">
        <v>514</v>
      </c>
      <c r="B23" s="529"/>
      <c r="C23" s="529"/>
      <c r="D23" s="529"/>
      <c r="E23" s="529"/>
      <c r="F23" s="529"/>
      <c r="G23" s="529"/>
      <c r="H23" s="529"/>
      <c r="I23" s="529"/>
      <c r="J23" s="529"/>
      <c r="K23" s="529"/>
      <c r="L23" s="529"/>
      <c r="M23" s="529"/>
      <c r="N23" s="529"/>
      <c r="O23" s="529"/>
      <c r="P23" s="529"/>
      <c r="Q23" s="529"/>
      <c r="R23" s="530"/>
      <c r="S23" s="529"/>
      <c r="T23" s="530"/>
      <c r="U23" s="530"/>
      <c r="V23" s="530"/>
    </row>
    <row r="24" spans="1:22" ht="15" customHeight="1" thickBot="1" x14ac:dyDescent="0.2">
      <c r="A24" s="529" t="s">
        <v>1105</v>
      </c>
      <c r="B24" s="529"/>
      <c r="C24" s="529"/>
      <c r="D24" s="529"/>
      <c r="E24" s="529"/>
      <c r="F24" s="529"/>
      <c r="G24" s="529"/>
      <c r="H24" s="529"/>
      <c r="I24" s="529"/>
      <c r="J24" s="529"/>
      <c r="K24" s="529"/>
      <c r="L24" s="529"/>
      <c r="M24" s="529"/>
      <c r="N24" s="529"/>
      <c r="O24" s="529"/>
      <c r="P24" s="529"/>
      <c r="Q24" s="529"/>
      <c r="R24" s="881" t="s">
        <v>376</v>
      </c>
      <c r="S24" s="881"/>
      <c r="T24" s="881"/>
      <c r="U24" s="881"/>
      <c r="V24" s="881"/>
    </row>
    <row r="25" spans="1:22" ht="15" customHeight="1" x14ac:dyDescent="0.15">
      <c r="A25" s="529" t="s">
        <v>1106</v>
      </c>
      <c r="B25" s="529"/>
      <c r="C25" s="529"/>
      <c r="D25" s="529"/>
      <c r="E25" s="529"/>
      <c r="F25" s="529"/>
      <c r="G25" s="529"/>
      <c r="H25" s="529"/>
      <c r="I25" s="529"/>
      <c r="J25" s="529"/>
      <c r="K25" s="529"/>
      <c r="L25" s="529"/>
      <c r="M25" s="529"/>
      <c r="N25" s="529"/>
      <c r="O25" s="529"/>
      <c r="P25" s="529"/>
      <c r="Q25" s="529"/>
      <c r="S25" s="529"/>
      <c r="T25" s="873" t="s">
        <v>266</v>
      </c>
      <c r="U25" s="874"/>
      <c r="V25" s="531">
        <f>SUM(D15,D17,D19)-SUM(D16,D18,D20)</f>
        <v>0</v>
      </c>
    </row>
    <row r="26" spans="1:22" ht="15" customHeight="1" x14ac:dyDescent="0.15">
      <c r="A26" s="529" t="s">
        <v>1080</v>
      </c>
      <c r="B26" s="529"/>
      <c r="C26" s="529"/>
      <c r="D26" s="529"/>
      <c r="E26" s="529"/>
      <c r="F26" s="529"/>
      <c r="G26" s="529"/>
      <c r="H26" s="529"/>
      <c r="I26" s="529"/>
      <c r="J26" s="529"/>
      <c r="K26" s="529"/>
      <c r="L26" s="529"/>
      <c r="M26" s="529"/>
      <c r="N26" s="529"/>
      <c r="O26" s="529"/>
      <c r="P26" s="529"/>
      <c r="Q26" s="529"/>
      <c r="R26" s="532" t="s">
        <v>394</v>
      </c>
      <c r="S26" s="529"/>
      <c r="T26" s="875" t="s">
        <v>267</v>
      </c>
      <c r="U26" s="876"/>
      <c r="V26" s="533">
        <f>SUM(J13,J15,J17)-SUM(J14,J16,J18)</f>
        <v>0</v>
      </c>
    </row>
    <row r="27" spans="1:22" ht="15" customHeight="1" thickBot="1" x14ac:dyDescent="0.2">
      <c r="A27" s="529" t="s">
        <v>1101</v>
      </c>
      <c r="B27" s="529"/>
      <c r="C27" s="529"/>
      <c r="D27" s="529"/>
      <c r="E27" s="529"/>
      <c r="F27" s="529"/>
      <c r="G27" s="534"/>
      <c r="H27" s="529"/>
      <c r="I27" s="529"/>
      <c r="J27" s="534"/>
      <c r="K27" s="529"/>
      <c r="L27" s="529"/>
      <c r="M27" s="534"/>
      <c r="N27" s="529"/>
      <c r="O27" s="529"/>
      <c r="P27" s="529"/>
      <c r="Q27" s="529"/>
      <c r="R27" s="529"/>
      <c r="S27" s="534"/>
      <c r="T27" s="877" t="s">
        <v>365</v>
      </c>
      <c r="U27" s="878"/>
      <c r="V27" s="535">
        <f>SUM(P11,P13,P15)-SUM(P12,P14,P16)</f>
        <v>0</v>
      </c>
    </row>
    <row r="28" spans="1:22" ht="15" customHeight="1" thickBot="1" x14ac:dyDescent="0.2">
      <c r="A28" s="529" t="s">
        <v>1106</v>
      </c>
      <c r="R28" s="529"/>
      <c r="T28" s="879" t="s">
        <v>268</v>
      </c>
      <c r="U28" s="880"/>
      <c r="V28" s="536">
        <f>SUM(V25:V27)</f>
        <v>0</v>
      </c>
    </row>
  </sheetData>
  <sheetProtection algorithmName="SHA-512" hashValue="SK5UxgHW8cPFepcakgkGv3s0fApFPaDdyTU4pVBir3bx5Tkp/FPDnUz3CvPhVchiJHNxKRdeSQ1MG1oEyF1Zfw==" saltValue="GKCFxoNEOlKFNTqTeTU+Lg==" spinCount="100000" sheet="1" objects="1" scenarios="1"/>
  <mergeCells count="42">
    <mergeCell ref="T25:U25"/>
    <mergeCell ref="T26:U26"/>
    <mergeCell ref="T27:U27"/>
    <mergeCell ref="T28:U28"/>
    <mergeCell ref="R24:V24"/>
    <mergeCell ref="P6:R6"/>
    <mergeCell ref="P7:P8"/>
    <mergeCell ref="Q7:Q8"/>
    <mergeCell ref="R7:R8"/>
    <mergeCell ref="U3:V3"/>
    <mergeCell ref="A21:A22"/>
    <mergeCell ref="V5:V8"/>
    <mergeCell ref="D5:I5"/>
    <mergeCell ref="J5:O5"/>
    <mergeCell ref="P5:U5"/>
    <mergeCell ref="B5:C8"/>
    <mergeCell ref="J7:J8"/>
    <mergeCell ref="D7:D8"/>
    <mergeCell ref="B19:C19"/>
    <mergeCell ref="B21:C21"/>
    <mergeCell ref="B11:C11"/>
    <mergeCell ref="B13:C13"/>
    <mergeCell ref="S6:S8"/>
    <mergeCell ref="T6:U7"/>
    <mergeCell ref="B15:C15"/>
    <mergeCell ref="B17:C17"/>
    <mergeCell ref="M6:M8"/>
    <mergeCell ref="N6:O7"/>
    <mergeCell ref="S3:T3"/>
    <mergeCell ref="B9:C9"/>
    <mergeCell ref="E1:I1"/>
    <mergeCell ref="A3:C3"/>
    <mergeCell ref="D3:L3"/>
    <mergeCell ref="D6:F6"/>
    <mergeCell ref="G6:G8"/>
    <mergeCell ref="H6:I7"/>
    <mergeCell ref="E7:E8"/>
    <mergeCell ref="F7:F8"/>
    <mergeCell ref="K7:K8"/>
    <mergeCell ref="L7:L8"/>
    <mergeCell ref="J6:L6"/>
    <mergeCell ref="S1:V1"/>
  </mergeCells>
  <phoneticPr fontId="1"/>
  <dataValidations count="2">
    <dataValidation type="whole" operator="greaterThanOrEqual" allowBlank="1" showInputMessage="1" showErrorMessage="1" sqref="V9:V22 S9:S22 T21:U22 N21:R22 D21:F22 H21:L22 G9:G22 M9:M22">
      <formula1>0</formula1>
    </dataValidation>
    <dataValidation type="whole" imeMode="halfAlpha" allowBlank="1" showInputMessage="1" showErrorMessage="1" errorTitle="入力規則エラー" error="整数値を入力ください。" sqref="D9:F20 T9:U20 N9:R20 H9:L20">
      <formula1>0</formula1>
      <formula2>1000</formula2>
    </dataValidation>
  </dataValidations>
  <printOptions horizontalCentered="1" verticalCentered="1"/>
  <pageMargins left="0.39370078740157483" right="0.39370078740157483" top="0.59055118110236227" bottom="0.59055118110236227" header="0" footer="0"/>
  <pageSetup paperSize="9" scale="7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44"/>
  <sheetViews>
    <sheetView view="pageBreakPreview" zoomScale="70" zoomScaleNormal="75" zoomScaleSheetLayoutView="70" workbookViewId="0">
      <pane xSplit="2" ySplit="8" topLeftCell="C9" activePane="bottomRight" state="frozen"/>
      <selection activeCell="A5" sqref="A5"/>
      <selection pane="topRight" activeCell="A5" sqref="A5"/>
      <selection pane="bottomLeft" activeCell="A5" sqref="A5"/>
      <selection pane="bottomRight" activeCell="C9" sqref="C9"/>
    </sheetView>
  </sheetViews>
  <sheetFormatPr defaultRowHeight="13.5" x14ac:dyDescent="0.15"/>
  <cols>
    <col min="1" max="1" width="4.375" style="217" customWidth="1"/>
    <col min="2" max="2" width="8.75" style="217" customWidth="1"/>
    <col min="3" max="7" width="11.875" style="217" customWidth="1"/>
    <col min="8" max="8" width="12.5" style="217" customWidth="1"/>
    <col min="9" max="16" width="11.875" style="217" customWidth="1"/>
    <col min="17" max="17" width="4.625" style="577" customWidth="1"/>
    <col min="18" max="18" width="23" style="217" customWidth="1"/>
    <col min="19" max="16384" width="9" style="217"/>
  </cols>
  <sheetData>
    <row r="1" spans="1:18" ht="18.75" customHeight="1" x14ac:dyDescent="0.15">
      <c r="A1" s="214" t="s">
        <v>340</v>
      </c>
      <c r="B1" s="215"/>
      <c r="C1" s="215"/>
      <c r="D1" s="215"/>
      <c r="E1" s="215"/>
      <c r="F1" s="215"/>
      <c r="G1" s="215"/>
      <c r="H1" s="216"/>
      <c r="I1" s="894"/>
      <c r="J1" s="894"/>
      <c r="N1" s="888">
        <f>TOP!$A$1-1</f>
        <v>4</v>
      </c>
      <c r="O1" s="888"/>
      <c r="P1" s="888"/>
      <c r="Q1" s="576"/>
    </row>
    <row r="2" spans="1:18" ht="15" customHeight="1" thickBot="1" x14ac:dyDescent="0.2">
      <c r="A2" s="214"/>
      <c r="B2" s="215"/>
      <c r="C2" s="215"/>
      <c r="D2" s="215"/>
      <c r="E2" s="215"/>
      <c r="F2" s="215"/>
      <c r="G2" s="215"/>
      <c r="H2" s="215"/>
      <c r="I2" s="215"/>
      <c r="J2" s="215"/>
    </row>
    <row r="3" spans="1:18" ht="17.25" customHeight="1" thickBot="1" x14ac:dyDescent="0.2">
      <c r="A3" s="895" t="s">
        <v>737</v>
      </c>
      <c r="B3" s="895"/>
      <c r="C3" s="895"/>
      <c r="D3" s="896" t="str">
        <f>TOP!F8</f>
        <v>（学校名を選択してください）※学校番号順</v>
      </c>
      <c r="E3" s="897"/>
      <c r="F3" s="897"/>
      <c r="G3" s="897"/>
      <c r="H3" s="897"/>
      <c r="I3" s="897"/>
      <c r="J3" s="898"/>
      <c r="L3" s="217" t="s">
        <v>544</v>
      </c>
      <c r="O3" s="218" t="s">
        <v>750</v>
      </c>
      <c r="P3" s="219" t="str">
        <f>TOP!F5</f>
        <v>-</v>
      </c>
      <c r="Q3" s="578"/>
    </row>
    <row r="4" spans="1:18" ht="15" customHeight="1" thickBot="1" x14ac:dyDescent="0.2">
      <c r="G4" s="220"/>
      <c r="P4" s="97" t="s">
        <v>480</v>
      </c>
      <c r="Q4" s="579"/>
    </row>
    <row r="5" spans="1:18" ht="15" customHeight="1" x14ac:dyDescent="0.15">
      <c r="A5" s="899" t="s">
        <v>615</v>
      </c>
      <c r="B5" s="900" t="s">
        <v>341</v>
      </c>
      <c r="C5" s="221" t="s">
        <v>616</v>
      </c>
      <c r="D5" s="886" t="s">
        <v>271</v>
      </c>
      <c r="E5" s="886" t="s">
        <v>270</v>
      </c>
      <c r="F5" s="886" t="s">
        <v>342</v>
      </c>
      <c r="G5" s="222" t="s">
        <v>617</v>
      </c>
      <c r="H5" s="884" t="s">
        <v>618</v>
      </c>
      <c r="I5" s="904" t="s">
        <v>619</v>
      </c>
      <c r="J5" s="905"/>
      <c r="K5" s="905"/>
      <c r="L5" s="905"/>
      <c r="M5" s="905"/>
      <c r="N5" s="905"/>
      <c r="O5" s="905"/>
      <c r="P5" s="906"/>
      <c r="Q5" s="580"/>
    </row>
    <row r="6" spans="1:18" ht="15" customHeight="1" x14ac:dyDescent="0.15">
      <c r="A6" s="889"/>
      <c r="B6" s="901"/>
      <c r="C6" s="223" t="s">
        <v>617</v>
      </c>
      <c r="D6" s="887"/>
      <c r="E6" s="887"/>
      <c r="F6" s="885"/>
      <c r="G6" s="663">
        <f>+TOP!$A$1</f>
        <v>5</v>
      </c>
      <c r="H6" s="885"/>
      <c r="I6" s="907"/>
      <c r="J6" s="908"/>
      <c r="K6" s="908"/>
      <c r="L6" s="908"/>
      <c r="M6" s="908"/>
      <c r="N6" s="908"/>
      <c r="O6" s="908"/>
      <c r="P6" s="909"/>
      <c r="Q6" s="580"/>
    </row>
    <row r="7" spans="1:18" ht="15" customHeight="1" x14ac:dyDescent="0.15">
      <c r="A7" s="889"/>
      <c r="B7" s="901"/>
      <c r="C7" s="662">
        <f>+TOP!$A$1-1</f>
        <v>4</v>
      </c>
      <c r="D7" s="887"/>
      <c r="E7" s="887"/>
      <c r="F7" s="885"/>
      <c r="G7" s="224" t="s">
        <v>620</v>
      </c>
      <c r="H7" s="225" t="s">
        <v>343</v>
      </c>
      <c r="I7" s="902" t="s">
        <v>621</v>
      </c>
      <c r="J7" s="224" t="s">
        <v>622</v>
      </c>
      <c r="K7" s="902" t="s">
        <v>623</v>
      </c>
      <c r="L7" s="224" t="s">
        <v>624</v>
      </c>
      <c r="M7" s="224" t="s">
        <v>625</v>
      </c>
      <c r="N7" s="224" t="s">
        <v>626</v>
      </c>
      <c r="O7" s="224" t="s">
        <v>627</v>
      </c>
      <c r="P7" s="882" t="s">
        <v>602</v>
      </c>
      <c r="Q7" s="580"/>
    </row>
    <row r="8" spans="1:18" ht="15" customHeight="1" thickBot="1" x14ac:dyDescent="0.2">
      <c r="A8" s="890"/>
      <c r="B8" s="883"/>
      <c r="C8" s="226" t="s">
        <v>572</v>
      </c>
      <c r="D8" s="227" t="s">
        <v>573</v>
      </c>
      <c r="E8" s="227" t="s">
        <v>603</v>
      </c>
      <c r="F8" s="227" t="s">
        <v>604</v>
      </c>
      <c r="G8" s="227" t="s">
        <v>605</v>
      </c>
      <c r="H8" s="228" t="s">
        <v>389</v>
      </c>
      <c r="I8" s="903"/>
      <c r="J8" s="227" t="s">
        <v>628</v>
      </c>
      <c r="K8" s="903"/>
      <c r="L8" s="227" t="s">
        <v>516</v>
      </c>
      <c r="M8" s="227" t="s">
        <v>629</v>
      </c>
      <c r="N8" s="227" t="s">
        <v>630</v>
      </c>
      <c r="O8" s="227" t="s">
        <v>631</v>
      </c>
      <c r="P8" s="883"/>
      <c r="Q8" s="580"/>
    </row>
    <row r="9" spans="1:18" ht="18" customHeight="1" x14ac:dyDescent="0.15">
      <c r="A9" s="889" t="s">
        <v>517</v>
      </c>
      <c r="B9" s="891" t="s">
        <v>632</v>
      </c>
      <c r="C9" s="414"/>
      <c r="D9" s="910"/>
      <c r="E9" s="910"/>
      <c r="F9" s="910"/>
      <c r="G9" s="540"/>
      <c r="H9" s="915">
        <f>C9+D9-E9-F9-G9</f>
        <v>0</v>
      </c>
      <c r="I9" s="540"/>
      <c r="J9" s="540"/>
      <c r="K9" s="540"/>
      <c r="L9" s="540"/>
      <c r="M9" s="540"/>
      <c r="N9" s="540"/>
      <c r="O9" s="540"/>
      <c r="P9" s="415"/>
      <c r="Q9" s="581"/>
      <c r="R9" s="229"/>
    </row>
    <row r="10" spans="1:18" ht="17.25" customHeight="1" x14ac:dyDescent="0.15">
      <c r="A10" s="889"/>
      <c r="B10" s="892"/>
      <c r="C10" s="541">
        <v>0</v>
      </c>
      <c r="D10" s="911"/>
      <c r="E10" s="911"/>
      <c r="F10" s="911"/>
      <c r="G10" s="542">
        <v>0</v>
      </c>
      <c r="H10" s="916"/>
      <c r="I10" s="542">
        <v>0</v>
      </c>
      <c r="J10" s="542">
        <v>0</v>
      </c>
      <c r="K10" s="542">
        <v>0</v>
      </c>
      <c r="L10" s="542">
        <v>0</v>
      </c>
      <c r="M10" s="542">
        <v>0</v>
      </c>
      <c r="N10" s="542">
        <v>0</v>
      </c>
      <c r="O10" s="542">
        <v>0</v>
      </c>
      <c r="P10" s="545">
        <v>0</v>
      </c>
      <c r="Q10" s="582"/>
      <c r="R10" s="229"/>
    </row>
    <row r="11" spans="1:18" ht="17.25" customHeight="1" x14ac:dyDescent="0.15">
      <c r="A11" s="889"/>
      <c r="B11" s="893" t="s">
        <v>633</v>
      </c>
      <c r="C11" s="414"/>
      <c r="D11" s="912"/>
      <c r="E11" s="912"/>
      <c r="F11" s="912"/>
      <c r="G11" s="540"/>
      <c r="H11" s="918">
        <f>C11+D11-E11-F11-G11</f>
        <v>0</v>
      </c>
      <c r="I11" s="540"/>
      <c r="J11" s="540"/>
      <c r="K11" s="540"/>
      <c r="L11" s="540"/>
      <c r="M11" s="540"/>
      <c r="N11" s="540"/>
      <c r="O11" s="540"/>
      <c r="P11" s="415"/>
      <c r="Q11" s="581"/>
      <c r="R11" s="229"/>
    </row>
    <row r="12" spans="1:18" ht="17.25" customHeight="1" x14ac:dyDescent="0.15">
      <c r="A12" s="889"/>
      <c r="B12" s="892"/>
      <c r="C12" s="541">
        <v>0</v>
      </c>
      <c r="D12" s="911"/>
      <c r="E12" s="911"/>
      <c r="F12" s="911"/>
      <c r="G12" s="542">
        <v>0</v>
      </c>
      <c r="H12" s="916"/>
      <c r="I12" s="542">
        <v>0</v>
      </c>
      <c r="J12" s="542">
        <v>0</v>
      </c>
      <c r="K12" s="542">
        <v>0</v>
      </c>
      <c r="L12" s="542">
        <v>0</v>
      </c>
      <c r="M12" s="542">
        <v>0</v>
      </c>
      <c r="N12" s="542">
        <v>0</v>
      </c>
      <c r="O12" s="542">
        <v>0</v>
      </c>
      <c r="P12" s="545">
        <v>0</v>
      </c>
      <c r="Q12" s="582"/>
      <c r="R12" s="229"/>
    </row>
    <row r="13" spans="1:18" ht="17.25" customHeight="1" x14ac:dyDescent="0.15">
      <c r="A13" s="889"/>
      <c r="B13" s="893" t="s">
        <v>634</v>
      </c>
      <c r="C13" s="414"/>
      <c r="D13" s="912"/>
      <c r="E13" s="912"/>
      <c r="F13" s="912"/>
      <c r="G13" s="540"/>
      <c r="H13" s="918">
        <f>C13+D13-E13-F13-G13</f>
        <v>0</v>
      </c>
      <c r="I13" s="540"/>
      <c r="J13" s="540"/>
      <c r="K13" s="540"/>
      <c r="L13" s="540"/>
      <c r="M13" s="540"/>
      <c r="N13" s="540"/>
      <c r="O13" s="540"/>
      <c r="P13" s="415"/>
      <c r="Q13" s="581"/>
      <c r="R13" s="229"/>
    </row>
    <row r="14" spans="1:18" ht="17.25" customHeight="1" x14ac:dyDescent="0.15">
      <c r="A14" s="889"/>
      <c r="B14" s="892"/>
      <c r="C14" s="541">
        <v>0</v>
      </c>
      <c r="D14" s="911"/>
      <c r="E14" s="911"/>
      <c r="F14" s="911"/>
      <c r="G14" s="542">
        <v>0</v>
      </c>
      <c r="H14" s="916"/>
      <c r="I14" s="542">
        <v>0</v>
      </c>
      <c r="J14" s="542">
        <v>0</v>
      </c>
      <c r="K14" s="542">
        <v>0</v>
      </c>
      <c r="L14" s="542">
        <v>0</v>
      </c>
      <c r="M14" s="542">
        <v>0</v>
      </c>
      <c r="N14" s="542">
        <v>0</v>
      </c>
      <c r="O14" s="542">
        <v>0</v>
      </c>
      <c r="P14" s="545">
        <v>0</v>
      </c>
      <c r="Q14" s="582"/>
      <c r="R14" s="229"/>
    </row>
    <row r="15" spans="1:18" ht="17.25" customHeight="1" x14ac:dyDescent="0.15">
      <c r="A15" s="889"/>
      <c r="B15" s="893" t="s">
        <v>635</v>
      </c>
      <c r="C15" s="414"/>
      <c r="D15" s="912"/>
      <c r="E15" s="912"/>
      <c r="F15" s="912"/>
      <c r="G15" s="540"/>
      <c r="H15" s="918">
        <f>C15+D15-E15-F15-G15</f>
        <v>0</v>
      </c>
      <c r="I15" s="540"/>
      <c r="J15" s="540"/>
      <c r="K15" s="540"/>
      <c r="L15" s="540"/>
      <c r="M15" s="540"/>
      <c r="N15" s="540"/>
      <c r="O15" s="540"/>
      <c r="P15" s="415"/>
      <c r="Q15" s="581"/>
      <c r="R15" s="229"/>
    </row>
    <row r="16" spans="1:18" ht="17.25" customHeight="1" thickBot="1" x14ac:dyDescent="0.2">
      <c r="A16" s="890"/>
      <c r="B16" s="913"/>
      <c r="C16" s="543">
        <v>0</v>
      </c>
      <c r="D16" s="917"/>
      <c r="E16" s="917"/>
      <c r="F16" s="917"/>
      <c r="G16" s="544">
        <v>0</v>
      </c>
      <c r="H16" s="919"/>
      <c r="I16" s="544">
        <v>0</v>
      </c>
      <c r="J16" s="544">
        <v>0</v>
      </c>
      <c r="K16" s="544">
        <v>0</v>
      </c>
      <c r="L16" s="544">
        <v>0</v>
      </c>
      <c r="M16" s="544">
        <v>0</v>
      </c>
      <c r="N16" s="544">
        <v>0</v>
      </c>
      <c r="O16" s="544">
        <v>0</v>
      </c>
      <c r="P16" s="546">
        <v>0</v>
      </c>
      <c r="Q16" s="582"/>
      <c r="R16" s="229"/>
    </row>
    <row r="17" spans="1:18" ht="15" customHeight="1" thickBot="1" x14ac:dyDescent="0.2">
      <c r="A17" s="230"/>
      <c r="B17" s="230"/>
      <c r="C17" s="230"/>
      <c r="D17" s="230"/>
      <c r="E17" s="230"/>
      <c r="F17" s="230"/>
      <c r="G17" s="230"/>
      <c r="H17" s="230"/>
      <c r="I17" s="230"/>
      <c r="J17" s="230"/>
      <c r="K17" s="230"/>
      <c r="L17" s="230"/>
      <c r="M17" s="230"/>
      <c r="N17" s="230"/>
      <c r="O17" s="230"/>
      <c r="P17" s="97" t="s">
        <v>480</v>
      </c>
      <c r="Q17" s="579"/>
    </row>
    <row r="18" spans="1:18" ht="15" customHeight="1" x14ac:dyDescent="0.15">
      <c r="A18" s="899" t="s">
        <v>615</v>
      </c>
      <c r="B18" s="900" t="s">
        <v>346</v>
      </c>
      <c r="C18" s="221" t="s">
        <v>616</v>
      </c>
      <c r="D18" s="886" t="s">
        <v>271</v>
      </c>
      <c r="E18" s="886" t="s">
        <v>270</v>
      </c>
      <c r="F18" s="886" t="s">
        <v>342</v>
      </c>
      <c r="G18" s="222" t="s">
        <v>617</v>
      </c>
      <c r="H18" s="884" t="s">
        <v>618</v>
      </c>
      <c r="I18" s="904" t="s">
        <v>619</v>
      </c>
      <c r="J18" s="905"/>
      <c r="K18" s="905"/>
      <c r="L18" s="905"/>
      <c r="M18" s="905"/>
      <c r="N18" s="905"/>
      <c r="O18" s="905"/>
      <c r="P18" s="906"/>
      <c r="Q18" s="580"/>
    </row>
    <row r="19" spans="1:18" ht="15" customHeight="1" x14ac:dyDescent="0.15">
      <c r="A19" s="889"/>
      <c r="B19" s="901"/>
      <c r="C19" s="223" t="s">
        <v>617</v>
      </c>
      <c r="D19" s="887"/>
      <c r="E19" s="887"/>
      <c r="F19" s="885"/>
      <c r="G19" s="663">
        <f>+TOP!$A$1</f>
        <v>5</v>
      </c>
      <c r="H19" s="885"/>
      <c r="I19" s="907"/>
      <c r="J19" s="908"/>
      <c r="K19" s="908"/>
      <c r="L19" s="908"/>
      <c r="M19" s="908"/>
      <c r="N19" s="908"/>
      <c r="O19" s="908"/>
      <c r="P19" s="909"/>
      <c r="Q19" s="580"/>
    </row>
    <row r="20" spans="1:18" ht="15" customHeight="1" x14ac:dyDescent="0.15">
      <c r="A20" s="889"/>
      <c r="B20" s="901"/>
      <c r="C20" s="662">
        <f>+TOP!$A$1-1</f>
        <v>4</v>
      </c>
      <c r="D20" s="887"/>
      <c r="E20" s="887"/>
      <c r="F20" s="885"/>
      <c r="G20" s="224" t="s">
        <v>620</v>
      </c>
      <c r="H20" s="225" t="s">
        <v>343</v>
      </c>
      <c r="I20" s="902" t="s">
        <v>621</v>
      </c>
      <c r="J20" s="224" t="s">
        <v>622</v>
      </c>
      <c r="K20" s="902" t="s">
        <v>623</v>
      </c>
      <c r="L20" s="224" t="s">
        <v>624</v>
      </c>
      <c r="M20" s="224" t="s">
        <v>625</v>
      </c>
      <c r="N20" s="224" t="s">
        <v>626</v>
      </c>
      <c r="O20" s="224" t="s">
        <v>627</v>
      </c>
      <c r="P20" s="882" t="s">
        <v>602</v>
      </c>
      <c r="Q20" s="580"/>
    </row>
    <row r="21" spans="1:18" ht="15" customHeight="1" thickBot="1" x14ac:dyDescent="0.2">
      <c r="A21" s="890"/>
      <c r="B21" s="883"/>
      <c r="C21" s="226" t="s">
        <v>572</v>
      </c>
      <c r="D21" s="227" t="s">
        <v>573</v>
      </c>
      <c r="E21" s="227" t="s">
        <v>603</v>
      </c>
      <c r="F21" s="227" t="s">
        <v>604</v>
      </c>
      <c r="G21" s="227" t="s">
        <v>605</v>
      </c>
      <c r="H21" s="228" t="s">
        <v>344</v>
      </c>
      <c r="I21" s="903"/>
      <c r="J21" s="227" t="s">
        <v>628</v>
      </c>
      <c r="K21" s="903"/>
      <c r="L21" s="227" t="s">
        <v>345</v>
      </c>
      <c r="M21" s="227" t="s">
        <v>629</v>
      </c>
      <c r="N21" s="227" t="s">
        <v>630</v>
      </c>
      <c r="O21" s="227" t="s">
        <v>631</v>
      </c>
      <c r="P21" s="883"/>
      <c r="Q21" s="580"/>
    </row>
    <row r="22" spans="1:18" ht="16.5" customHeight="1" x14ac:dyDescent="0.15">
      <c r="A22" s="914" t="s">
        <v>518</v>
      </c>
      <c r="B22" s="893" t="s">
        <v>632</v>
      </c>
      <c r="C22" s="414"/>
      <c r="D22" s="910"/>
      <c r="E22" s="910"/>
      <c r="F22" s="910"/>
      <c r="G22" s="540"/>
      <c r="H22" s="915">
        <f>C22+D22-E22-F22-G22</f>
        <v>0</v>
      </c>
      <c r="I22" s="540"/>
      <c r="J22" s="540"/>
      <c r="K22" s="540"/>
      <c r="L22" s="540"/>
      <c r="M22" s="540"/>
      <c r="N22" s="540"/>
      <c r="O22" s="540"/>
      <c r="P22" s="415"/>
      <c r="Q22" s="581"/>
      <c r="R22" s="229"/>
    </row>
    <row r="23" spans="1:18" ht="16.5" customHeight="1" x14ac:dyDescent="0.15">
      <c r="A23" s="889"/>
      <c r="B23" s="892"/>
      <c r="C23" s="541">
        <v>0</v>
      </c>
      <c r="D23" s="911"/>
      <c r="E23" s="911"/>
      <c r="F23" s="911"/>
      <c r="G23" s="542">
        <v>0</v>
      </c>
      <c r="H23" s="916"/>
      <c r="I23" s="542">
        <v>0</v>
      </c>
      <c r="J23" s="542">
        <v>0</v>
      </c>
      <c r="K23" s="542">
        <v>0</v>
      </c>
      <c r="L23" s="542">
        <v>0</v>
      </c>
      <c r="M23" s="542">
        <v>0</v>
      </c>
      <c r="N23" s="542">
        <v>0</v>
      </c>
      <c r="O23" s="542">
        <v>0</v>
      </c>
      <c r="P23" s="545">
        <v>0</v>
      </c>
      <c r="Q23" s="582"/>
      <c r="R23" s="229"/>
    </row>
    <row r="24" spans="1:18" ht="16.5" customHeight="1" x14ac:dyDescent="0.15">
      <c r="A24" s="889"/>
      <c r="B24" s="893" t="s">
        <v>633</v>
      </c>
      <c r="C24" s="414"/>
      <c r="D24" s="912"/>
      <c r="E24" s="912"/>
      <c r="F24" s="912"/>
      <c r="G24" s="540"/>
      <c r="H24" s="918">
        <f>C24+D24-E24-F24-G24</f>
        <v>0</v>
      </c>
      <c r="I24" s="540"/>
      <c r="J24" s="540"/>
      <c r="K24" s="540"/>
      <c r="L24" s="540"/>
      <c r="M24" s="540"/>
      <c r="N24" s="540"/>
      <c r="O24" s="540"/>
      <c r="P24" s="415"/>
      <c r="Q24" s="581"/>
      <c r="R24" s="229"/>
    </row>
    <row r="25" spans="1:18" ht="16.5" customHeight="1" x14ac:dyDescent="0.15">
      <c r="A25" s="889"/>
      <c r="B25" s="892"/>
      <c r="C25" s="541">
        <v>0</v>
      </c>
      <c r="D25" s="911"/>
      <c r="E25" s="911"/>
      <c r="F25" s="911"/>
      <c r="G25" s="542">
        <v>0</v>
      </c>
      <c r="H25" s="916"/>
      <c r="I25" s="542">
        <v>0</v>
      </c>
      <c r="J25" s="542">
        <v>0</v>
      </c>
      <c r="K25" s="542">
        <v>0</v>
      </c>
      <c r="L25" s="542">
        <v>0</v>
      </c>
      <c r="M25" s="542">
        <v>0</v>
      </c>
      <c r="N25" s="542">
        <v>0</v>
      </c>
      <c r="O25" s="542">
        <v>0</v>
      </c>
      <c r="P25" s="545">
        <v>0</v>
      </c>
      <c r="Q25" s="582"/>
      <c r="R25" s="229"/>
    </row>
    <row r="26" spans="1:18" ht="16.5" customHeight="1" x14ac:dyDescent="0.15">
      <c r="A26" s="889"/>
      <c r="B26" s="893" t="s">
        <v>634</v>
      </c>
      <c r="C26" s="414"/>
      <c r="D26" s="912"/>
      <c r="E26" s="912"/>
      <c r="F26" s="912"/>
      <c r="G26" s="540"/>
      <c r="H26" s="918">
        <f>C26+D26-E26-F26-G26</f>
        <v>0</v>
      </c>
      <c r="I26" s="540"/>
      <c r="J26" s="540"/>
      <c r="K26" s="540"/>
      <c r="L26" s="540"/>
      <c r="M26" s="540"/>
      <c r="N26" s="540"/>
      <c r="O26" s="540"/>
      <c r="P26" s="415"/>
      <c r="Q26" s="581"/>
      <c r="R26" s="229"/>
    </row>
    <row r="27" spans="1:18" ht="16.5" customHeight="1" x14ac:dyDescent="0.15">
      <c r="A27" s="889"/>
      <c r="B27" s="892"/>
      <c r="C27" s="541">
        <v>0</v>
      </c>
      <c r="D27" s="911"/>
      <c r="E27" s="911"/>
      <c r="F27" s="911"/>
      <c r="G27" s="542">
        <v>0</v>
      </c>
      <c r="H27" s="916"/>
      <c r="I27" s="542">
        <v>0</v>
      </c>
      <c r="J27" s="542">
        <v>0</v>
      </c>
      <c r="K27" s="542">
        <v>0</v>
      </c>
      <c r="L27" s="542">
        <v>0</v>
      </c>
      <c r="M27" s="542">
        <v>0</v>
      </c>
      <c r="N27" s="542">
        <v>0</v>
      </c>
      <c r="O27" s="542">
        <v>0</v>
      </c>
      <c r="P27" s="545">
        <v>0</v>
      </c>
      <c r="Q27" s="582"/>
      <c r="R27" s="229"/>
    </row>
    <row r="28" spans="1:18" ht="16.5" customHeight="1" x14ac:dyDescent="0.15">
      <c r="A28" s="889"/>
      <c r="B28" s="893" t="s">
        <v>635</v>
      </c>
      <c r="C28" s="414"/>
      <c r="D28" s="912"/>
      <c r="E28" s="912"/>
      <c r="F28" s="912"/>
      <c r="G28" s="540"/>
      <c r="H28" s="918">
        <f>C28+D28-E28-F28-G28</f>
        <v>0</v>
      </c>
      <c r="I28" s="540"/>
      <c r="J28" s="540"/>
      <c r="K28" s="540"/>
      <c r="L28" s="540"/>
      <c r="M28" s="540"/>
      <c r="N28" s="540"/>
      <c r="O28" s="540"/>
      <c r="P28" s="415"/>
      <c r="Q28" s="581"/>
      <c r="R28" s="229"/>
    </row>
    <row r="29" spans="1:18" ht="16.5" customHeight="1" thickBot="1" x14ac:dyDescent="0.2">
      <c r="A29" s="890"/>
      <c r="B29" s="913"/>
      <c r="C29" s="543">
        <v>0</v>
      </c>
      <c r="D29" s="917"/>
      <c r="E29" s="917"/>
      <c r="F29" s="917"/>
      <c r="G29" s="544">
        <v>0</v>
      </c>
      <c r="H29" s="919"/>
      <c r="I29" s="544">
        <v>0</v>
      </c>
      <c r="J29" s="544">
        <v>0</v>
      </c>
      <c r="K29" s="544">
        <v>0</v>
      </c>
      <c r="L29" s="544">
        <v>0</v>
      </c>
      <c r="M29" s="544">
        <v>0</v>
      </c>
      <c r="N29" s="544">
        <v>0</v>
      </c>
      <c r="O29" s="544">
        <v>0</v>
      </c>
      <c r="P29" s="546">
        <v>0</v>
      </c>
      <c r="Q29" s="582"/>
      <c r="R29" s="229"/>
    </row>
    <row r="30" spans="1:18" ht="15" customHeight="1" thickBot="1" x14ac:dyDescent="0.2">
      <c r="A30" s="230"/>
      <c r="B30" s="230"/>
      <c r="C30" s="230"/>
      <c r="D30" s="230"/>
      <c r="E30" s="230"/>
      <c r="F30" s="230"/>
      <c r="G30" s="230"/>
      <c r="H30" s="230"/>
      <c r="I30" s="230"/>
      <c r="J30" s="230"/>
      <c r="K30" s="230"/>
      <c r="L30" s="230"/>
      <c r="M30" s="230"/>
      <c r="N30" s="230"/>
      <c r="O30" s="230"/>
      <c r="P30" s="97" t="s">
        <v>480</v>
      </c>
      <c r="Q30" s="579"/>
    </row>
    <row r="31" spans="1:18" ht="15" customHeight="1" x14ac:dyDescent="0.15">
      <c r="A31" s="899" t="s">
        <v>615</v>
      </c>
      <c r="B31" s="900" t="s">
        <v>347</v>
      </c>
      <c r="C31" s="221" t="s">
        <v>616</v>
      </c>
      <c r="D31" s="886" t="s">
        <v>271</v>
      </c>
      <c r="E31" s="886" t="s">
        <v>270</v>
      </c>
      <c r="F31" s="886" t="s">
        <v>342</v>
      </c>
      <c r="G31" s="222" t="s">
        <v>617</v>
      </c>
      <c r="H31" s="884" t="s">
        <v>618</v>
      </c>
      <c r="I31" s="904" t="s">
        <v>619</v>
      </c>
      <c r="J31" s="905"/>
      <c r="K31" s="905"/>
      <c r="L31" s="905"/>
      <c r="M31" s="905"/>
      <c r="N31" s="905"/>
      <c r="O31" s="905"/>
      <c r="P31" s="906"/>
      <c r="Q31" s="580"/>
    </row>
    <row r="32" spans="1:18" ht="15" customHeight="1" x14ac:dyDescent="0.15">
      <c r="A32" s="889"/>
      <c r="B32" s="901"/>
      <c r="C32" s="223" t="s">
        <v>617</v>
      </c>
      <c r="D32" s="887"/>
      <c r="E32" s="887"/>
      <c r="F32" s="885"/>
      <c r="G32" s="663">
        <f>+TOP!$A$1</f>
        <v>5</v>
      </c>
      <c r="H32" s="885"/>
      <c r="I32" s="907"/>
      <c r="J32" s="908"/>
      <c r="K32" s="908"/>
      <c r="L32" s="908"/>
      <c r="M32" s="908"/>
      <c r="N32" s="908"/>
      <c r="O32" s="908"/>
      <c r="P32" s="909"/>
      <c r="Q32" s="580"/>
    </row>
    <row r="33" spans="1:18" ht="15" customHeight="1" x14ac:dyDescent="0.15">
      <c r="A33" s="889"/>
      <c r="B33" s="901"/>
      <c r="C33" s="662">
        <f>+TOP!$A$1-1</f>
        <v>4</v>
      </c>
      <c r="D33" s="887"/>
      <c r="E33" s="887"/>
      <c r="F33" s="885"/>
      <c r="G33" s="224" t="s">
        <v>620</v>
      </c>
      <c r="H33" s="225" t="s">
        <v>343</v>
      </c>
      <c r="I33" s="902" t="s">
        <v>621</v>
      </c>
      <c r="J33" s="224" t="s">
        <v>622</v>
      </c>
      <c r="K33" s="902" t="s">
        <v>623</v>
      </c>
      <c r="L33" s="224" t="s">
        <v>624</v>
      </c>
      <c r="M33" s="224" t="s">
        <v>625</v>
      </c>
      <c r="N33" s="224" t="s">
        <v>626</v>
      </c>
      <c r="O33" s="224" t="s">
        <v>627</v>
      </c>
      <c r="P33" s="882" t="s">
        <v>602</v>
      </c>
      <c r="Q33" s="580"/>
    </row>
    <row r="34" spans="1:18" ht="15" customHeight="1" thickBot="1" x14ac:dyDescent="0.2">
      <c r="A34" s="890"/>
      <c r="B34" s="883"/>
      <c r="C34" s="226" t="s">
        <v>572</v>
      </c>
      <c r="D34" s="227" t="s">
        <v>573</v>
      </c>
      <c r="E34" s="227" t="s">
        <v>603</v>
      </c>
      <c r="F34" s="227" t="s">
        <v>604</v>
      </c>
      <c r="G34" s="227" t="s">
        <v>605</v>
      </c>
      <c r="H34" s="228" t="s">
        <v>344</v>
      </c>
      <c r="I34" s="903"/>
      <c r="J34" s="227" t="s">
        <v>628</v>
      </c>
      <c r="K34" s="903"/>
      <c r="L34" s="227" t="s">
        <v>345</v>
      </c>
      <c r="M34" s="227" t="s">
        <v>629</v>
      </c>
      <c r="N34" s="227" t="s">
        <v>630</v>
      </c>
      <c r="O34" s="227" t="s">
        <v>631</v>
      </c>
      <c r="P34" s="883"/>
      <c r="Q34" s="580"/>
    </row>
    <row r="35" spans="1:18" ht="17.25" customHeight="1" x14ac:dyDescent="0.15">
      <c r="A35" s="914" t="s">
        <v>519</v>
      </c>
      <c r="B35" s="893" t="s">
        <v>632</v>
      </c>
      <c r="C35" s="414"/>
      <c r="D35" s="910"/>
      <c r="E35" s="910"/>
      <c r="F35" s="910"/>
      <c r="G35" s="540"/>
      <c r="H35" s="915">
        <f>C35+D35-E35-F35-G35</f>
        <v>0</v>
      </c>
      <c r="I35" s="540"/>
      <c r="J35" s="540"/>
      <c r="K35" s="540"/>
      <c r="L35" s="540"/>
      <c r="M35" s="540"/>
      <c r="N35" s="540"/>
      <c r="O35" s="540"/>
      <c r="P35" s="415"/>
      <c r="Q35" s="581"/>
      <c r="R35" s="229"/>
    </row>
    <row r="36" spans="1:18" ht="17.25" customHeight="1" x14ac:dyDescent="0.15">
      <c r="A36" s="889"/>
      <c r="B36" s="892"/>
      <c r="C36" s="541">
        <v>0</v>
      </c>
      <c r="D36" s="911"/>
      <c r="E36" s="911"/>
      <c r="F36" s="911"/>
      <c r="G36" s="542">
        <v>0</v>
      </c>
      <c r="H36" s="916"/>
      <c r="I36" s="542">
        <v>0</v>
      </c>
      <c r="J36" s="542">
        <v>0</v>
      </c>
      <c r="K36" s="542">
        <v>0</v>
      </c>
      <c r="L36" s="542">
        <v>0</v>
      </c>
      <c r="M36" s="542">
        <v>0</v>
      </c>
      <c r="N36" s="542">
        <v>0</v>
      </c>
      <c r="O36" s="542">
        <v>0</v>
      </c>
      <c r="P36" s="545">
        <v>0</v>
      </c>
      <c r="Q36" s="582"/>
      <c r="R36" s="229"/>
    </row>
    <row r="37" spans="1:18" ht="17.25" customHeight="1" x14ac:dyDescent="0.15">
      <c r="A37" s="889"/>
      <c r="B37" s="893" t="s">
        <v>633</v>
      </c>
      <c r="C37" s="414"/>
      <c r="D37" s="912"/>
      <c r="E37" s="912"/>
      <c r="F37" s="912"/>
      <c r="G37" s="540"/>
      <c r="H37" s="918">
        <f>C37+D37-E37-F37-G37</f>
        <v>0</v>
      </c>
      <c r="I37" s="540"/>
      <c r="J37" s="540"/>
      <c r="K37" s="540"/>
      <c r="L37" s="540"/>
      <c r="M37" s="540"/>
      <c r="N37" s="540"/>
      <c r="O37" s="540"/>
      <c r="P37" s="415"/>
      <c r="Q37" s="581"/>
      <c r="R37" s="229"/>
    </row>
    <row r="38" spans="1:18" ht="17.25" customHeight="1" x14ac:dyDescent="0.15">
      <c r="A38" s="889"/>
      <c r="B38" s="892"/>
      <c r="C38" s="541">
        <v>0</v>
      </c>
      <c r="D38" s="911"/>
      <c r="E38" s="911"/>
      <c r="F38" s="911"/>
      <c r="G38" s="542">
        <v>0</v>
      </c>
      <c r="H38" s="916"/>
      <c r="I38" s="542">
        <v>0</v>
      </c>
      <c r="J38" s="542">
        <v>0</v>
      </c>
      <c r="K38" s="542">
        <v>0</v>
      </c>
      <c r="L38" s="542">
        <v>0</v>
      </c>
      <c r="M38" s="542">
        <v>0</v>
      </c>
      <c r="N38" s="542">
        <v>0</v>
      </c>
      <c r="O38" s="542">
        <v>0</v>
      </c>
      <c r="P38" s="545">
        <v>0</v>
      </c>
      <c r="Q38" s="582"/>
      <c r="R38" s="229"/>
    </row>
    <row r="39" spans="1:18" ht="17.25" customHeight="1" x14ac:dyDescent="0.15">
      <c r="A39" s="889"/>
      <c r="B39" s="893" t="s">
        <v>634</v>
      </c>
      <c r="C39" s="414"/>
      <c r="D39" s="912"/>
      <c r="E39" s="912"/>
      <c r="F39" s="912"/>
      <c r="G39" s="540"/>
      <c r="H39" s="918">
        <f>C39+D39-E39-F39-G39</f>
        <v>0</v>
      </c>
      <c r="I39" s="540"/>
      <c r="J39" s="540"/>
      <c r="K39" s="540"/>
      <c r="L39" s="540"/>
      <c r="M39" s="540"/>
      <c r="N39" s="540"/>
      <c r="O39" s="540"/>
      <c r="P39" s="415"/>
      <c r="Q39" s="581"/>
      <c r="R39" s="229"/>
    </row>
    <row r="40" spans="1:18" ht="17.25" customHeight="1" x14ac:dyDescent="0.15">
      <c r="A40" s="889"/>
      <c r="B40" s="892"/>
      <c r="C40" s="541">
        <v>0</v>
      </c>
      <c r="D40" s="911"/>
      <c r="E40" s="911"/>
      <c r="F40" s="911"/>
      <c r="G40" s="542">
        <v>0</v>
      </c>
      <c r="H40" s="916"/>
      <c r="I40" s="542">
        <v>0</v>
      </c>
      <c r="J40" s="542">
        <v>0</v>
      </c>
      <c r="K40" s="542">
        <v>0</v>
      </c>
      <c r="L40" s="542">
        <v>0</v>
      </c>
      <c r="M40" s="542">
        <v>0</v>
      </c>
      <c r="N40" s="542">
        <v>0</v>
      </c>
      <c r="O40" s="542">
        <v>0</v>
      </c>
      <c r="P40" s="545">
        <v>0</v>
      </c>
      <c r="Q40" s="582"/>
      <c r="R40" s="229"/>
    </row>
    <row r="41" spans="1:18" ht="17.25" customHeight="1" x14ac:dyDescent="0.15">
      <c r="A41" s="889"/>
      <c r="B41" s="893" t="s">
        <v>635</v>
      </c>
      <c r="C41" s="414"/>
      <c r="D41" s="912"/>
      <c r="E41" s="912"/>
      <c r="F41" s="912"/>
      <c r="G41" s="540"/>
      <c r="H41" s="918">
        <f>C41+D41-E41-F41-G41</f>
        <v>0</v>
      </c>
      <c r="I41" s="540"/>
      <c r="J41" s="540"/>
      <c r="K41" s="540"/>
      <c r="L41" s="540"/>
      <c r="M41" s="540"/>
      <c r="N41" s="540"/>
      <c r="O41" s="540"/>
      <c r="P41" s="415"/>
      <c r="Q41" s="581"/>
      <c r="R41" s="229"/>
    </row>
    <row r="42" spans="1:18" ht="17.25" customHeight="1" thickBot="1" x14ac:dyDescent="0.2">
      <c r="A42" s="890"/>
      <c r="B42" s="913"/>
      <c r="C42" s="543">
        <v>0</v>
      </c>
      <c r="D42" s="917"/>
      <c r="E42" s="917"/>
      <c r="F42" s="917"/>
      <c r="G42" s="544">
        <v>0</v>
      </c>
      <c r="H42" s="919"/>
      <c r="I42" s="544">
        <v>0</v>
      </c>
      <c r="J42" s="544">
        <v>0</v>
      </c>
      <c r="K42" s="544">
        <v>0</v>
      </c>
      <c r="L42" s="544">
        <v>0</v>
      </c>
      <c r="M42" s="544">
        <v>0</v>
      </c>
      <c r="N42" s="544">
        <v>0</v>
      </c>
      <c r="O42" s="544">
        <v>0</v>
      </c>
      <c r="P42" s="546">
        <v>0</v>
      </c>
      <c r="Q42" s="582"/>
      <c r="R42" s="229"/>
    </row>
    <row r="43" spans="1:18" ht="15" customHeight="1" x14ac:dyDescent="0.15">
      <c r="A43" s="231" t="s">
        <v>541</v>
      </c>
    </row>
    <row r="44" spans="1:18" x14ac:dyDescent="0.15">
      <c r="A44" s="231" t="s">
        <v>418</v>
      </c>
    </row>
  </sheetData>
  <sheetProtection algorithmName="SHA-512" hashValue="L4C4yhLF7JvecSbfIgladvRl0lJ6F2GVLh4oFzORNFc8fTBcTDhZKNQsnJ7Zwn9N3OyDJRIG/fUxwRcyluuD6g==" saltValue="YY+X9L8+Y/vrxbqCUjirfA==" spinCount="100000" sheet="1" objects="1" scenarios="1"/>
  <mergeCells count="97">
    <mergeCell ref="D9:D10"/>
    <mergeCell ref="H11:H12"/>
    <mergeCell ref="H13:H14"/>
    <mergeCell ref="H15:H16"/>
    <mergeCell ref="H35:H36"/>
    <mergeCell ref="H18:H19"/>
    <mergeCell ref="F13:F14"/>
    <mergeCell ref="D15:D16"/>
    <mergeCell ref="E15:E16"/>
    <mergeCell ref="E24:E25"/>
    <mergeCell ref="E35:E36"/>
    <mergeCell ref="F35:F36"/>
    <mergeCell ref="D13:D14"/>
    <mergeCell ref="E13:E14"/>
    <mergeCell ref="F15:F16"/>
    <mergeCell ref="D26:D27"/>
    <mergeCell ref="I18:P19"/>
    <mergeCell ref="D37:D38"/>
    <mergeCell ref="E37:E38"/>
    <mergeCell ref="F37:F38"/>
    <mergeCell ref="D39:D40"/>
    <mergeCell ref="H39:H40"/>
    <mergeCell ref="H37:H38"/>
    <mergeCell ref="H31:H32"/>
    <mergeCell ref="H22:H23"/>
    <mergeCell ref="H24:H25"/>
    <mergeCell ref="H26:H27"/>
    <mergeCell ref="H28:H29"/>
    <mergeCell ref="E11:E12"/>
    <mergeCell ref="H41:H42"/>
    <mergeCell ref="I20:I21"/>
    <mergeCell ref="K20:K21"/>
    <mergeCell ref="D22:D23"/>
    <mergeCell ref="E18:E20"/>
    <mergeCell ref="D41:D42"/>
    <mergeCell ref="E41:E42"/>
    <mergeCell ref="F41:F42"/>
    <mergeCell ref="D35:D36"/>
    <mergeCell ref="E22:E23"/>
    <mergeCell ref="F22:F23"/>
    <mergeCell ref="D24:D25"/>
    <mergeCell ref="F18:F20"/>
    <mergeCell ref="F24:F25"/>
    <mergeCell ref="D18:D20"/>
    <mergeCell ref="B28:B29"/>
    <mergeCell ref="H9:H10"/>
    <mergeCell ref="F11:F12"/>
    <mergeCell ref="P33:P34"/>
    <mergeCell ref="B39:B40"/>
    <mergeCell ref="D28:D29"/>
    <mergeCell ref="E28:E29"/>
    <mergeCell ref="F28:F29"/>
    <mergeCell ref="D31:D33"/>
    <mergeCell ref="E31:E33"/>
    <mergeCell ref="F31:F33"/>
    <mergeCell ref="E39:E40"/>
    <mergeCell ref="F39:F40"/>
    <mergeCell ref="B15:B16"/>
    <mergeCell ref="E26:E27"/>
    <mergeCell ref="F26:F27"/>
    <mergeCell ref="B41:B42"/>
    <mergeCell ref="A35:A42"/>
    <mergeCell ref="B35:B36"/>
    <mergeCell ref="P20:P21"/>
    <mergeCell ref="B37:B38"/>
    <mergeCell ref="I31:P32"/>
    <mergeCell ref="I33:I34"/>
    <mergeCell ref="K33:K34"/>
    <mergeCell ref="A22:A29"/>
    <mergeCell ref="A18:A21"/>
    <mergeCell ref="B18:B21"/>
    <mergeCell ref="A31:A34"/>
    <mergeCell ref="B31:B34"/>
    <mergeCell ref="B22:B23"/>
    <mergeCell ref="B24:B25"/>
    <mergeCell ref="B26:B27"/>
    <mergeCell ref="N1:P1"/>
    <mergeCell ref="A9:A16"/>
    <mergeCell ref="B9:B10"/>
    <mergeCell ref="B11:B12"/>
    <mergeCell ref="B13:B14"/>
    <mergeCell ref="I1:J1"/>
    <mergeCell ref="A3:C3"/>
    <mergeCell ref="D3:J3"/>
    <mergeCell ref="A5:A8"/>
    <mergeCell ref="B5:B8"/>
    <mergeCell ref="I7:I8"/>
    <mergeCell ref="I5:P6"/>
    <mergeCell ref="K7:K8"/>
    <mergeCell ref="E9:E10"/>
    <mergeCell ref="F9:F10"/>
    <mergeCell ref="D11:D12"/>
    <mergeCell ref="P7:P8"/>
    <mergeCell ref="H5:H6"/>
    <mergeCell ref="D5:D7"/>
    <mergeCell ref="E5:E7"/>
    <mergeCell ref="F5:F7"/>
  </mergeCells>
  <phoneticPr fontId="1"/>
  <dataValidations count="2">
    <dataValidation type="whole" imeMode="halfAlpha" allowBlank="1" showInputMessage="1" showErrorMessage="1" errorTitle="入力規則エラー" error="整数値を入力ください。" sqref="I35:P42 C9:G16 I9:P16 C22:G29 I22:P29 C35:G42">
      <formula1>0</formula1>
      <formula2>5000</formula2>
    </dataValidation>
    <dataValidation type="whole" imeMode="halfAlpha" allowBlank="1" showInputMessage="1" errorTitle="入力規則エラー" error="整数値を入力ください。" sqref="Q9:Q16 Q22:Q29 Q35:Q42">
      <formula1>0</formula1>
      <formula2>1000</formula2>
    </dataValidation>
  </dataValidations>
  <printOptions horizontalCentered="1" verticalCentered="1"/>
  <pageMargins left="0.39370078740157483" right="0.39370078740157483" top="0.59055118110236227" bottom="0.59055118110236227" header="0" footer="0"/>
  <pageSetup paperSize="9"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38"/>
  <sheetViews>
    <sheetView view="pageBreakPreview" zoomScale="70" zoomScaleNormal="100" zoomScaleSheetLayoutView="70" workbookViewId="0">
      <pane xSplit="2" ySplit="7" topLeftCell="C8" activePane="bottomRight" state="frozen"/>
      <selection activeCell="A5" sqref="A5"/>
      <selection pane="topRight" activeCell="A5" sqref="A5"/>
      <selection pane="bottomLeft" activeCell="A5" sqref="A5"/>
      <selection pane="bottomRight" activeCell="C8" sqref="C8"/>
    </sheetView>
  </sheetViews>
  <sheetFormatPr defaultRowHeight="13.5" x14ac:dyDescent="0.15"/>
  <cols>
    <col min="1" max="1" width="5.125" style="92" customWidth="1"/>
    <col min="2" max="2" width="25" style="92" customWidth="1"/>
    <col min="3" max="3" width="10" style="92" customWidth="1"/>
    <col min="4" max="12" width="8.125" style="92" customWidth="1"/>
    <col min="13" max="22" width="8.25" style="92" customWidth="1"/>
    <col min="23" max="23" width="4.625" style="584" customWidth="1"/>
    <col min="24" max="24" width="2.625" style="92" customWidth="1"/>
    <col min="25" max="25" width="30" style="92" customWidth="1"/>
    <col min="26" max="16384" width="9" style="92"/>
  </cols>
  <sheetData>
    <row r="1" spans="1:26" ht="18.75" customHeight="1" x14ac:dyDescent="0.15">
      <c r="A1" s="932" t="s">
        <v>275</v>
      </c>
      <c r="B1" s="932"/>
      <c r="C1" s="932"/>
      <c r="D1" s="932"/>
      <c r="E1" s="932"/>
      <c r="F1" s="666"/>
      <c r="G1" s="931"/>
      <c r="H1" s="931"/>
      <c r="I1" s="931"/>
      <c r="J1" s="316"/>
      <c r="K1" s="93"/>
      <c r="P1" s="888">
        <f>TOP!$A$1-1</f>
        <v>4</v>
      </c>
      <c r="Q1" s="888"/>
      <c r="R1" s="888"/>
      <c r="S1" s="888"/>
      <c r="T1" s="888"/>
      <c r="U1" s="888"/>
      <c r="V1" s="888"/>
      <c r="W1" s="585"/>
      <c r="X1" s="317"/>
    </row>
    <row r="2" spans="1:26" ht="15" customHeight="1" thickBot="1" x14ac:dyDescent="0.2">
      <c r="A2" s="93"/>
      <c r="B2" s="93"/>
      <c r="C2" s="93"/>
      <c r="D2" s="93"/>
      <c r="E2" s="93"/>
      <c r="F2" s="93"/>
      <c r="G2" s="93"/>
      <c r="H2" s="93"/>
      <c r="I2" s="93"/>
      <c r="J2" s="93"/>
      <c r="K2" s="93"/>
      <c r="L2" s="93"/>
      <c r="M2" s="318" t="s">
        <v>315</v>
      </c>
      <c r="U2" s="93"/>
    </row>
    <row r="3" spans="1:26" ht="18.75" customHeight="1" thickBot="1" x14ac:dyDescent="0.2">
      <c r="A3" s="939" t="s">
        <v>499</v>
      </c>
      <c r="B3" s="940"/>
      <c r="C3" s="943" t="str">
        <f>TOP!F8</f>
        <v>（学校名を選択してください）※学校番号順</v>
      </c>
      <c r="D3" s="944"/>
      <c r="E3" s="944"/>
      <c r="F3" s="944"/>
      <c r="G3" s="944"/>
      <c r="H3" s="944"/>
      <c r="I3" s="944"/>
      <c r="J3" s="945"/>
      <c r="K3" s="192"/>
      <c r="L3" s="192"/>
      <c r="M3" s="192"/>
      <c r="S3" s="922" t="s">
        <v>750</v>
      </c>
      <c r="T3" s="923"/>
      <c r="U3" s="933" t="str">
        <f>TOP!F5</f>
        <v>-</v>
      </c>
      <c r="V3" s="933"/>
    </row>
    <row r="4" spans="1:26" ht="15" customHeight="1" thickBot="1" x14ac:dyDescent="0.2">
      <c r="M4" s="319"/>
      <c r="V4" s="97" t="s">
        <v>480</v>
      </c>
    </row>
    <row r="5" spans="1:26" ht="15" customHeight="1" x14ac:dyDescent="0.15">
      <c r="A5" s="934" t="s">
        <v>708</v>
      </c>
      <c r="B5" s="924" t="s">
        <v>1366</v>
      </c>
      <c r="C5" s="929" t="s">
        <v>255</v>
      </c>
      <c r="D5" s="673"/>
      <c r="E5" s="927" t="s">
        <v>496</v>
      </c>
      <c r="F5" s="674"/>
      <c r="G5" s="946" t="s">
        <v>532</v>
      </c>
      <c r="H5" s="946"/>
      <c r="I5" s="946"/>
      <c r="J5" s="946"/>
      <c r="K5" s="946"/>
      <c r="L5" s="947"/>
      <c r="M5" s="937" t="s">
        <v>497</v>
      </c>
      <c r="N5" s="927" t="s">
        <v>488</v>
      </c>
      <c r="O5" s="950"/>
      <c r="P5" s="950"/>
      <c r="Q5" s="951"/>
      <c r="R5" s="920" t="s">
        <v>251</v>
      </c>
      <c r="S5" s="920" t="s">
        <v>498</v>
      </c>
      <c r="T5" s="920" t="s">
        <v>500</v>
      </c>
      <c r="U5" s="920" t="s">
        <v>491</v>
      </c>
      <c r="V5" s="920" t="s">
        <v>254</v>
      </c>
    </row>
    <row r="6" spans="1:26" ht="60" customHeight="1" x14ac:dyDescent="0.15">
      <c r="A6" s="935"/>
      <c r="B6" s="925"/>
      <c r="C6" s="930"/>
      <c r="D6" s="671" t="s">
        <v>487</v>
      </c>
      <c r="E6" s="928"/>
      <c r="F6" s="193" t="s">
        <v>1353</v>
      </c>
      <c r="G6" s="675" t="s">
        <v>530</v>
      </c>
      <c r="H6" s="194" t="s">
        <v>529</v>
      </c>
      <c r="I6" s="194" t="s">
        <v>492</v>
      </c>
      <c r="J6" s="194" t="s">
        <v>495</v>
      </c>
      <c r="K6" s="194" t="s">
        <v>493</v>
      </c>
      <c r="L6" s="193" t="s">
        <v>494</v>
      </c>
      <c r="M6" s="938"/>
      <c r="N6" s="195" t="s">
        <v>489</v>
      </c>
      <c r="O6" s="668" t="s">
        <v>1354</v>
      </c>
      <c r="P6" s="671" t="s">
        <v>490</v>
      </c>
      <c r="Q6" s="193" t="s">
        <v>1355</v>
      </c>
      <c r="R6" s="921"/>
      <c r="S6" s="921"/>
      <c r="T6" s="921"/>
      <c r="U6" s="921"/>
      <c r="V6" s="921"/>
    </row>
    <row r="7" spans="1:26" ht="15" customHeight="1" thickBot="1" x14ac:dyDescent="0.2">
      <c r="A7" s="936"/>
      <c r="B7" s="926"/>
      <c r="C7" s="196"/>
      <c r="D7" s="665"/>
      <c r="E7" s="679" t="s">
        <v>316</v>
      </c>
      <c r="F7" s="678"/>
      <c r="G7" s="200"/>
      <c r="H7" s="198"/>
      <c r="I7" s="198"/>
      <c r="J7" s="198"/>
      <c r="K7" s="198"/>
      <c r="L7" s="197"/>
      <c r="M7" s="199"/>
      <c r="N7" s="200" t="s">
        <v>317</v>
      </c>
      <c r="O7" s="667"/>
      <c r="P7" s="201" t="s">
        <v>318</v>
      </c>
      <c r="Q7" s="672"/>
      <c r="R7" s="202"/>
      <c r="S7" s="202" t="s">
        <v>252</v>
      </c>
      <c r="T7" s="202" t="s">
        <v>249</v>
      </c>
      <c r="U7" s="199" t="s">
        <v>250</v>
      </c>
      <c r="V7" s="203" t="s">
        <v>253</v>
      </c>
    </row>
    <row r="8" spans="1:26" ht="21" customHeight="1" x14ac:dyDescent="0.15">
      <c r="A8" s="204" t="s">
        <v>319</v>
      </c>
      <c r="B8" s="289" t="str">
        <f>IF(_1!H7=0,"　",_1!H7)</f>
        <v>　</v>
      </c>
      <c r="C8" s="205">
        <f>SUM(E8,N8,P8,S8,T8,U8,V8)</f>
        <v>0</v>
      </c>
      <c r="D8" s="421"/>
      <c r="E8" s="676">
        <f>SUM(G8:L8)</f>
        <v>0</v>
      </c>
      <c r="F8" s="680"/>
      <c r="G8" s="420"/>
      <c r="H8" s="418"/>
      <c r="I8" s="418"/>
      <c r="J8" s="418"/>
      <c r="K8" s="418"/>
      <c r="L8" s="416"/>
      <c r="M8" s="419"/>
      <c r="N8" s="420"/>
      <c r="O8" s="669"/>
      <c r="P8" s="677"/>
      <c r="Q8" s="669"/>
      <c r="R8" s="419"/>
      <c r="S8" s="419"/>
      <c r="T8" s="419"/>
      <c r="U8" s="419"/>
      <c r="V8" s="422"/>
      <c r="X8" s="300" t="s">
        <v>769</v>
      </c>
      <c r="Z8" s="583"/>
    </row>
    <row r="9" spans="1:26" ht="21" customHeight="1" x14ac:dyDescent="0.15">
      <c r="A9" s="206" t="s">
        <v>320</v>
      </c>
      <c r="B9" s="290" t="str">
        <f>IF(_1!H8=0,"　",_1!H8)</f>
        <v>　</v>
      </c>
      <c r="C9" s="205">
        <f t="shared" ref="C9:C37" si="0">SUM(E9,N9,P9,S9,T9,U9,V9)</f>
        <v>0</v>
      </c>
      <c r="D9" s="426"/>
      <c r="E9" s="676">
        <f t="shared" ref="E9:E31" si="1">SUM(G9:L9)</f>
        <v>0</v>
      </c>
      <c r="F9" s="680"/>
      <c r="G9" s="425"/>
      <c r="H9" s="423"/>
      <c r="I9" s="423"/>
      <c r="J9" s="423"/>
      <c r="K9" s="423"/>
      <c r="L9" s="417"/>
      <c r="M9" s="424"/>
      <c r="N9" s="425"/>
      <c r="O9" s="670"/>
      <c r="P9" s="423"/>
      <c r="Q9" s="670"/>
      <c r="R9" s="424"/>
      <c r="S9" s="424"/>
      <c r="T9" s="424"/>
      <c r="U9" s="424"/>
      <c r="V9" s="427"/>
      <c r="X9" s="320" t="s">
        <v>256</v>
      </c>
      <c r="Y9" s="949" t="s">
        <v>1107</v>
      </c>
      <c r="Z9" s="583"/>
    </row>
    <row r="10" spans="1:26" ht="21" customHeight="1" x14ac:dyDescent="0.15">
      <c r="A10" s="206" t="s">
        <v>321</v>
      </c>
      <c r="B10" s="290" t="str">
        <f>IF(_1!H9=0,"　",_1!H9)</f>
        <v>　</v>
      </c>
      <c r="C10" s="205">
        <f t="shared" si="0"/>
        <v>0</v>
      </c>
      <c r="D10" s="426"/>
      <c r="E10" s="676">
        <f t="shared" si="1"/>
        <v>0</v>
      </c>
      <c r="F10" s="680"/>
      <c r="G10" s="425"/>
      <c r="H10" s="423"/>
      <c r="I10" s="423"/>
      <c r="J10" s="423"/>
      <c r="K10" s="423"/>
      <c r="L10" s="417"/>
      <c r="M10" s="424"/>
      <c r="N10" s="425"/>
      <c r="O10" s="670"/>
      <c r="P10" s="423"/>
      <c r="Q10" s="670"/>
      <c r="R10" s="424"/>
      <c r="S10" s="424"/>
      <c r="T10" s="424"/>
      <c r="U10" s="424"/>
      <c r="V10" s="427"/>
      <c r="Y10" s="949"/>
      <c r="Z10" s="583"/>
    </row>
    <row r="11" spans="1:26" ht="21" customHeight="1" x14ac:dyDescent="0.15">
      <c r="A11" s="206" t="s">
        <v>322</v>
      </c>
      <c r="B11" s="290" t="str">
        <f>IF(_1!H10=0,"　",_1!H10)</f>
        <v>　</v>
      </c>
      <c r="C11" s="205">
        <f t="shared" si="0"/>
        <v>0</v>
      </c>
      <c r="D11" s="426"/>
      <c r="E11" s="676">
        <f t="shared" si="1"/>
        <v>0</v>
      </c>
      <c r="F11" s="680"/>
      <c r="G11" s="425"/>
      <c r="H11" s="423"/>
      <c r="I11" s="423"/>
      <c r="J11" s="423"/>
      <c r="K11" s="423"/>
      <c r="L11" s="417"/>
      <c r="M11" s="424"/>
      <c r="N11" s="425"/>
      <c r="O11" s="670"/>
      <c r="P11" s="423"/>
      <c r="Q11" s="670"/>
      <c r="R11" s="424"/>
      <c r="S11" s="424"/>
      <c r="T11" s="424"/>
      <c r="U11" s="424"/>
      <c r="V11" s="427"/>
      <c r="X11" s="294"/>
      <c r="Y11" s="949"/>
      <c r="Z11" s="583"/>
    </row>
    <row r="12" spans="1:26" ht="21" customHeight="1" x14ac:dyDescent="0.15">
      <c r="A12" s="206" t="s">
        <v>323</v>
      </c>
      <c r="B12" s="290" t="str">
        <f>IF(_1!H11=0,"　",_1!H11)</f>
        <v>　</v>
      </c>
      <c r="C12" s="205">
        <f t="shared" si="0"/>
        <v>0</v>
      </c>
      <c r="D12" s="426"/>
      <c r="E12" s="676">
        <f t="shared" si="1"/>
        <v>0</v>
      </c>
      <c r="F12" s="680"/>
      <c r="G12" s="425"/>
      <c r="H12" s="423"/>
      <c r="I12" s="423"/>
      <c r="J12" s="423"/>
      <c r="K12" s="423"/>
      <c r="L12" s="417"/>
      <c r="M12" s="424"/>
      <c r="N12" s="425"/>
      <c r="O12" s="670"/>
      <c r="P12" s="423"/>
      <c r="Q12" s="670"/>
      <c r="R12" s="424"/>
      <c r="S12" s="424"/>
      <c r="T12" s="424"/>
      <c r="U12" s="424"/>
      <c r="V12" s="427"/>
      <c r="Y12" s="949"/>
      <c r="Z12" s="583"/>
    </row>
    <row r="13" spans="1:26" ht="21" customHeight="1" x14ac:dyDescent="0.15">
      <c r="A13" s="206" t="s">
        <v>324</v>
      </c>
      <c r="B13" s="290" t="str">
        <f>IF(_1!H12=0,"　",_1!H12)</f>
        <v>　</v>
      </c>
      <c r="C13" s="205">
        <f t="shared" si="0"/>
        <v>0</v>
      </c>
      <c r="D13" s="426"/>
      <c r="E13" s="676">
        <f t="shared" si="1"/>
        <v>0</v>
      </c>
      <c r="F13" s="680"/>
      <c r="G13" s="425"/>
      <c r="H13" s="423"/>
      <c r="I13" s="423"/>
      <c r="J13" s="423"/>
      <c r="K13" s="423"/>
      <c r="L13" s="417"/>
      <c r="M13" s="424"/>
      <c r="N13" s="425"/>
      <c r="O13" s="670"/>
      <c r="P13" s="423"/>
      <c r="Q13" s="670"/>
      <c r="R13" s="424"/>
      <c r="S13" s="424"/>
      <c r="T13" s="424"/>
      <c r="U13" s="424"/>
      <c r="V13" s="427"/>
      <c r="Y13" s="949"/>
      <c r="Z13" s="583"/>
    </row>
    <row r="14" spans="1:26" ht="21" customHeight="1" x14ac:dyDescent="0.15">
      <c r="A14" s="206" t="s">
        <v>325</v>
      </c>
      <c r="B14" s="290" t="str">
        <f>IF(_1!H13=0,"　",_1!H13)</f>
        <v>　</v>
      </c>
      <c r="C14" s="205">
        <f t="shared" si="0"/>
        <v>0</v>
      </c>
      <c r="D14" s="426"/>
      <c r="E14" s="676">
        <f t="shared" si="1"/>
        <v>0</v>
      </c>
      <c r="F14" s="680"/>
      <c r="G14" s="425"/>
      <c r="H14" s="423"/>
      <c r="I14" s="423"/>
      <c r="J14" s="423"/>
      <c r="K14" s="423"/>
      <c r="L14" s="417"/>
      <c r="M14" s="424"/>
      <c r="N14" s="425"/>
      <c r="O14" s="670"/>
      <c r="P14" s="423"/>
      <c r="Q14" s="670"/>
      <c r="R14" s="424"/>
      <c r="S14" s="424"/>
      <c r="T14" s="424"/>
      <c r="U14" s="424"/>
      <c r="V14" s="427"/>
      <c r="Y14" s="949"/>
      <c r="Z14" s="583"/>
    </row>
    <row r="15" spans="1:26" ht="21" customHeight="1" x14ac:dyDescent="0.15">
      <c r="A15" s="206" t="s">
        <v>326</v>
      </c>
      <c r="B15" s="290" t="str">
        <f>IF(_1!H14=0,"　",_1!H14)</f>
        <v>　</v>
      </c>
      <c r="C15" s="205">
        <f t="shared" si="0"/>
        <v>0</v>
      </c>
      <c r="D15" s="426"/>
      <c r="E15" s="676">
        <f t="shared" si="1"/>
        <v>0</v>
      </c>
      <c r="F15" s="680"/>
      <c r="G15" s="425"/>
      <c r="H15" s="423"/>
      <c r="I15" s="423"/>
      <c r="J15" s="423"/>
      <c r="K15" s="423"/>
      <c r="L15" s="417"/>
      <c r="M15" s="424"/>
      <c r="N15" s="425"/>
      <c r="O15" s="670"/>
      <c r="P15" s="423"/>
      <c r="Q15" s="670"/>
      <c r="R15" s="424"/>
      <c r="S15" s="424"/>
      <c r="T15" s="424"/>
      <c r="U15" s="424"/>
      <c r="V15" s="427"/>
      <c r="Y15" s="949"/>
      <c r="Z15" s="583"/>
    </row>
    <row r="16" spans="1:26" ht="21" customHeight="1" x14ac:dyDescent="0.15">
      <c r="A16" s="206" t="s">
        <v>327</v>
      </c>
      <c r="B16" s="290" t="str">
        <f>IF(_1!H15=0,"　",_1!H15)</f>
        <v>　</v>
      </c>
      <c r="C16" s="205">
        <f t="shared" si="0"/>
        <v>0</v>
      </c>
      <c r="D16" s="426"/>
      <c r="E16" s="676">
        <f t="shared" si="1"/>
        <v>0</v>
      </c>
      <c r="F16" s="680"/>
      <c r="G16" s="425"/>
      <c r="H16" s="423"/>
      <c r="I16" s="423"/>
      <c r="J16" s="423"/>
      <c r="K16" s="423"/>
      <c r="L16" s="417"/>
      <c r="M16" s="424"/>
      <c r="N16" s="425"/>
      <c r="O16" s="670"/>
      <c r="P16" s="423"/>
      <c r="Q16" s="670"/>
      <c r="R16" s="424"/>
      <c r="S16" s="424"/>
      <c r="T16" s="424"/>
      <c r="U16" s="424"/>
      <c r="V16" s="427"/>
      <c r="Y16" s="949"/>
      <c r="Z16" s="583"/>
    </row>
    <row r="17" spans="1:26" ht="21" customHeight="1" x14ac:dyDescent="0.15">
      <c r="A17" s="206" t="s">
        <v>329</v>
      </c>
      <c r="B17" s="290" t="str">
        <f>IF(_1!H16=0,"　",_1!H16)</f>
        <v>　</v>
      </c>
      <c r="C17" s="205">
        <f t="shared" si="0"/>
        <v>0</v>
      </c>
      <c r="D17" s="426"/>
      <c r="E17" s="676">
        <f t="shared" si="1"/>
        <v>0</v>
      </c>
      <c r="F17" s="680"/>
      <c r="G17" s="425"/>
      <c r="H17" s="423"/>
      <c r="I17" s="423"/>
      <c r="J17" s="423"/>
      <c r="K17" s="423"/>
      <c r="L17" s="417"/>
      <c r="M17" s="424"/>
      <c r="N17" s="425"/>
      <c r="O17" s="670"/>
      <c r="P17" s="423"/>
      <c r="Q17" s="670"/>
      <c r="R17" s="424"/>
      <c r="S17" s="424"/>
      <c r="T17" s="424"/>
      <c r="U17" s="424"/>
      <c r="V17" s="427"/>
      <c r="X17" s="320" t="s">
        <v>328</v>
      </c>
      <c r="Y17" s="948" t="s">
        <v>258</v>
      </c>
      <c r="Z17" s="583"/>
    </row>
    <row r="18" spans="1:26" ht="21" customHeight="1" x14ac:dyDescent="0.15">
      <c r="A18" s="206" t="s">
        <v>330</v>
      </c>
      <c r="B18" s="290" t="str">
        <f>IF(_1!H17=0,"　",_1!H17)</f>
        <v>　</v>
      </c>
      <c r="C18" s="205">
        <f t="shared" si="0"/>
        <v>0</v>
      </c>
      <c r="D18" s="426"/>
      <c r="E18" s="676">
        <f t="shared" si="1"/>
        <v>0</v>
      </c>
      <c r="F18" s="680"/>
      <c r="G18" s="425"/>
      <c r="H18" s="423"/>
      <c r="I18" s="423"/>
      <c r="J18" s="423"/>
      <c r="K18" s="423"/>
      <c r="L18" s="417"/>
      <c r="M18" s="424"/>
      <c r="N18" s="425"/>
      <c r="O18" s="670"/>
      <c r="P18" s="423"/>
      <c r="Q18" s="670"/>
      <c r="R18" s="424"/>
      <c r="S18" s="424"/>
      <c r="T18" s="424"/>
      <c r="U18" s="424"/>
      <c r="V18" s="427"/>
      <c r="Y18" s="948"/>
      <c r="Z18" s="583"/>
    </row>
    <row r="19" spans="1:26" ht="21" customHeight="1" x14ac:dyDescent="0.15">
      <c r="A19" s="206" t="s">
        <v>331</v>
      </c>
      <c r="B19" s="290" t="str">
        <f>IF(_1!H18=0,"　",_1!H18)</f>
        <v>　</v>
      </c>
      <c r="C19" s="205">
        <f t="shared" si="0"/>
        <v>0</v>
      </c>
      <c r="D19" s="426"/>
      <c r="E19" s="676">
        <f t="shared" si="1"/>
        <v>0</v>
      </c>
      <c r="F19" s="680"/>
      <c r="G19" s="425"/>
      <c r="H19" s="423"/>
      <c r="I19" s="423"/>
      <c r="J19" s="423"/>
      <c r="K19" s="423"/>
      <c r="L19" s="417"/>
      <c r="M19" s="424"/>
      <c r="N19" s="425"/>
      <c r="O19" s="670"/>
      <c r="P19" s="423"/>
      <c r="Q19" s="670"/>
      <c r="R19" s="424"/>
      <c r="S19" s="424"/>
      <c r="T19" s="424"/>
      <c r="U19" s="424"/>
      <c r="V19" s="427"/>
      <c r="Y19" s="948"/>
      <c r="Z19" s="583"/>
    </row>
    <row r="20" spans="1:26" ht="21" customHeight="1" x14ac:dyDescent="0.15">
      <c r="A20" s="206" t="s">
        <v>332</v>
      </c>
      <c r="B20" s="290" t="str">
        <f>IF(_1!H19=0,"　",_1!H19)</f>
        <v>　</v>
      </c>
      <c r="C20" s="205">
        <f t="shared" si="0"/>
        <v>0</v>
      </c>
      <c r="D20" s="426"/>
      <c r="E20" s="676">
        <f t="shared" si="1"/>
        <v>0</v>
      </c>
      <c r="F20" s="680"/>
      <c r="G20" s="425"/>
      <c r="H20" s="423"/>
      <c r="I20" s="423"/>
      <c r="J20" s="423"/>
      <c r="K20" s="423"/>
      <c r="L20" s="417"/>
      <c r="M20" s="424"/>
      <c r="N20" s="425"/>
      <c r="O20" s="670"/>
      <c r="P20" s="423"/>
      <c r="Q20" s="670"/>
      <c r="R20" s="424"/>
      <c r="S20" s="424"/>
      <c r="T20" s="424"/>
      <c r="U20" s="424"/>
      <c r="V20" s="427"/>
      <c r="X20" s="320" t="s">
        <v>282</v>
      </c>
      <c r="Y20" s="948" t="s">
        <v>501</v>
      </c>
      <c r="Z20" s="583"/>
    </row>
    <row r="21" spans="1:26" ht="21" customHeight="1" x14ac:dyDescent="0.15">
      <c r="A21" s="206" t="s">
        <v>333</v>
      </c>
      <c r="B21" s="290" t="str">
        <f>IF(_1!H20=0,"　",_1!H20)</f>
        <v>　</v>
      </c>
      <c r="C21" s="205">
        <f t="shared" si="0"/>
        <v>0</v>
      </c>
      <c r="D21" s="426"/>
      <c r="E21" s="676">
        <f t="shared" si="1"/>
        <v>0</v>
      </c>
      <c r="F21" s="680"/>
      <c r="G21" s="425"/>
      <c r="H21" s="423"/>
      <c r="I21" s="423"/>
      <c r="J21" s="423"/>
      <c r="K21" s="423"/>
      <c r="L21" s="417"/>
      <c r="M21" s="424"/>
      <c r="N21" s="425"/>
      <c r="O21" s="670"/>
      <c r="P21" s="423"/>
      <c r="Q21" s="670"/>
      <c r="R21" s="424"/>
      <c r="S21" s="424"/>
      <c r="T21" s="424"/>
      <c r="U21" s="424"/>
      <c r="V21" s="427"/>
      <c r="Y21" s="948"/>
      <c r="Z21" s="583"/>
    </row>
    <row r="22" spans="1:26" ht="21" customHeight="1" x14ac:dyDescent="0.15">
      <c r="A22" s="206" t="s">
        <v>334</v>
      </c>
      <c r="B22" s="290" t="str">
        <f>IF(_1!H21=0,"　",_1!H21)</f>
        <v>　</v>
      </c>
      <c r="C22" s="205">
        <f t="shared" si="0"/>
        <v>0</v>
      </c>
      <c r="D22" s="426"/>
      <c r="E22" s="676">
        <f t="shared" si="1"/>
        <v>0</v>
      </c>
      <c r="F22" s="680"/>
      <c r="G22" s="425"/>
      <c r="H22" s="423"/>
      <c r="I22" s="423"/>
      <c r="J22" s="423"/>
      <c r="K22" s="423"/>
      <c r="L22" s="417"/>
      <c r="M22" s="424"/>
      <c r="N22" s="425"/>
      <c r="O22" s="670"/>
      <c r="P22" s="423"/>
      <c r="Q22" s="670"/>
      <c r="R22" s="424"/>
      <c r="S22" s="424"/>
      <c r="T22" s="424"/>
      <c r="U22" s="424"/>
      <c r="V22" s="427"/>
      <c r="Y22" s="948"/>
      <c r="Z22" s="583"/>
    </row>
    <row r="23" spans="1:26" ht="21" customHeight="1" x14ac:dyDescent="0.15">
      <c r="A23" s="206" t="s">
        <v>336</v>
      </c>
      <c r="B23" s="290" t="str">
        <f>IF(_1!H22=0,"　",_1!H22)</f>
        <v>　</v>
      </c>
      <c r="C23" s="205">
        <f t="shared" si="0"/>
        <v>0</v>
      </c>
      <c r="D23" s="426"/>
      <c r="E23" s="676">
        <f t="shared" si="1"/>
        <v>0</v>
      </c>
      <c r="F23" s="680"/>
      <c r="G23" s="425"/>
      <c r="H23" s="423"/>
      <c r="I23" s="423"/>
      <c r="J23" s="423"/>
      <c r="K23" s="423"/>
      <c r="L23" s="417"/>
      <c r="M23" s="424"/>
      <c r="N23" s="425"/>
      <c r="O23" s="670"/>
      <c r="P23" s="423"/>
      <c r="Q23" s="670"/>
      <c r="R23" s="424"/>
      <c r="S23" s="424"/>
      <c r="T23" s="424"/>
      <c r="U23" s="424"/>
      <c r="V23" s="427"/>
      <c r="X23" s="320" t="s">
        <v>335</v>
      </c>
      <c r="Y23" s="948" t="s">
        <v>257</v>
      </c>
      <c r="Z23" s="583"/>
    </row>
    <row r="24" spans="1:26" ht="21" customHeight="1" x14ac:dyDescent="0.15">
      <c r="A24" s="206" t="s">
        <v>337</v>
      </c>
      <c r="B24" s="290" t="str">
        <f>IF(_1!H23=0,"　",_1!H23)</f>
        <v>　</v>
      </c>
      <c r="C24" s="205">
        <f t="shared" si="0"/>
        <v>0</v>
      </c>
      <c r="D24" s="426"/>
      <c r="E24" s="676">
        <f t="shared" si="1"/>
        <v>0</v>
      </c>
      <c r="F24" s="680"/>
      <c r="G24" s="425"/>
      <c r="H24" s="423"/>
      <c r="I24" s="423"/>
      <c r="J24" s="423"/>
      <c r="K24" s="423"/>
      <c r="L24" s="417"/>
      <c r="M24" s="424"/>
      <c r="N24" s="425"/>
      <c r="O24" s="670"/>
      <c r="P24" s="423"/>
      <c r="Q24" s="670"/>
      <c r="R24" s="424"/>
      <c r="S24" s="424"/>
      <c r="T24" s="424"/>
      <c r="U24" s="424"/>
      <c r="V24" s="427"/>
      <c r="Y24" s="948"/>
      <c r="Z24" s="583"/>
    </row>
    <row r="25" spans="1:26" ht="21" customHeight="1" x14ac:dyDescent="0.15">
      <c r="A25" s="206" t="s">
        <v>724</v>
      </c>
      <c r="B25" s="290" t="str">
        <f>IF(_1!H24=0,"　",_1!H24)</f>
        <v>　</v>
      </c>
      <c r="C25" s="205">
        <f t="shared" si="0"/>
        <v>0</v>
      </c>
      <c r="D25" s="426"/>
      <c r="E25" s="676">
        <f t="shared" si="1"/>
        <v>0</v>
      </c>
      <c r="F25" s="680"/>
      <c r="G25" s="425"/>
      <c r="H25" s="423"/>
      <c r="I25" s="423"/>
      <c r="J25" s="423"/>
      <c r="K25" s="423"/>
      <c r="L25" s="417"/>
      <c r="M25" s="424"/>
      <c r="N25" s="425"/>
      <c r="O25" s="670"/>
      <c r="P25" s="423"/>
      <c r="Q25" s="670"/>
      <c r="R25" s="424"/>
      <c r="S25" s="424"/>
      <c r="T25" s="424"/>
      <c r="U25" s="424"/>
      <c r="V25" s="427"/>
      <c r="Y25" s="948"/>
      <c r="Z25" s="583"/>
    </row>
    <row r="26" spans="1:26" ht="21" customHeight="1" x14ac:dyDescent="0.15">
      <c r="A26" s="206" t="s">
        <v>725</v>
      </c>
      <c r="B26" s="290" t="str">
        <f>IF(_1!H25=0,"　",_1!H25)</f>
        <v>　</v>
      </c>
      <c r="C26" s="205">
        <f t="shared" si="0"/>
        <v>0</v>
      </c>
      <c r="D26" s="426"/>
      <c r="E26" s="676">
        <f t="shared" si="1"/>
        <v>0</v>
      </c>
      <c r="F26" s="680"/>
      <c r="G26" s="425"/>
      <c r="H26" s="423"/>
      <c r="I26" s="423"/>
      <c r="J26" s="423"/>
      <c r="K26" s="423"/>
      <c r="L26" s="417"/>
      <c r="M26" s="424"/>
      <c r="N26" s="425"/>
      <c r="O26" s="670"/>
      <c r="P26" s="423"/>
      <c r="Q26" s="670"/>
      <c r="R26" s="424"/>
      <c r="S26" s="424"/>
      <c r="T26" s="424"/>
      <c r="U26" s="424"/>
      <c r="V26" s="427"/>
      <c r="Y26" s="948"/>
      <c r="Z26" s="583"/>
    </row>
    <row r="27" spans="1:26" ht="21" customHeight="1" x14ac:dyDescent="0.15">
      <c r="A27" s="206" t="s">
        <v>726</v>
      </c>
      <c r="B27" s="290" t="str">
        <f>IF(_1!H26=0,"　",_1!H26)</f>
        <v>　</v>
      </c>
      <c r="C27" s="205">
        <f t="shared" si="0"/>
        <v>0</v>
      </c>
      <c r="D27" s="426"/>
      <c r="E27" s="676">
        <f t="shared" si="1"/>
        <v>0</v>
      </c>
      <c r="F27" s="680"/>
      <c r="G27" s="425"/>
      <c r="H27" s="423"/>
      <c r="I27" s="423"/>
      <c r="J27" s="423"/>
      <c r="K27" s="423"/>
      <c r="L27" s="417"/>
      <c r="M27" s="424"/>
      <c r="N27" s="425"/>
      <c r="O27" s="670"/>
      <c r="P27" s="423"/>
      <c r="Q27" s="670"/>
      <c r="R27" s="424"/>
      <c r="S27" s="424"/>
      <c r="T27" s="424"/>
      <c r="U27" s="424"/>
      <c r="V27" s="427"/>
      <c r="X27" s="320" t="s">
        <v>335</v>
      </c>
      <c r="Y27" s="948" t="s">
        <v>502</v>
      </c>
      <c r="Z27" s="583"/>
    </row>
    <row r="28" spans="1:26" ht="21" customHeight="1" x14ac:dyDescent="0.15">
      <c r="A28" s="206" t="s">
        <v>727</v>
      </c>
      <c r="B28" s="290" t="str">
        <f>IF(_1!H27=0,"　",_1!H27)</f>
        <v>　</v>
      </c>
      <c r="C28" s="205">
        <f t="shared" si="0"/>
        <v>0</v>
      </c>
      <c r="D28" s="426"/>
      <c r="E28" s="676">
        <f t="shared" si="1"/>
        <v>0</v>
      </c>
      <c r="F28" s="680"/>
      <c r="G28" s="425"/>
      <c r="H28" s="423"/>
      <c r="I28" s="423"/>
      <c r="J28" s="423"/>
      <c r="K28" s="423"/>
      <c r="L28" s="417"/>
      <c r="M28" s="424"/>
      <c r="N28" s="425"/>
      <c r="O28" s="670"/>
      <c r="P28" s="423"/>
      <c r="Q28" s="670"/>
      <c r="R28" s="424"/>
      <c r="S28" s="424"/>
      <c r="T28" s="424"/>
      <c r="U28" s="424"/>
      <c r="V28" s="427"/>
      <c r="Y28" s="948"/>
      <c r="Z28" s="583"/>
    </row>
    <row r="29" spans="1:26" ht="21" customHeight="1" x14ac:dyDescent="0.15">
      <c r="A29" s="206" t="s">
        <v>728</v>
      </c>
      <c r="B29" s="290" t="str">
        <f>IF(_1!H28=0,"　",_1!H28)</f>
        <v>　</v>
      </c>
      <c r="C29" s="205">
        <f t="shared" si="0"/>
        <v>0</v>
      </c>
      <c r="D29" s="426"/>
      <c r="E29" s="676">
        <f t="shared" si="1"/>
        <v>0</v>
      </c>
      <c r="F29" s="680"/>
      <c r="G29" s="425"/>
      <c r="H29" s="423"/>
      <c r="I29" s="423"/>
      <c r="J29" s="423"/>
      <c r="K29" s="423"/>
      <c r="L29" s="417"/>
      <c r="M29" s="424"/>
      <c r="N29" s="425"/>
      <c r="O29" s="670"/>
      <c r="P29" s="423"/>
      <c r="Q29" s="670"/>
      <c r="R29" s="424"/>
      <c r="S29" s="424"/>
      <c r="T29" s="424"/>
      <c r="U29" s="424"/>
      <c r="V29" s="427"/>
      <c r="Y29" s="948"/>
      <c r="Z29" s="583"/>
    </row>
    <row r="30" spans="1:26" ht="21" customHeight="1" x14ac:dyDescent="0.15">
      <c r="A30" s="206" t="s">
        <v>729</v>
      </c>
      <c r="B30" s="290" t="str">
        <f>IF(_1!H29=0,"　",_1!H29)</f>
        <v>　</v>
      </c>
      <c r="C30" s="205">
        <f t="shared" si="0"/>
        <v>0</v>
      </c>
      <c r="D30" s="426"/>
      <c r="E30" s="676">
        <f t="shared" si="1"/>
        <v>0</v>
      </c>
      <c r="F30" s="680"/>
      <c r="G30" s="425"/>
      <c r="H30" s="423"/>
      <c r="I30" s="423"/>
      <c r="J30" s="423"/>
      <c r="K30" s="423"/>
      <c r="L30" s="417"/>
      <c r="M30" s="424"/>
      <c r="N30" s="425"/>
      <c r="O30" s="670"/>
      <c r="P30" s="423"/>
      <c r="Q30" s="670"/>
      <c r="R30" s="424"/>
      <c r="S30" s="424"/>
      <c r="T30" s="424"/>
      <c r="U30" s="424"/>
      <c r="V30" s="427"/>
      <c r="X30" s="320" t="s">
        <v>338</v>
      </c>
      <c r="Y30" s="948" t="s">
        <v>503</v>
      </c>
      <c r="Z30" s="583"/>
    </row>
    <row r="31" spans="1:26" ht="21" customHeight="1" x14ac:dyDescent="0.15">
      <c r="A31" s="206" t="s">
        <v>730</v>
      </c>
      <c r="B31" s="290" t="str">
        <f>IF(_1!H30=0,"　",_1!H30)</f>
        <v>　</v>
      </c>
      <c r="C31" s="205">
        <f t="shared" si="0"/>
        <v>0</v>
      </c>
      <c r="D31" s="426"/>
      <c r="E31" s="676">
        <f t="shared" si="1"/>
        <v>0</v>
      </c>
      <c r="F31" s="680"/>
      <c r="G31" s="425"/>
      <c r="H31" s="423"/>
      <c r="I31" s="423"/>
      <c r="J31" s="423"/>
      <c r="K31" s="423"/>
      <c r="L31" s="417"/>
      <c r="M31" s="424"/>
      <c r="N31" s="425"/>
      <c r="O31" s="670"/>
      <c r="P31" s="423"/>
      <c r="Q31" s="670"/>
      <c r="R31" s="424"/>
      <c r="S31" s="424"/>
      <c r="T31" s="424"/>
      <c r="U31" s="424"/>
      <c r="V31" s="427"/>
      <c r="Y31" s="948"/>
      <c r="Z31" s="583"/>
    </row>
    <row r="32" spans="1:26" ht="21" customHeight="1" x14ac:dyDescent="0.15">
      <c r="A32" s="206" t="s">
        <v>731</v>
      </c>
      <c r="B32" s="290" t="str">
        <f>IF(_1!H31=0,"　",_1!H31)</f>
        <v>　</v>
      </c>
      <c r="C32" s="205">
        <f t="shared" si="0"/>
        <v>0</v>
      </c>
      <c r="D32" s="426"/>
      <c r="E32" s="676">
        <f t="shared" ref="E32:E37" si="2">SUM(G32:L32)</f>
        <v>0</v>
      </c>
      <c r="F32" s="680"/>
      <c r="G32" s="425"/>
      <c r="H32" s="423"/>
      <c r="I32" s="423"/>
      <c r="J32" s="423"/>
      <c r="K32" s="423"/>
      <c r="L32" s="417"/>
      <c r="M32" s="424"/>
      <c r="N32" s="425"/>
      <c r="O32" s="670"/>
      <c r="P32" s="423"/>
      <c r="Q32" s="670"/>
      <c r="R32" s="424"/>
      <c r="S32" s="424"/>
      <c r="T32" s="424"/>
      <c r="U32" s="424"/>
      <c r="V32" s="427"/>
      <c r="X32" s="320"/>
      <c r="Y32" s="948"/>
      <c r="Z32" s="583"/>
    </row>
    <row r="33" spans="1:26" ht="21" customHeight="1" x14ac:dyDescent="0.15">
      <c r="A33" s="206" t="s">
        <v>732</v>
      </c>
      <c r="B33" s="290" t="str">
        <f>IF(_1!H32=0,"　",_1!H32)</f>
        <v>　</v>
      </c>
      <c r="C33" s="205">
        <f t="shared" si="0"/>
        <v>0</v>
      </c>
      <c r="D33" s="426"/>
      <c r="E33" s="676">
        <f t="shared" si="2"/>
        <v>0</v>
      </c>
      <c r="F33" s="680"/>
      <c r="G33" s="425"/>
      <c r="H33" s="423"/>
      <c r="I33" s="423"/>
      <c r="J33" s="423"/>
      <c r="K33" s="423"/>
      <c r="L33" s="417"/>
      <c r="M33" s="424"/>
      <c r="N33" s="425"/>
      <c r="O33" s="670"/>
      <c r="P33" s="423"/>
      <c r="Q33" s="670"/>
      <c r="R33" s="424"/>
      <c r="S33" s="424"/>
      <c r="T33" s="424"/>
      <c r="U33" s="424"/>
      <c r="V33" s="427"/>
      <c r="Y33" s="948"/>
      <c r="Z33" s="583"/>
    </row>
    <row r="34" spans="1:26" ht="21" customHeight="1" x14ac:dyDescent="0.15">
      <c r="A34" s="206" t="s">
        <v>733</v>
      </c>
      <c r="B34" s="290" t="str">
        <f>IF(_1!H33=0,"　",_1!H33)</f>
        <v>　</v>
      </c>
      <c r="C34" s="205">
        <f t="shared" si="0"/>
        <v>0</v>
      </c>
      <c r="D34" s="426"/>
      <c r="E34" s="676">
        <f t="shared" si="2"/>
        <v>0</v>
      </c>
      <c r="F34" s="680"/>
      <c r="G34" s="425"/>
      <c r="H34" s="423"/>
      <c r="I34" s="423"/>
      <c r="J34" s="423"/>
      <c r="K34" s="423"/>
      <c r="L34" s="417"/>
      <c r="M34" s="424"/>
      <c r="N34" s="425"/>
      <c r="O34" s="670"/>
      <c r="P34" s="423"/>
      <c r="Q34" s="670"/>
      <c r="R34" s="424"/>
      <c r="S34" s="424"/>
      <c r="T34" s="424"/>
      <c r="U34" s="424"/>
      <c r="V34" s="427"/>
      <c r="Y34" s="948"/>
      <c r="Z34" s="583"/>
    </row>
    <row r="35" spans="1:26" ht="21" customHeight="1" x14ac:dyDescent="0.15">
      <c r="A35" s="206" t="s">
        <v>734</v>
      </c>
      <c r="B35" s="290" t="str">
        <f>IF(_1!H34=0,"　",_1!H34)</f>
        <v>　</v>
      </c>
      <c r="C35" s="205">
        <f t="shared" si="0"/>
        <v>0</v>
      </c>
      <c r="D35" s="426"/>
      <c r="E35" s="676">
        <f t="shared" si="2"/>
        <v>0</v>
      </c>
      <c r="F35" s="680"/>
      <c r="G35" s="425"/>
      <c r="H35" s="423"/>
      <c r="I35" s="423"/>
      <c r="J35" s="423"/>
      <c r="K35" s="423"/>
      <c r="L35" s="417"/>
      <c r="M35" s="424"/>
      <c r="N35" s="425"/>
      <c r="O35" s="670"/>
      <c r="P35" s="423"/>
      <c r="Q35" s="670"/>
      <c r="R35" s="424"/>
      <c r="S35" s="424"/>
      <c r="T35" s="424"/>
      <c r="U35" s="424"/>
      <c r="V35" s="427"/>
      <c r="X35" s="320" t="s">
        <v>339</v>
      </c>
      <c r="Y35" s="948" t="s">
        <v>504</v>
      </c>
      <c r="Z35" s="583"/>
    </row>
    <row r="36" spans="1:26" ht="21" customHeight="1" x14ac:dyDescent="0.15">
      <c r="A36" s="206" t="s">
        <v>735</v>
      </c>
      <c r="B36" s="290" t="str">
        <f>IF(_1!H35=0,"　",_1!H35)</f>
        <v>　</v>
      </c>
      <c r="C36" s="205">
        <f t="shared" si="0"/>
        <v>0</v>
      </c>
      <c r="D36" s="426"/>
      <c r="E36" s="676">
        <f t="shared" si="2"/>
        <v>0</v>
      </c>
      <c r="F36" s="680"/>
      <c r="G36" s="425"/>
      <c r="H36" s="423"/>
      <c r="I36" s="423"/>
      <c r="J36" s="423"/>
      <c r="K36" s="423"/>
      <c r="L36" s="417"/>
      <c r="M36" s="424"/>
      <c r="N36" s="425"/>
      <c r="O36" s="670"/>
      <c r="P36" s="423"/>
      <c r="Q36" s="670"/>
      <c r="R36" s="424"/>
      <c r="S36" s="424"/>
      <c r="T36" s="424"/>
      <c r="U36" s="424"/>
      <c r="V36" s="427"/>
      <c r="Y36" s="948"/>
      <c r="Z36" s="583"/>
    </row>
    <row r="37" spans="1:26" ht="21" customHeight="1" x14ac:dyDescent="0.15">
      <c r="A37" s="206" t="s">
        <v>736</v>
      </c>
      <c r="B37" s="290" t="str">
        <f>IF(_1!H36=0,"　",_1!H36)</f>
        <v>　</v>
      </c>
      <c r="C37" s="205">
        <f t="shared" si="0"/>
        <v>0</v>
      </c>
      <c r="D37" s="426"/>
      <c r="E37" s="676">
        <f t="shared" si="2"/>
        <v>0</v>
      </c>
      <c r="F37" s="680"/>
      <c r="G37" s="425"/>
      <c r="H37" s="423"/>
      <c r="I37" s="423"/>
      <c r="J37" s="423"/>
      <c r="K37" s="423"/>
      <c r="L37" s="417"/>
      <c r="M37" s="424"/>
      <c r="N37" s="425"/>
      <c r="O37" s="670"/>
      <c r="P37" s="423"/>
      <c r="Q37" s="670"/>
      <c r="R37" s="424"/>
      <c r="S37" s="424"/>
      <c r="T37" s="424"/>
      <c r="U37" s="424"/>
      <c r="V37" s="427"/>
      <c r="Y37" s="948"/>
      <c r="Z37" s="583"/>
    </row>
    <row r="38" spans="1:26" ht="21.75" customHeight="1" thickBot="1" x14ac:dyDescent="0.2">
      <c r="A38" s="941" t="s">
        <v>531</v>
      </c>
      <c r="B38" s="942"/>
      <c r="C38" s="207">
        <f>SUM(C8:C37)</f>
        <v>0</v>
      </c>
      <c r="D38" s="212">
        <f>SUM(D8:D37)</f>
        <v>0</v>
      </c>
      <c r="E38" s="207">
        <f>SUM(E8:E37)</f>
        <v>0</v>
      </c>
      <c r="F38" s="208">
        <f>SUM(F8:F37)</f>
        <v>0</v>
      </c>
      <c r="G38" s="211">
        <f t="shared" ref="G38:V38" si="3">SUM(G8:G37)</f>
        <v>0</v>
      </c>
      <c r="H38" s="209">
        <f t="shared" si="3"/>
        <v>0</v>
      </c>
      <c r="I38" s="209">
        <f t="shared" si="3"/>
        <v>0</v>
      </c>
      <c r="J38" s="209">
        <f t="shared" si="3"/>
        <v>0</v>
      </c>
      <c r="K38" s="209">
        <f t="shared" si="3"/>
        <v>0</v>
      </c>
      <c r="L38" s="208">
        <f t="shared" si="3"/>
        <v>0</v>
      </c>
      <c r="M38" s="210">
        <f t="shared" si="3"/>
        <v>0</v>
      </c>
      <c r="N38" s="211">
        <f t="shared" si="3"/>
        <v>0</v>
      </c>
      <c r="O38" s="211">
        <f t="shared" si="3"/>
        <v>0</v>
      </c>
      <c r="P38" s="212">
        <f t="shared" si="3"/>
        <v>0</v>
      </c>
      <c r="Q38" s="208">
        <f>SUM(Q8:Q37)</f>
        <v>0</v>
      </c>
      <c r="R38" s="210">
        <f t="shared" si="3"/>
        <v>0</v>
      </c>
      <c r="S38" s="210">
        <f t="shared" si="3"/>
        <v>0</v>
      </c>
      <c r="T38" s="210">
        <f t="shared" si="3"/>
        <v>0</v>
      </c>
      <c r="U38" s="210">
        <f t="shared" si="3"/>
        <v>0</v>
      </c>
      <c r="V38" s="213">
        <f t="shared" si="3"/>
        <v>0</v>
      </c>
      <c r="Y38" s="948"/>
    </row>
  </sheetData>
  <sheetProtection algorithmName="SHA-512" hashValue="DIbCxNcCtpIFbvsynbgNdYarSVZxINSXJpfrPz+5DauRpsPdF6GLvdsq5mZ0gRzam1hewD3FVK1LigG7UvhDIw==" saltValue="B2b2dqlCBn1E1oA1Fr1QYg==" spinCount="100000" sheet="1" objects="1" scenarios="1"/>
  <mergeCells count="27">
    <mergeCell ref="A38:B38"/>
    <mergeCell ref="C3:J3"/>
    <mergeCell ref="G5:L5"/>
    <mergeCell ref="Y35:Y38"/>
    <mergeCell ref="Y30:Y34"/>
    <mergeCell ref="Y27:Y29"/>
    <mergeCell ref="Y23:Y26"/>
    <mergeCell ref="Y20:Y22"/>
    <mergeCell ref="Y17:Y19"/>
    <mergeCell ref="Y9:Y16"/>
    <mergeCell ref="N5:Q5"/>
    <mergeCell ref="P1:V1"/>
    <mergeCell ref="T5:T6"/>
    <mergeCell ref="S3:T3"/>
    <mergeCell ref="B5:B7"/>
    <mergeCell ref="U5:U6"/>
    <mergeCell ref="V5:V6"/>
    <mergeCell ref="E5:E6"/>
    <mergeCell ref="C5:C6"/>
    <mergeCell ref="G1:I1"/>
    <mergeCell ref="A1:E1"/>
    <mergeCell ref="U3:V3"/>
    <mergeCell ref="A5:A7"/>
    <mergeCell ref="S5:S6"/>
    <mergeCell ref="R5:R6"/>
    <mergeCell ref="M5:M6"/>
    <mergeCell ref="A3:B3"/>
  </mergeCells>
  <phoneticPr fontId="1"/>
  <dataValidations count="1">
    <dataValidation type="whole" imeMode="halfAlpha" allowBlank="1" showInputMessage="1" showErrorMessage="1" errorTitle="入力規則エラー" error="整数値を入力ください。" sqref="D8:D37 G8:V37">
      <formula1>0</formula1>
      <formula2>1000</formula2>
    </dataValidation>
  </dataValidations>
  <printOptions horizontalCentered="1" verticalCentered="1"/>
  <pageMargins left="0.19685039370078741" right="0.19685039370078741" top="0.39370078740157483" bottom="0.39370078740157483" header="0" footer="0"/>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21</vt:i4>
      </vt:variant>
    </vt:vector>
  </HeadingPairs>
  <TitlesOfParts>
    <vt:vector size="39" baseType="lpstr">
      <vt:lpstr>提出前に確認</vt:lpstr>
      <vt:lpstr>TOP</vt:lpstr>
      <vt:lpstr>_1</vt:lpstr>
      <vt:lpstr>_2</vt:lpstr>
      <vt:lpstr>_3</vt:lpstr>
      <vt:lpstr>_4</vt:lpstr>
      <vt:lpstr>_5</vt:lpstr>
      <vt:lpstr>_6</vt:lpstr>
      <vt:lpstr>_7</vt:lpstr>
      <vt:lpstr>_8</vt:lpstr>
      <vt:lpstr>_9</vt:lpstr>
      <vt:lpstr>教職員現況等調９－３</vt:lpstr>
      <vt:lpstr>_10</vt:lpstr>
      <vt:lpstr>_11</vt:lpstr>
      <vt:lpstr>_12-14</vt:lpstr>
      <vt:lpstr>_15</vt:lpstr>
      <vt:lpstr>学校基礎データ</vt:lpstr>
      <vt:lpstr>学科基礎データ</vt:lpstr>
      <vt:lpstr>list</vt:lpstr>
      <vt:lpstr>_1!Print_Area</vt:lpstr>
      <vt:lpstr>_10!Print_Area</vt:lpstr>
      <vt:lpstr>_11!Print_Area</vt:lpstr>
      <vt:lpstr>'_12-14'!Print_Area</vt:lpstr>
      <vt:lpstr>_15!Print_Area</vt:lpstr>
      <vt:lpstr>_2!Print_Area</vt:lpstr>
      <vt:lpstr>_3!Print_Area</vt:lpstr>
      <vt:lpstr>_4!Print_Area</vt:lpstr>
      <vt:lpstr>_5!Print_Area</vt:lpstr>
      <vt:lpstr>_6!Print_Area</vt:lpstr>
      <vt:lpstr>_7!Print_Area</vt:lpstr>
      <vt:lpstr>_8!Print_Area</vt:lpstr>
      <vt:lpstr>TOP!Print_Area</vt:lpstr>
      <vt:lpstr>'教職員現況等調９－３'!Print_Area</vt:lpstr>
      <vt:lpstr>提出前に確認!Print_Area</vt:lpstr>
      <vt:lpstr>_11!Print_Titles</vt:lpstr>
      <vt:lpstr>_8!Print_Titles</vt:lpstr>
      <vt:lpstr>'教職員現況等調９－３'!Print_Titles</vt:lpstr>
      <vt:lpstr>学科基礎データ</vt:lpstr>
      <vt:lpstr>学校データ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私学第３係パンチ様式</dc:title>
  <dc:creator>教育庁 私学課</dc:creator>
  <cp:lastModifiedBy>大阪府</cp:lastModifiedBy>
  <cp:lastPrinted>2023-04-26T08:20:58Z</cp:lastPrinted>
  <dcterms:created xsi:type="dcterms:W3CDTF">2001-01-10T00:51:56Z</dcterms:created>
  <dcterms:modified xsi:type="dcterms:W3CDTF">2023-04-26T08:41:13Z</dcterms:modified>
</cp:coreProperties>
</file>