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mio3110\AppData\Local\Box\Box Edit\Documents\rh5QnW__GUOx0SWQPeTFRA==\"/>
    </mc:Choice>
  </mc:AlternateContent>
  <xr:revisionPtr revIDLastSave="0" documentId="13_ncr:1_{79DF6419-C9A8-44C9-8453-ABC23AA86233}" xr6:coauthVersionLast="47" xr6:coauthVersionMax="47" xr10:uidLastSave="{00000000-0000-0000-0000-000000000000}"/>
  <bookViews>
    <workbookView xWindow="-120" yWindow="-120" windowWidth="29040" windowHeight="15840" activeTab="1" xr2:uid="{00000000-000D-0000-FFFF-FFFF00000000}"/>
  </bookViews>
  <sheets>
    <sheet name="01_チェック表" sheetId="5" r:id="rId1"/>
    <sheet name="02_様式８-1" sheetId="1" r:id="rId2"/>
    <sheet name="03_様式８-2" sheetId="2" r:id="rId3"/>
    <sheet name="04_様式８-3" sheetId="3" r:id="rId4"/>
    <sheet name="05_見積書整理表" sheetId="6" r:id="rId5"/>
    <sheet name="06-1_説明一覧  (調査分析費)" sheetId="15" r:id="rId6"/>
    <sheet name="06-2_説明一覧  (実施設計費)" sheetId="14" r:id="rId7"/>
    <sheet name="06-3_説明一覧 （工事費）" sheetId="13" r:id="rId8"/>
    <sheet name="07_採択理由書" sheetId="8" r:id="rId9"/>
    <sheet name="Sheet4" sheetId="4" state="hidden" r:id="rId10"/>
  </sheets>
  <externalReferences>
    <externalReference r:id="rId11"/>
    <externalReference r:id="rId12"/>
    <externalReference r:id="rId13"/>
    <externalReference r:id="rId14"/>
    <externalReference r:id="rId15"/>
  </externalReferences>
  <definedNames>
    <definedName name="O">[1]大学データ!$I$5:$I$8</definedName>
    <definedName name="P">[1]大学データ!$J$5:$J$7</definedName>
    <definedName name="_xlnm.Print_Area" localSheetId="0">'01_チェック表'!$A$1:$G$48</definedName>
    <definedName name="_xlnm.Print_Area" localSheetId="1">'02_様式８-1'!$A$1:$J$22</definedName>
    <definedName name="_xlnm.Print_Area" localSheetId="2">'03_様式８-2'!$A$1:$H$50</definedName>
    <definedName name="_xlnm.Print_Area" localSheetId="3">'04_様式８-3'!$A$1:$G$29</definedName>
    <definedName name="_xlnm.Print_Area" localSheetId="4">'05_見積書整理表'!$A$1:$Q$69</definedName>
    <definedName name="_xlnm.Print_Area" localSheetId="5">'06-1_説明一覧  (調査分析費)'!$A$1:$J$24</definedName>
    <definedName name="_xlnm.Print_Area" localSheetId="6">'06-2_説明一覧  (実施設計費)'!$A$1:$J$24</definedName>
    <definedName name="_xlnm.Print_Area" localSheetId="7">'06-3_説明一覧 （工事費）'!$A$1:$J$29</definedName>
    <definedName name="_xlnm.Print_Area" localSheetId="8">'07_採択理由書'!$A$1:$J$28</definedName>
    <definedName name="_xlnm.Print_Titles" localSheetId="5">'06-1_説明一覧  (調査分析費)'!$8:$9</definedName>
    <definedName name="_xlnm.Print_Titles" localSheetId="6">'06-2_説明一覧  (実施設計費)'!$8:$9</definedName>
    <definedName name="_xlnm.Print_Titles" localSheetId="7">'06-3_説明一覧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 localSheetId="7">[3]リスト!$N$3:$N$14</definedName>
    <definedName name="月">[3]リスト!$N$3:$N$14</definedName>
    <definedName name="見積書整理表">[4]様式4!#REF!</definedName>
    <definedName name="資金収支">[4]様式4!#REF!</definedName>
    <definedName name="事業種" localSheetId="0">[4]様式4!#REF!</definedName>
    <definedName name="事業種" localSheetId="1">[4]様式4!#REF!</definedName>
    <definedName name="事業種" localSheetId="2">[4]様式4!#REF!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5" l="1"/>
  <c r="C24" i="15"/>
  <c r="D23" i="15"/>
  <c r="C23" i="15"/>
  <c r="D22" i="15"/>
  <c r="C22" i="15"/>
  <c r="D21" i="15"/>
  <c r="C21" i="15"/>
  <c r="D20" i="15"/>
  <c r="C20" i="15"/>
  <c r="D19" i="15"/>
  <c r="C19" i="15"/>
  <c r="D18" i="15"/>
  <c r="C18" i="15"/>
  <c r="D17" i="15"/>
  <c r="C17" i="15"/>
  <c r="D16" i="15"/>
  <c r="C16" i="15"/>
  <c r="D15" i="15"/>
  <c r="C15" i="15"/>
  <c r="D14" i="15"/>
  <c r="C14" i="15"/>
  <c r="D13" i="15"/>
  <c r="C13" i="15"/>
  <c r="D12" i="15"/>
  <c r="C12" i="15"/>
  <c r="D11" i="15"/>
  <c r="C11" i="15"/>
  <c r="D10" i="15"/>
  <c r="C10" i="15"/>
  <c r="H6" i="15"/>
  <c r="F6" i="15"/>
  <c r="D6" i="15"/>
  <c r="B6" i="15"/>
  <c r="D24" i="14"/>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H6" i="14"/>
  <c r="F6" i="14"/>
  <c r="D6" i="14"/>
  <c r="B6" i="14"/>
  <c r="D11" i="13"/>
  <c r="D12" i="13"/>
  <c r="D13" i="13"/>
  <c r="D14" i="13"/>
  <c r="D15" i="13"/>
  <c r="D16" i="13"/>
  <c r="D17" i="13"/>
  <c r="D18" i="13"/>
  <c r="D19" i="13"/>
  <c r="D20" i="13"/>
  <c r="D21" i="13"/>
  <c r="D22" i="13"/>
  <c r="D23" i="13"/>
  <c r="D24" i="13"/>
  <c r="D25" i="13"/>
  <c r="D26" i="13"/>
  <c r="D27" i="13"/>
  <c r="D28" i="13"/>
  <c r="D29" i="13"/>
  <c r="D10" i="13"/>
  <c r="C11" i="13"/>
  <c r="C12" i="13"/>
  <c r="C13" i="13"/>
  <c r="C14" i="13"/>
  <c r="C15" i="13"/>
  <c r="C16" i="13"/>
  <c r="C17" i="13"/>
  <c r="C18" i="13"/>
  <c r="C19" i="13"/>
  <c r="C20" i="13"/>
  <c r="C21" i="13"/>
  <c r="C22" i="13"/>
  <c r="C23" i="13"/>
  <c r="C24" i="13"/>
  <c r="C25" i="13"/>
  <c r="C26" i="13"/>
  <c r="C27" i="13"/>
  <c r="C28" i="13"/>
  <c r="C29" i="13"/>
  <c r="C10" i="13"/>
  <c r="G45" i="5"/>
  <c r="H50" i="2"/>
  <c r="H49" i="2"/>
  <c r="H41" i="2"/>
  <c r="H29" i="2"/>
  <c r="H23" i="2"/>
  <c r="H11" i="2"/>
  <c r="H39" i="2" l="1"/>
  <c r="H38" i="2"/>
  <c r="H37" i="2"/>
  <c r="H36" i="2"/>
  <c r="H35" i="2"/>
  <c r="H34" i="2"/>
  <c r="H33" i="2"/>
  <c r="H32" i="2"/>
  <c r="H31" i="2"/>
  <c r="G39" i="2"/>
  <c r="G38" i="2"/>
  <c r="G37" i="2"/>
  <c r="G36" i="2"/>
  <c r="G35" i="2"/>
  <c r="G34" i="2"/>
  <c r="G33" i="2"/>
  <c r="G32" i="2"/>
  <c r="G31" i="2"/>
  <c r="H21" i="2"/>
  <c r="H20" i="2"/>
  <c r="H19" i="2"/>
  <c r="H18" i="2"/>
  <c r="G18" i="2"/>
  <c r="G21" i="2"/>
  <c r="G20" i="2"/>
  <c r="G19" i="2"/>
  <c r="D39" i="2"/>
  <c r="D38" i="2"/>
  <c r="D37" i="2"/>
  <c r="D36" i="2"/>
  <c r="D35" i="2"/>
  <c r="D34" i="2"/>
  <c r="D33" i="2"/>
  <c r="D32" i="2"/>
  <c r="D31" i="2"/>
  <c r="D18" i="2"/>
  <c r="D21" i="2"/>
  <c r="D20" i="2"/>
  <c r="D19" i="2"/>
  <c r="D7" i="2"/>
  <c r="H9" i="2"/>
  <c r="H8" i="2"/>
  <c r="H7" i="2"/>
  <c r="G7" i="2"/>
  <c r="G9" i="2"/>
  <c r="G8" i="2"/>
  <c r="D9" i="2"/>
  <c r="D8" i="2"/>
  <c r="B14" i="1" l="1"/>
  <c r="B5" i="8"/>
  <c r="H2" i="2"/>
  <c r="B6" i="13" l="1"/>
  <c r="E3" i="5"/>
  <c r="B6" i="8"/>
  <c r="H6" i="13"/>
  <c r="F5" i="2"/>
  <c r="B7" i="8"/>
  <c r="M6" i="6"/>
  <c r="F6" i="13"/>
  <c r="B4" i="8"/>
  <c r="D6" i="13"/>
  <c r="D6" i="6"/>
  <c r="E4" i="5"/>
  <c r="G4" i="8"/>
  <c r="F6" i="6"/>
  <c r="G5" i="3"/>
  <c r="E5" i="5"/>
  <c r="I22" i="8"/>
  <c r="Q55" i="6"/>
  <c r="P55" i="6"/>
  <c r="O55" i="6"/>
  <c r="K55" i="6"/>
  <c r="F55" i="6"/>
  <c r="Q54" i="6"/>
  <c r="P54" i="6"/>
  <c r="O54" i="6"/>
  <c r="K54" i="6"/>
  <c r="F54" i="6"/>
  <c r="Q53" i="6"/>
  <c r="P53" i="6"/>
  <c r="K53" i="6"/>
  <c r="F53" i="6"/>
  <c r="O53" i="6" s="1"/>
  <c r="Q52" i="6"/>
  <c r="K52" i="6"/>
  <c r="F52" i="6"/>
  <c r="P52" i="6" s="1"/>
  <c r="Q51" i="6"/>
  <c r="P51" i="6"/>
  <c r="O51" i="6"/>
  <c r="K51" i="6"/>
  <c r="F51" i="6"/>
  <c r="Q50" i="6"/>
  <c r="P50" i="6"/>
  <c r="O50" i="6"/>
  <c r="K50" i="6"/>
  <c r="F50" i="6"/>
  <c r="Q49" i="6"/>
  <c r="P49" i="6"/>
  <c r="K49" i="6"/>
  <c r="F49" i="6"/>
  <c r="O49" i="6" s="1"/>
  <c r="Q48" i="6"/>
  <c r="K48" i="6"/>
  <c r="F48" i="6"/>
  <c r="P48" i="6" s="1"/>
  <c r="Q47" i="6"/>
  <c r="P47" i="6"/>
  <c r="O47" i="6"/>
  <c r="K47" i="6"/>
  <c r="F47" i="6"/>
  <c r="Q46" i="6"/>
  <c r="P46" i="6"/>
  <c r="O46" i="6"/>
  <c r="K46" i="6"/>
  <c r="F46" i="6"/>
  <c r="Q45" i="6"/>
  <c r="P45" i="6"/>
  <c r="K45" i="6"/>
  <c r="F45" i="6"/>
  <c r="O45" i="6" s="1"/>
  <c r="Q44" i="6"/>
  <c r="K44" i="6"/>
  <c r="F44" i="6"/>
  <c r="P44" i="6" s="1"/>
  <c r="Q43" i="6"/>
  <c r="P43" i="6"/>
  <c r="O43" i="6"/>
  <c r="K43" i="6"/>
  <c r="F43" i="6"/>
  <c r="Q42" i="6"/>
  <c r="P42" i="6"/>
  <c r="O42" i="6"/>
  <c r="K42" i="6"/>
  <c r="F42" i="6"/>
  <c r="Q41" i="6"/>
  <c r="P41" i="6"/>
  <c r="K41" i="6"/>
  <c r="F41" i="6"/>
  <c r="O41" i="6" s="1"/>
  <c r="Q40" i="6"/>
  <c r="K40" i="6"/>
  <c r="F40" i="6"/>
  <c r="P40" i="6" s="1"/>
  <c r="Q39" i="6"/>
  <c r="P39" i="6"/>
  <c r="O39" i="6"/>
  <c r="K39" i="6"/>
  <c r="F39" i="6"/>
  <c r="Q38" i="6"/>
  <c r="P38" i="6"/>
  <c r="O38" i="6"/>
  <c r="K38" i="6"/>
  <c r="F38" i="6"/>
  <c r="Q37" i="6"/>
  <c r="P37" i="6"/>
  <c r="K37" i="6"/>
  <c r="F37" i="6"/>
  <c r="O37" i="6" s="1"/>
  <c r="Q36" i="6"/>
  <c r="K36" i="6"/>
  <c r="F36" i="6"/>
  <c r="P36" i="6" s="1"/>
  <c r="Q35" i="6"/>
  <c r="P35" i="6"/>
  <c r="O35" i="6"/>
  <c r="K35" i="6"/>
  <c r="F35" i="6"/>
  <c r="Q34" i="6"/>
  <c r="P34" i="6"/>
  <c r="O34" i="6"/>
  <c r="K34" i="6"/>
  <c r="F34" i="6"/>
  <c r="Q33" i="6"/>
  <c r="P33" i="6"/>
  <c r="K33" i="6"/>
  <c r="F33" i="6"/>
  <c r="O33" i="6" s="1"/>
  <c r="Q32" i="6"/>
  <c r="K32" i="6"/>
  <c r="F32" i="6"/>
  <c r="P32" i="6" s="1"/>
  <c r="Q31" i="6"/>
  <c r="P31" i="6"/>
  <c r="O31" i="6"/>
  <c r="K31" i="6"/>
  <c r="F31" i="6"/>
  <c r="Q30" i="6"/>
  <c r="P30" i="6"/>
  <c r="O30" i="6"/>
  <c r="K30" i="6"/>
  <c r="F30" i="6"/>
  <c r="Q29" i="6"/>
  <c r="P29" i="6"/>
  <c r="K29" i="6"/>
  <c r="F29" i="6"/>
  <c r="O29" i="6" s="1"/>
  <c r="Q28" i="6"/>
  <c r="K28" i="6"/>
  <c r="F28" i="6"/>
  <c r="P28" i="6" s="1"/>
  <c r="Q27" i="6"/>
  <c r="P27" i="6"/>
  <c r="O27" i="6"/>
  <c r="K27" i="6"/>
  <c r="F27" i="6"/>
  <c r="Q26" i="6"/>
  <c r="P26" i="6"/>
  <c r="O26" i="6"/>
  <c r="K26" i="6"/>
  <c r="F26" i="6"/>
  <c r="Q25" i="6"/>
  <c r="P25" i="6"/>
  <c r="K25" i="6"/>
  <c r="F25" i="6"/>
  <c r="O25" i="6" s="1"/>
  <c r="Q24" i="6"/>
  <c r="K24" i="6"/>
  <c r="F24" i="6"/>
  <c r="P24" i="6" s="1"/>
  <c r="Q23" i="6"/>
  <c r="P23" i="6"/>
  <c r="O23" i="6"/>
  <c r="K23" i="6"/>
  <c r="F23" i="6"/>
  <c r="Q22" i="6"/>
  <c r="P22" i="6"/>
  <c r="O22" i="6"/>
  <c r="K22" i="6"/>
  <c r="F22" i="6"/>
  <c r="Q21" i="6"/>
  <c r="P21" i="6"/>
  <c r="K21" i="6"/>
  <c r="F21" i="6"/>
  <c r="O21" i="6" s="1"/>
  <c r="Q20" i="6"/>
  <c r="K20" i="6"/>
  <c r="F20" i="6"/>
  <c r="P20" i="6" s="1"/>
  <c r="Q19" i="6"/>
  <c r="P19" i="6"/>
  <c r="O19" i="6"/>
  <c r="K19" i="6"/>
  <c r="F19" i="6"/>
  <c r="Q18" i="6"/>
  <c r="P18" i="6"/>
  <c r="O18" i="6"/>
  <c r="K18" i="6"/>
  <c r="F18" i="6"/>
  <c r="Q17" i="6"/>
  <c r="P17" i="6"/>
  <c r="K17" i="6"/>
  <c r="F17" i="6"/>
  <c r="O17" i="6" s="1"/>
  <c r="Q16" i="6"/>
  <c r="K16" i="6"/>
  <c r="F16" i="6"/>
  <c r="P16" i="6" s="1"/>
  <c r="Q15" i="6"/>
  <c r="P15" i="6"/>
  <c r="O15" i="6"/>
  <c r="K15" i="6"/>
  <c r="F15" i="6"/>
  <c r="Q14" i="6"/>
  <c r="P14" i="6"/>
  <c r="O14" i="6"/>
  <c r="K14" i="6"/>
  <c r="F14" i="6"/>
  <c r="Q13" i="6"/>
  <c r="P13" i="6"/>
  <c r="K13" i="6"/>
  <c r="F13" i="6"/>
  <c r="O13" i="6" s="1"/>
  <c r="Q12" i="6"/>
  <c r="K12" i="6"/>
  <c r="F12" i="6"/>
  <c r="P12" i="6" s="1"/>
  <c r="Q11" i="6"/>
  <c r="Q57" i="6" s="1"/>
  <c r="P11" i="6"/>
  <c r="P57" i="6" s="1"/>
  <c r="O11" i="6"/>
  <c r="K11" i="6"/>
  <c r="K57" i="6" s="1"/>
  <c r="F11" i="6"/>
  <c r="G48" i="5"/>
  <c r="G47" i="5"/>
  <c r="G43" i="5"/>
  <c r="G41" i="5"/>
  <c r="G37" i="5"/>
  <c r="G36" i="5"/>
  <c r="G35" i="5"/>
  <c r="G34" i="5"/>
  <c r="G33" i="5"/>
  <c r="G32" i="5"/>
  <c r="G31" i="5"/>
  <c r="G30" i="5"/>
  <c r="G28" i="5"/>
  <c r="G27" i="5"/>
  <c r="G26" i="5"/>
  <c r="G25" i="5"/>
  <c r="G24" i="5"/>
  <c r="G23" i="5"/>
  <c r="G22" i="5"/>
  <c r="G18" i="5"/>
  <c r="G17" i="5"/>
  <c r="G16" i="5"/>
  <c r="G15" i="5"/>
  <c r="G14" i="5"/>
  <c r="F16" i="1" l="1"/>
  <c r="H16" i="2"/>
  <c r="K62" i="6"/>
  <c r="K64" i="6" s="1"/>
  <c r="O12" i="6"/>
  <c r="O57" i="6" s="1"/>
  <c r="O16" i="6"/>
  <c r="O20" i="6"/>
  <c r="O28" i="6"/>
  <c r="O36" i="6"/>
  <c r="O24" i="6"/>
  <c r="O32" i="6"/>
  <c r="O40" i="6"/>
  <c r="O44" i="6"/>
  <c r="O48" i="6"/>
  <c r="O52" i="6"/>
  <c r="C16" i="1"/>
  <c r="F24" i="3"/>
  <c r="E24" i="3"/>
  <c r="D24" i="3"/>
  <c r="C24" i="3"/>
  <c r="O59" i="6" l="1"/>
  <c r="P59" i="6"/>
  <c r="P60" i="6" s="1"/>
  <c r="P61" i="6" s="1"/>
  <c r="I19" i="1"/>
  <c r="I16" i="1"/>
  <c r="F18" i="1"/>
  <c r="C17" i="1"/>
  <c r="F17" i="1"/>
  <c r="P62" i="6" l="1"/>
  <c r="P64" i="6" s="1"/>
  <c r="Q59" i="6"/>
  <c r="O60" i="6"/>
  <c r="O62" i="6"/>
  <c r="C18" i="1"/>
  <c r="I18" i="1" s="1"/>
  <c r="I17" i="1"/>
  <c r="Q62" i="6" l="1"/>
  <c r="Q60" i="6"/>
  <c r="O61" i="6"/>
  <c r="C19" i="1"/>
  <c r="Q61" i="6" l="1"/>
  <c r="Q64" i="6" s="1"/>
  <c r="O64" i="6"/>
  <c r="F19" i="1"/>
  <c r="C20" i="1"/>
  <c r="I20" i="1" s="1"/>
  <c r="O67" i="6" l="1"/>
  <c r="O6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2AE8587D-6312-4194-A85C-AF52626DBD2C}">
      <text>
        <r>
          <rPr>
            <b/>
            <sz val="9"/>
            <color indexed="81"/>
            <rFont val="MS P ゴシック"/>
            <family val="3"/>
            <charset val="128"/>
          </rPr>
          <t>事務連絡の「５．事業着手日について」を確認したうえで設定すること。</t>
        </r>
      </text>
    </comment>
    <comment ref="D13" authorId="2" shapeId="0" xr:uid="{4B768F6F-2639-4DD6-88FE-A69BDC8AD2E1}">
      <text>
        <r>
          <rPr>
            <b/>
            <sz val="9"/>
            <color indexed="81"/>
            <rFont val="MS P ゴシック"/>
            <family val="3"/>
            <charset val="128"/>
          </rPr>
          <t>上旬・中旬・下旬のうちから選択すること。</t>
        </r>
      </text>
    </comment>
    <comment ref="I16" authorId="0" shapeId="0" xr:uid="{00000000-0006-0000-0000-000009000000}">
      <text>
        <r>
          <rPr>
            <b/>
            <sz val="11"/>
            <color indexed="10"/>
            <rFont val="ＭＳ Ｐゴシック"/>
            <family val="3"/>
            <charset val="128"/>
          </rPr>
          <t>黄色で塗りつぶしたセルは、シート「様式8-2」に入力すること等により自動反映されることから、入力しないこと。</t>
        </r>
        <r>
          <rPr>
            <sz val="9"/>
            <color indexed="10"/>
            <rFont val="ＭＳ Ｐゴシック"/>
            <family val="3"/>
            <charset val="128"/>
          </rPr>
          <t xml:space="preserve">
</t>
        </r>
      </text>
    </comment>
    <comment ref="I17" authorId="0" shapeId="0" xr:uid="{00000000-0006-0000-0000-00000A000000}">
      <text>
        <r>
          <rPr>
            <b/>
            <sz val="11"/>
            <color indexed="10"/>
            <rFont val="ＭＳ Ｐゴシック"/>
            <family val="3"/>
            <charset val="128"/>
          </rPr>
          <t>黄色で塗りつぶしたセルは、シート「様式7-2」に入力すること等により自動反映されることから、入力しないこと。</t>
        </r>
        <r>
          <rPr>
            <sz val="9"/>
            <color indexed="10"/>
            <rFont val="ＭＳ Ｐゴシック"/>
            <family val="3"/>
            <charset val="128"/>
          </rPr>
          <t xml:space="preserve">
</t>
        </r>
      </text>
    </comment>
    <comment ref="K19" authorId="1" shapeId="0" xr:uid="{BB1F3D75-10E7-4A57-9F9A-09DC0CA8E092}">
      <text>
        <r>
          <rPr>
            <b/>
            <sz val="9"/>
            <color indexed="81"/>
            <rFont val="MS P ゴシック"/>
            <family val="3"/>
            <charset val="128"/>
          </rPr>
          <t>ただし見積整理表が複数ある場合は、このセルの確認は不要。その場合、補助対象経費合計は手動で入力すること。</t>
        </r>
      </text>
    </comment>
    <comment ref="B21" authorId="0" shapeId="0" xr:uid="{00000000-0006-0000-0000-00000B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s>
  <commentList>
    <comment ref="C6" authorId="0" shapeId="0" xr:uid="{00000000-0006-0000-0100-000003000000}">
      <text>
        <r>
          <rPr>
            <b/>
            <sz val="11"/>
            <color indexed="81"/>
            <rFont val="ＭＳ Ｐゴシック"/>
            <family val="3"/>
            <charset val="128"/>
          </rPr>
          <t>「見積書整理表」、「工事等の説明一覧」、「構成図（平面図）」の付番と対応しているか確認すること。</t>
        </r>
      </text>
    </comment>
    <comment ref="H11"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H15" authorId="0" shapeId="0" xr:uid="{00000000-0006-0000-0100-000005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17" authorId="0" shapeId="0" xr:uid="{00000000-0006-0000-0100-000006000000}">
      <text>
        <r>
          <rPr>
            <b/>
            <sz val="11"/>
            <color indexed="81"/>
            <rFont val="ＭＳ Ｐゴシック"/>
            <family val="3"/>
            <charset val="128"/>
          </rPr>
          <t>「見積書整理表」、「工事等の説明一覧」、「構成図（平面図）」の付番と対応しているか確認すること。</t>
        </r>
      </text>
    </comment>
    <comment ref="H23" authorId="0" shapeId="0" xr:uid="{00000000-0006-0000-0100-000007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C30" authorId="1" shapeId="0" xr:uid="{1600EF5B-E259-4E24-B5A2-E5555B3FE359}">
      <text>
        <r>
          <rPr>
            <b/>
            <sz val="11"/>
            <color indexed="81"/>
            <rFont val="MS P ゴシック"/>
            <family val="3"/>
            <charset val="128"/>
          </rPr>
          <t>「見積書整理表」、「工事等の説明一覧」、「構成図（平面図）」の付番と対応しているか確認すること。</t>
        </r>
        <r>
          <rPr>
            <sz val="11"/>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976208A8-5B56-4F10-A068-F07A7A0F4353}">
      <text>
        <r>
          <rPr>
            <b/>
            <sz val="9"/>
            <color indexed="81"/>
            <rFont val="ＭＳ Ｐゴシック"/>
            <family val="3"/>
            <charset val="128"/>
          </rPr>
          <t>対象経費のみに付番し、
調査分析費をⅠ,Ⅱ,Ⅲ,…、実施設計費を1,2,3,…、工事費を①,②,③,…とすること。
ここで付した番号を、「様式８－●」、「設備・装置（工事）等の説明一覧」、「設備（装置）構成図」、「平面（立面）図」、「定価証明書」、「カタログ」の対応箇所に付番する。</t>
        </r>
      </text>
    </comment>
    <comment ref="C9" authorId="0" shapeId="0" xr:uid="{060034B2-7563-4055-80D8-EB313E968FF6}">
      <text>
        <r>
          <rPr>
            <b/>
            <sz val="9"/>
            <color indexed="81"/>
            <rFont val="ＭＳ Ｐゴシック"/>
            <family val="3"/>
            <charset val="128"/>
          </rPr>
          <t>ＡＡ工事、ＢＢ工事と、工事別に分かれている場合は本欄へ記入すること。本欄への記入の有無に関わらず「品名」欄は必ず記入をすること。</t>
        </r>
      </text>
    </comment>
    <comment ref="D9" authorId="0" shapeId="0" xr:uid="{688264D4-1142-4D72-A67B-01DD0C7B9EFF}">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10ED7AFE-ED5A-4A47-BB85-6E6EF0E95D83}">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9472EABF-4C07-4953-AD65-C0E8E85D1EAD}">
      <text>
        <r>
          <rPr>
            <b/>
            <sz val="9"/>
            <color indexed="81"/>
            <rFont val="ＭＳ Ｐゴシック"/>
            <family val="3"/>
            <charset val="128"/>
          </rPr>
          <t>見積書の「金額」欄に記載の金額を記入すること。</t>
        </r>
      </text>
    </comment>
    <comment ref="Q10" authorId="0" shapeId="0" xr:uid="{F85D2B7D-60D2-4E4C-8E65-0E466C49263A}">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D0CBD602-EFAF-4A14-98BD-4EB48B1A9F06}">
      <text>
        <r>
          <rPr>
            <b/>
            <sz val="9"/>
            <color indexed="81"/>
            <rFont val="ＭＳ Ｐゴシック"/>
            <family val="3"/>
            <charset val="128"/>
          </rPr>
          <t>自動計算のため入力不要。</t>
        </r>
      </text>
    </comment>
    <comment ref="K62" authorId="0" shapeId="0" xr:uid="{5DE48480-7017-41BB-9FA5-A574EDE5F066}">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C99AF68F-800B-426B-960B-41280CBB6ABC}">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2F9D8884-E606-4C52-883D-F5643301DB82}">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98B2EB6C-9859-4255-B870-E72D3FDF0E14}">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ED9941ED-2759-4B90-804F-C0DA8EBA6553}">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6293166A-A515-4D68-B9FD-1BE1C996E961}">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A1DDCF99-E778-4D6F-B117-6F2E45806975}">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FF8C1AA4-77C8-4F5B-A91C-48A90ECCE0FD}">
      <text>
        <r>
          <rPr>
            <b/>
            <sz val="11"/>
            <color indexed="81"/>
            <rFont val="MS P ゴシック"/>
            <family val="3"/>
            <charset val="128"/>
          </rPr>
          <t>ドロップダウンリストより該当するものを選択すること。
【アスベスト対策工事】　
　工事費見積　→　「施工業者」を選択
　実施設計費見積　→　「設計業者」を選択
　調査分析費見積　→　「調査分析業者」を選択
※　例えば、耐震診断費・実施設計費・工事費のそれぞれで三者見積を取得した場合、それぞれについて採択理由書が必要となります（計３枚）。
　耐震診断費と実施設計費で三者見積を取得し、工事費で三者見積を取得した場合は、耐震診断費と実施設計費で１枚、工事費で１枚の計２枚の採択理由書が必要となります</t>
        </r>
        <r>
          <rPr>
            <b/>
            <sz val="9"/>
            <color indexed="81"/>
            <rFont val="MS P ゴシック"/>
            <family val="3"/>
            <charset val="128"/>
          </rPr>
          <t>。</t>
        </r>
      </text>
    </comment>
    <comment ref="C8" authorId="1" shapeId="0" xr:uid="{FE58C7BA-7CAC-4CE0-8B30-85F3A459801F}">
      <text>
        <r>
          <rPr>
            <b/>
            <sz val="11"/>
            <color indexed="81"/>
            <rFont val="ＭＳ Ｐゴシック"/>
            <family val="3"/>
            <charset val="128"/>
          </rPr>
          <t>業者名は正確に記載すること。</t>
        </r>
      </text>
    </comment>
    <comment ref="I8" authorId="1" shapeId="0" xr:uid="{695FA3B1-595E-4D4E-9C0D-67C7E38C7416}">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<sst xmlns="http://schemas.openxmlformats.org/spreadsheetml/2006/main" count="394" uniqueCount="266">
  <si>
    <t>様式８-１（アスベスト対策工事）</t>
    <rPh sb="0" eb="2">
      <t>ヨウシキ</t>
    </rPh>
    <rPh sb="11" eb="13">
      <t>タイサク</t>
    </rPh>
    <rPh sb="13" eb="15">
      <t>コウジ</t>
    </rPh>
    <phoneticPr fontId="9"/>
  </si>
  <si>
    <t>課程</t>
    <rPh sb="0" eb="2">
      <t>カテイ</t>
    </rPh>
    <phoneticPr fontId="9"/>
  </si>
  <si>
    <t>作成日：</t>
    <rPh sb="0" eb="3">
      <t>サクセイビ</t>
    </rPh>
    <phoneticPr fontId="9"/>
  </si>
  <si>
    <t>都道府県名</t>
    <rPh sb="0" eb="4">
      <t>トドウフケン</t>
    </rPh>
    <rPh sb="4" eb="5">
      <t>メイ</t>
    </rPh>
    <phoneticPr fontId="9"/>
  </si>
  <si>
    <t>学校法人等名</t>
    <rPh sb="0" eb="2">
      <t>ガッコウ</t>
    </rPh>
    <rPh sb="2" eb="4">
      <t>ホウジン</t>
    </rPh>
    <rPh sb="4" eb="5">
      <t>トウ</t>
    </rPh>
    <rPh sb="5" eb="6">
      <t>メイ</t>
    </rPh>
    <phoneticPr fontId="9"/>
  </si>
  <si>
    <t>学校名</t>
    <rPh sb="0" eb="2">
      <t>ガッコウ</t>
    </rPh>
    <rPh sb="2" eb="3">
      <t>ホウミョウ</t>
    </rPh>
    <phoneticPr fontId="9"/>
  </si>
  <si>
    <t>管理責任者
所属・職・氏名</t>
    <rPh sb="0" eb="2">
      <t>カンリ</t>
    </rPh>
    <rPh sb="2" eb="5">
      <t>セキニンシャ</t>
    </rPh>
    <rPh sb="6" eb="8">
      <t>ショゾク</t>
    </rPh>
    <rPh sb="9" eb="10">
      <t>ショク</t>
    </rPh>
    <rPh sb="11" eb="13">
      <t>シメイ</t>
    </rPh>
    <phoneticPr fontId="9"/>
  </si>
  <si>
    <t>事業名</t>
    <rPh sb="0" eb="2">
      <t>ジギョウ</t>
    </rPh>
    <rPh sb="2" eb="3">
      <t>メイ</t>
    </rPh>
    <phoneticPr fontId="9"/>
  </si>
  <si>
    <t>対象施設の名称</t>
    <rPh sb="0" eb="2">
      <t>タイショウ</t>
    </rPh>
    <rPh sb="2" eb="4">
      <t>シセツ</t>
    </rPh>
    <rPh sb="5" eb="7">
      <t>メイショウ</t>
    </rPh>
    <phoneticPr fontId="9"/>
  </si>
  <si>
    <t>建築年月日</t>
    <rPh sb="0" eb="2">
      <t>ケンチク</t>
    </rPh>
    <rPh sb="2" eb="5">
      <t>ネンガッピ</t>
    </rPh>
    <phoneticPr fontId="9"/>
  </si>
  <si>
    <t>構造</t>
    <rPh sb="0" eb="2">
      <t>コウゾウ</t>
    </rPh>
    <phoneticPr fontId="9"/>
  </si>
  <si>
    <t>補助率</t>
    <rPh sb="0" eb="3">
      <t>ホジョリツ</t>
    </rPh>
    <phoneticPr fontId="9"/>
  </si>
  <si>
    <t>以内</t>
    <phoneticPr fontId="9"/>
  </si>
  <si>
    <t>区分</t>
    <rPh sb="0" eb="2">
      <t>クブン</t>
    </rPh>
    <phoneticPr fontId="9"/>
  </si>
  <si>
    <t>補助対象経費</t>
    <rPh sb="0" eb="2">
      <t>ホジョ</t>
    </rPh>
    <rPh sb="2" eb="4">
      <t>タイショウ</t>
    </rPh>
    <rPh sb="4" eb="6">
      <t>ケイヒ</t>
    </rPh>
    <phoneticPr fontId="9"/>
  </si>
  <si>
    <t>補助対象外経費</t>
    <rPh sb="0" eb="2">
      <t>ホジョ</t>
    </rPh>
    <rPh sb="2" eb="5">
      <t>タイショウガイ</t>
    </rPh>
    <rPh sb="5" eb="7">
      <t>ケイヒ</t>
    </rPh>
    <phoneticPr fontId="9"/>
  </si>
  <si>
    <t>合計</t>
    <rPh sb="0" eb="2">
      <t>ゴウケイ</t>
    </rPh>
    <phoneticPr fontId="9"/>
  </si>
  <si>
    <t>調査分析費</t>
    <rPh sb="0" eb="2">
      <t>チョウサ</t>
    </rPh>
    <rPh sb="2" eb="4">
      <t>ブンセキ</t>
    </rPh>
    <rPh sb="4" eb="5">
      <t>ヒ</t>
    </rPh>
    <phoneticPr fontId="9"/>
  </si>
  <si>
    <t>①</t>
    <phoneticPr fontId="9"/>
  </si>
  <si>
    <t>円</t>
    <rPh sb="0" eb="1">
      <t>エン</t>
    </rPh>
    <phoneticPr fontId="9"/>
  </si>
  <si>
    <t>②</t>
    <phoneticPr fontId="9"/>
  </si>
  <si>
    <t>③</t>
    <phoneticPr fontId="9"/>
  </si>
  <si>
    <t>実施設計費</t>
    <rPh sb="0" eb="2">
      <t>ジッシ</t>
    </rPh>
    <rPh sb="2" eb="5">
      <t>セッケイヒ</t>
    </rPh>
    <phoneticPr fontId="9"/>
  </si>
  <si>
    <t>④</t>
    <phoneticPr fontId="9"/>
  </si>
  <si>
    <t>⑤</t>
    <phoneticPr fontId="9"/>
  </si>
  <si>
    <t>⑥</t>
    <phoneticPr fontId="9"/>
  </si>
  <si>
    <t>工事費</t>
    <rPh sb="0" eb="3">
      <t>コウジヒ</t>
    </rPh>
    <phoneticPr fontId="9"/>
  </si>
  <si>
    <t>⑦</t>
    <phoneticPr fontId="9"/>
  </si>
  <si>
    <t>⑧</t>
    <phoneticPr fontId="9"/>
  </si>
  <si>
    <t>⑨</t>
    <phoneticPr fontId="9"/>
  </si>
  <si>
    <t>事業経費計</t>
    <rPh sb="0" eb="2">
      <t>ジギョウ</t>
    </rPh>
    <rPh sb="2" eb="4">
      <t>ケイヒ</t>
    </rPh>
    <rPh sb="4" eb="5">
      <t>ケイ</t>
    </rPh>
    <phoneticPr fontId="9"/>
  </si>
  <si>
    <t>⑩</t>
    <phoneticPr fontId="9"/>
  </si>
  <si>
    <t>⑪</t>
    <phoneticPr fontId="9"/>
  </si>
  <si>
    <t>⑫</t>
    <phoneticPr fontId="9"/>
  </si>
  <si>
    <t>補助希望額</t>
    <rPh sb="0" eb="2">
      <t>ホジョ</t>
    </rPh>
    <rPh sb="2" eb="5">
      <t>キボウガク</t>
    </rPh>
    <phoneticPr fontId="9"/>
  </si>
  <si>
    <t>⑬</t>
    <phoneticPr fontId="9"/>
  </si>
  <si>
    <t>学校法人負担額</t>
    <rPh sb="0" eb="2">
      <t>ガッコウ</t>
    </rPh>
    <rPh sb="2" eb="4">
      <t>ホウジン</t>
    </rPh>
    <rPh sb="4" eb="7">
      <t>フタンガク</t>
    </rPh>
    <phoneticPr fontId="9"/>
  </si>
  <si>
    <t>⑭</t>
    <phoneticPr fontId="9"/>
  </si>
  <si>
    <t>対象施設の
現在の利用状況</t>
    <rPh sb="0" eb="2">
      <t>タイショウ</t>
    </rPh>
    <rPh sb="2" eb="4">
      <t>シセツ</t>
    </rPh>
    <rPh sb="6" eb="8">
      <t>ゲンザイ</t>
    </rPh>
    <rPh sb="9" eb="11">
      <t>リヨウ</t>
    </rPh>
    <rPh sb="11" eb="13">
      <t>ジョウキョウ</t>
    </rPh>
    <phoneticPr fontId="9"/>
  </si>
  <si>
    <t>備考</t>
    <rPh sb="0" eb="2">
      <t>ビコウ</t>
    </rPh>
    <phoneticPr fontId="9"/>
  </si>
  <si>
    <t>様式８－２（アスベスト対策工事）</t>
    <rPh sb="11" eb="13">
      <t>タイサク</t>
    </rPh>
    <rPh sb="13" eb="15">
      <t>コウジ</t>
    </rPh>
    <phoneticPr fontId="9"/>
  </si>
  <si>
    <t>調査分析費・実施設計費・工事費の内訳</t>
    <rPh sb="0" eb="2">
      <t>チョウサ</t>
    </rPh>
    <rPh sb="2" eb="4">
      <t>ブンセキ</t>
    </rPh>
    <rPh sb="4" eb="5">
      <t>ヒ</t>
    </rPh>
    <rPh sb="12" eb="15">
      <t>コウジヒ</t>
    </rPh>
    <phoneticPr fontId="9"/>
  </si>
  <si>
    <t>調査分析費</t>
    <rPh sb="0" eb="1">
      <t>チョウ</t>
    </rPh>
    <rPh sb="1" eb="2">
      <t>サ</t>
    </rPh>
    <rPh sb="2" eb="3">
      <t>プン</t>
    </rPh>
    <rPh sb="3" eb="4">
      <t>セキ</t>
    </rPh>
    <rPh sb="4" eb="5">
      <t>ヒ</t>
    </rPh>
    <phoneticPr fontId="9"/>
  </si>
  <si>
    <t>番号</t>
    <rPh sb="0" eb="2">
      <t>バンゴウ</t>
    </rPh>
    <phoneticPr fontId="9"/>
  </si>
  <si>
    <t>内　　　　　　　　　容</t>
    <phoneticPr fontId="9"/>
  </si>
  <si>
    <t>数　量</t>
    <rPh sb="0" eb="1">
      <t>カズ</t>
    </rPh>
    <rPh sb="2" eb="3">
      <t>リョウ</t>
    </rPh>
    <phoneticPr fontId="9"/>
  </si>
  <si>
    <t>金　額　（円）</t>
    <phoneticPr fontId="9"/>
  </si>
  <si>
    <t>補助対象</t>
    <rPh sb="0" eb="2">
      <t>ホジョ</t>
    </rPh>
    <rPh sb="2" eb="4">
      <t>タイショウ</t>
    </rPh>
    <phoneticPr fontId="9"/>
  </si>
  <si>
    <t>補助対象調査分析費計（＝①）</t>
    <rPh sb="4" eb="6">
      <t>チョウサ</t>
    </rPh>
    <rPh sb="6" eb="8">
      <t>ブンセキ</t>
    </rPh>
    <phoneticPr fontId="9"/>
  </si>
  <si>
    <t>補助対象外</t>
    <rPh sb="0" eb="2">
      <t>ホジョ</t>
    </rPh>
    <rPh sb="2" eb="5">
      <t>タイショウガイ</t>
    </rPh>
    <phoneticPr fontId="9"/>
  </si>
  <si>
    <t>実施設計費計（＝③）</t>
    <phoneticPr fontId="9"/>
  </si>
  <si>
    <t>実施設計費</t>
    <rPh sb="0" eb="2">
      <t>ジッシ</t>
    </rPh>
    <rPh sb="2" eb="4">
      <t>セッケイ</t>
    </rPh>
    <rPh sb="4" eb="5">
      <t>ヒ</t>
    </rPh>
    <phoneticPr fontId="9"/>
  </si>
  <si>
    <t>補助対象実施設計費計（＝④）</t>
    <phoneticPr fontId="9"/>
  </si>
  <si>
    <t>補助対象外実施設計費計（＝⑤）</t>
    <rPh sb="0" eb="2">
      <t>ホジョ</t>
    </rPh>
    <rPh sb="2" eb="5">
      <t>タイショウガイ</t>
    </rPh>
    <rPh sb="5" eb="7">
      <t>ジッシ</t>
    </rPh>
    <rPh sb="7" eb="9">
      <t>セッケイ</t>
    </rPh>
    <rPh sb="9" eb="10">
      <t>ヒ</t>
    </rPh>
    <rPh sb="10" eb="11">
      <t>ケイ</t>
    </rPh>
    <phoneticPr fontId="9"/>
  </si>
  <si>
    <t>実施設計費計（＝⑥）</t>
    <phoneticPr fontId="9"/>
  </si>
  <si>
    <t>工事明細</t>
    <phoneticPr fontId="9"/>
  </si>
  <si>
    <t>内　　容　・　目　　的</t>
    <rPh sb="0" eb="1">
      <t>ウチ</t>
    </rPh>
    <rPh sb="3" eb="4">
      <t>カタチ</t>
    </rPh>
    <phoneticPr fontId="9"/>
  </si>
  <si>
    <t>数　　量</t>
    <rPh sb="0" eb="1">
      <t>カズ</t>
    </rPh>
    <rPh sb="3" eb="4">
      <t>リョウ</t>
    </rPh>
    <phoneticPr fontId="9"/>
  </si>
  <si>
    <t>補助対象工事費計（＝⑦）</t>
    <rPh sb="0" eb="2">
      <t>ホジョ</t>
    </rPh>
    <rPh sb="2" eb="4">
      <t>タイショウ</t>
    </rPh>
    <rPh sb="4" eb="7">
      <t>コウジヒ</t>
    </rPh>
    <rPh sb="7" eb="8">
      <t>ケイ</t>
    </rPh>
    <phoneticPr fontId="9"/>
  </si>
  <si>
    <t>補助対象外工事費計（＝⑧）</t>
    <rPh sb="0" eb="2">
      <t>ホジョ</t>
    </rPh>
    <rPh sb="2" eb="5">
      <t>タイショウガイ</t>
    </rPh>
    <rPh sb="5" eb="7">
      <t>コウジ</t>
    </rPh>
    <rPh sb="7" eb="8">
      <t>ヒ</t>
    </rPh>
    <rPh sb="8" eb="9">
      <t>ケイ</t>
    </rPh>
    <phoneticPr fontId="9"/>
  </si>
  <si>
    <t>工事費計（＝⑨）</t>
    <phoneticPr fontId="9"/>
  </si>
  <si>
    <t>金額合計（事業経費計＝⑫）</t>
    <rPh sb="0" eb="2">
      <t>キンガク</t>
    </rPh>
    <rPh sb="2" eb="4">
      <t>ゴウケイ</t>
    </rPh>
    <rPh sb="5" eb="7">
      <t>ジギョウ</t>
    </rPh>
    <rPh sb="7" eb="9">
      <t>ケイヒ</t>
    </rPh>
    <rPh sb="9" eb="10">
      <t>ケイ</t>
    </rPh>
    <phoneticPr fontId="9"/>
  </si>
  <si>
    <t>様式８-３（アスベスト対策工事）</t>
    <rPh sb="0" eb="2">
      <t>ヨウシキ</t>
    </rPh>
    <rPh sb="11" eb="13">
      <t>タイサク</t>
    </rPh>
    <rPh sb="13" eb="15">
      <t>コウジ</t>
    </rPh>
    <phoneticPr fontId="9"/>
  </si>
  <si>
    <t>学校名</t>
    <rPh sb="0" eb="3">
      <t>ガッコウメイ</t>
    </rPh>
    <phoneticPr fontId="9"/>
  </si>
  <si>
    <t>課　　程　　名</t>
    <rPh sb="0" eb="1">
      <t>カ</t>
    </rPh>
    <rPh sb="3" eb="4">
      <t>ホド</t>
    </rPh>
    <rPh sb="6" eb="7">
      <t>メイ</t>
    </rPh>
    <phoneticPr fontId="9"/>
  </si>
  <si>
    <t>学　　科　　名</t>
    <rPh sb="0" eb="1">
      <t>ガク</t>
    </rPh>
    <rPh sb="3" eb="4">
      <t>カ</t>
    </rPh>
    <rPh sb="6" eb="7">
      <t>メイ</t>
    </rPh>
    <phoneticPr fontId="9"/>
  </si>
  <si>
    <t>教　員　数（人）</t>
    <rPh sb="0" eb="1">
      <t>キョウ</t>
    </rPh>
    <rPh sb="2" eb="3">
      <t>イン</t>
    </rPh>
    <rPh sb="4" eb="5">
      <t>カズ</t>
    </rPh>
    <rPh sb="6" eb="7">
      <t>ニン</t>
    </rPh>
    <phoneticPr fontId="9"/>
  </si>
  <si>
    <t>生　徒　数（人）</t>
    <rPh sb="0" eb="1">
      <t>セイ</t>
    </rPh>
    <rPh sb="2" eb="3">
      <t>ト</t>
    </rPh>
    <rPh sb="4" eb="5">
      <t>カズ</t>
    </rPh>
    <rPh sb="6" eb="7">
      <t>ニン</t>
    </rPh>
    <phoneticPr fontId="9"/>
  </si>
  <si>
    <t>備　　　　　　考</t>
    <rPh sb="0" eb="1">
      <t>ソナエ</t>
    </rPh>
    <rPh sb="7" eb="8">
      <t>コウ</t>
    </rPh>
    <phoneticPr fontId="9"/>
  </si>
  <si>
    <t>専　任</t>
    <rPh sb="0" eb="1">
      <t>セン</t>
    </rPh>
    <rPh sb="2" eb="3">
      <t>ニン</t>
    </rPh>
    <phoneticPr fontId="9"/>
  </si>
  <si>
    <t>その他</t>
    <rPh sb="2" eb="3">
      <t>タ</t>
    </rPh>
    <phoneticPr fontId="9"/>
  </si>
  <si>
    <t>定　員</t>
    <rPh sb="0" eb="1">
      <t>サダム</t>
    </rPh>
    <rPh sb="2" eb="3">
      <t>イン</t>
    </rPh>
    <phoneticPr fontId="9"/>
  </si>
  <si>
    <t>実　員</t>
    <rPh sb="0" eb="1">
      <t>ジツ</t>
    </rPh>
    <rPh sb="2" eb="3">
      <t>イン</t>
    </rPh>
    <phoneticPr fontId="9"/>
  </si>
  <si>
    <t xml:space="preserve"> </t>
    <phoneticPr fontId="9"/>
  </si>
  <si>
    <t>合　　　　　　　計</t>
    <rPh sb="0" eb="1">
      <t>ゴウ</t>
    </rPh>
    <rPh sb="8" eb="9">
      <t>ケイ</t>
    </rPh>
    <phoneticPr fontId="9"/>
  </si>
  <si>
    <t xml:space="preserve">  （注） １　全課程・全学科を記入すること。</t>
    <rPh sb="8" eb="11">
      <t>ゼンカテイ</t>
    </rPh>
    <rPh sb="12" eb="15">
      <t>ゼンガッカ</t>
    </rPh>
    <rPh sb="16" eb="18">
      <t>キニュウ</t>
    </rPh>
    <phoneticPr fontId="9"/>
  </si>
  <si>
    <t>　　 　  ２　生徒数は，２学年以上ある場合は学年ごとに記入すること。</t>
    <phoneticPr fontId="9"/>
  </si>
  <si>
    <t>　　 　  ３　備考には，当該課程，学科及び学校の設置年月日を記入すること。</t>
    <phoneticPr fontId="9"/>
  </si>
  <si>
    <t>都道府県</t>
    <rPh sb="0" eb="4">
      <t>トドウフケン</t>
    </rPh>
    <phoneticPr fontId="9"/>
  </si>
  <si>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</si>
  <si>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</si>
  <si>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</si>
  <si>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</si>
  <si>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</si>
  <si>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</si>
  <si>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</si>
  <si>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</si>
  <si>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</si>
  <si>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</si>
  <si>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</si>
  <si>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</si>
  <si>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</si>
  <si>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</si>
  <si>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</si>
  <si>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</si>
  <si>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</si>
  <si>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</si>
  <si>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</si>
  <si>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</si>
  <si>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</si>
  <si>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</si>
  <si>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</si>
  <si>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</si>
  <si>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</si>
  <si>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</si>
  <si>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</si>
  <si>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</si>
  <si>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</si>
  <si>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</si>
  <si>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</si>
  <si>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</si>
  <si>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</si>
  <si>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</si>
  <si>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</si>
  <si>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</si>
  <si>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</si>
  <si>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</si>
  <si>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</si>
  <si>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</si>
  <si>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</si>
  <si>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</si>
  <si>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</si>
  <si>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</si>
  <si>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</si>
  <si>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</si>
  <si>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</si>
  <si>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アスベスト対策工事 【 チ ェ ッ ク 表 】 </t>
    <rPh sb="5" eb="7">
      <t>タイサク</t>
    </rPh>
    <rPh sb="7" eb="9">
      <t>コウジ</t>
    </rPh>
    <rPh sb="20" eb="21">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</si>
  <si>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</si>
  <si>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</si>
  <si>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</si>
  <si>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</si>
  <si>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</si>
  <si>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</si>
  <si>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</si>
  <si>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</si>
  <si>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t>アスベスト対策のための除去、封じ込め又は囲い込み工事、仮設工事、復旧工事等本体工事費のほか、応急措置費、当該工事箇所に係る専門機関による調査分析費並びに実施設計費であることを確認して、「○を選択してください。」</t>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</si>
  <si>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</si>
  <si>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補助対象となる事業経費に新築、増改築、増床工事に係る経費を含んでいないことを確認して、「○」を選択してください。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5">
      <t>カカ</t>
    </rPh>
    <rPh sb="26" eb="28">
      <t>ケイヒ</t>
    </rPh>
    <rPh sb="29" eb="30">
      <t>フク</t>
    </rPh>
    <rPh sb="38" eb="40">
      <t>カクニン</t>
    </rPh>
    <rPh sb="47" eb="49">
      <t>センタク</t>
    </rPh>
    <phoneticPr fontId="34"/>
  </si>
  <si>
    <t>恒久的な対策工事に係る費用であることを確認して、「○」を選択してください。</t>
    <rPh sb="0" eb="3">
      <t>コウキュウテキ</t>
    </rPh>
    <rPh sb="4" eb="6">
      <t>タイサク</t>
    </rPh>
    <rPh sb="6" eb="8">
      <t>コウジ</t>
    </rPh>
    <rPh sb="9" eb="10">
      <t>カカ</t>
    </rPh>
    <rPh sb="11" eb="13">
      <t>ヒヨウ</t>
    </rPh>
    <rPh sb="19" eb="21">
      <t>カクニン</t>
    </rPh>
    <rPh sb="28" eb="30">
      <t>センタク</t>
    </rPh>
    <phoneticPr fontId="34"/>
  </si>
  <si>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34"/>
  </si>
  <si>
    <t>【チェック項目Ⅱ】　提出書類が揃っているか</t>
    <rPh sb="5" eb="7">
      <t>コウモク</t>
    </rPh>
    <rPh sb="10" eb="12">
      <t>テイシュツ</t>
    </rPh>
    <rPh sb="12" eb="14">
      <t>ショルイ</t>
    </rPh>
    <rPh sb="15" eb="16">
      <t>ソロ</t>
    </rPh>
    <phoneticPr fontId="34"/>
  </si>
  <si>
    <t>様式８－１（計画調書）　　　　　　　　　　　　　　　　　　　　　　　　　　　</t>
    <rPh sb="0" eb="2">
      <t>ヨウシキ</t>
    </rPh>
    <rPh sb="6" eb="8">
      <t>ケイカク</t>
    </rPh>
    <rPh sb="8" eb="10">
      <t>チョウショ</t>
    </rPh>
    <phoneticPr fontId="34"/>
  </si>
  <si>
    <t>様式８－２（実施設計費・工事費の内訳）　　　　　</t>
    <rPh sb="0" eb="2">
      <t>ヨウシキ</t>
    </rPh>
    <rPh sb="6" eb="8">
      <t>ジッシ</t>
    </rPh>
    <rPh sb="8" eb="10">
      <t>セッケイ</t>
    </rPh>
    <rPh sb="10" eb="11">
      <t>ヒ</t>
    </rPh>
    <rPh sb="12" eb="15">
      <t>コウジヒ</t>
    </rPh>
    <rPh sb="16" eb="18">
      <t>ウチワケ</t>
    </rPh>
    <phoneticPr fontId="34"/>
  </si>
  <si>
    <t>様式８－３（教員・生徒数調書）</t>
    <rPh sb="0" eb="2">
      <t>ヨウシキ</t>
    </rPh>
    <rPh sb="6" eb="8">
      <t>キョウイン</t>
    </rPh>
    <rPh sb="9" eb="12">
      <t>セイトスウ</t>
    </rPh>
    <rPh sb="12" eb="14">
      <t>チョウショ</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</si>
  <si>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</si>
  <si>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</si>
  <si>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</si>
  <si>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</si>
  <si>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</si>
  <si>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</si>
  <si>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</si>
  <si>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</si>
  <si>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</si>
  <si>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</si>
  <si>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分析結果の写し（当該施設におけるアスベストの保有が確認できる書類）</t>
    <rPh sb="0" eb="2">
      <t>ブンセキ</t>
    </rPh>
    <rPh sb="2" eb="4">
      <t>ケッカ</t>
    </rPh>
    <rPh sb="5" eb="6">
      <t>ウツ</t>
    </rPh>
    <rPh sb="8" eb="10">
      <t>トウガイ</t>
    </rPh>
    <rPh sb="10" eb="12">
      <t>シセツ</t>
    </rPh>
    <rPh sb="22" eb="24">
      <t>ホユウ</t>
    </rPh>
    <rPh sb="25" eb="27">
      <t>カクニン</t>
    </rPh>
    <rPh sb="30" eb="32">
      <t>ショルイ</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</si>
  <si>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</si>
  <si>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</si>
  <si>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</si>
  <si>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</si>
  <si>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（「見積書整理表」「工事等の説明一覧」「平面図（又は立面図）」「様式８－２」）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</si>
  <si>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「見積書整理表」に付した番号が、「工事等の説明一覧」、「平面図（又は立面図）」、「様式８－２」に付した番号と、それぞれ対応していることを確認して、「○」を選択してください。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4"/>
  </si>
  <si>
    <t>確　認　事　項　（工事予定施設の計画図面）</t>
    <phoneticPr fontId="34"/>
  </si>
  <si>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</si>
  <si>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</si>
  <si>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</si>
  <si>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</si>
  <si>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</si>
  <si>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</si>
  <si>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</si>
  <si>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</si>
  <si>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</si>
  <si>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</si>
  <si>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</si>
  <si>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左記経費（Ｄ列）について</t>
    <rPh sb="0" eb="2">
      <t>サキ</t>
    </rPh>
    <rPh sb="2" eb="4">
      <t>ケイヒ</t>
    </rPh>
    <rPh sb="6" eb="7">
      <t>レツ</t>
    </rPh>
    <phoneticPr fontId="34"/>
  </si>
  <si>
    <t>単価</t>
    <rPh sb="0" eb="2">
      <t>タンカ</t>
    </rPh>
    <phoneticPr fontId="9"/>
  </si>
  <si>
    <r>
      <t xml:space="preserve">数量
</t>
    </r>
    <r>
      <rPr>
        <sz val="9"/>
        <color theme="1"/>
        <rFont val="ＭＳ Ｐゴシック"/>
        <family val="3"/>
        <charset val="128"/>
        <scheme val="minor"/>
      </rPr>
      <t>（対象分）</t>
    </r>
    <rPh sb="0" eb="2">
      <t>スウリョウ</t>
    </rPh>
    <rPh sb="4" eb="6">
      <t>タイショウ</t>
    </rPh>
    <rPh sb="6" eb="7">
      <t>ブン</t>
    </rPh>
    <phoneticPr fontId="9"/>
  </si>
  <si>
    <r>
      <t xml:space="preserve">数量
</t>
    </r>
    <r>
      <rPr>
        <sz val="9"/>
        <color theme="1"/>
        <rFont val="ＭＳ Ｐゴシック"/>
        <family val="3"/>
        <charset val="128"/>
        <scheme val="minor"/>
      </rPr>
      <t>（対象外分）</t>
    </r>
    <rPh sb="0" eb="2">
      <t>スウリョウ</t>
    </rPh>
    <rPh sb="4" eb="7">
      <t>タイショウガイ</t>
    </rPh>
    <rPh sb="7" eb="8">
      <t>ブン</t>
    </rPh>
    <phoneticPr fontId="9"/>
  </si>
  <si>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9"/>
  </si>
  <si>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9"/>
  </si>
  <si>
    <t>金額</t>
    <rPh sb="0" eb="2">
      <t>キンガク</t>
    </rPh>
    <phoneticPr fontId="9"/>
  </si>
  <si>
    <t>備考欄</t>
    <rPh sb="0" eb="2">
      <t>ビコウ</t>
    </rPh>
    <rPh sb="2" eb="3">
      <t>ラン</t>
    </rPh>
    <phoneticPr fontId="9"/>
  </si>
  <si>
    <t>対象経費</t>
    <rPh sb="0" eb="2">
      <t>タイショウ</t>
    </rPh>
    <rPh sb="2" eb="4">
      <t>ケイヒ</t>
    </rPh>
    <phoneticPr fontId="9"/>
  </si>
  <si>
    <t>対象外経費</t>
    <rPh sb="0" eb="3">
      <t>タイショウガイ</t>
    </rPh>
    <rPh sb="3" eb="5">
      <t>ケイヒ</t>
    </rPh>
    <phoneticPr fontId="9"/>
  </si>
  <si>
    <t>値引・諸経費等共通に係る経費</t>
    <rPh sb="0" eb="2">
      <t>ネビキ</t>
    </rPh>
    <rPh sb="3" eb="7">
      <t>ショケイヒナド</t>
    </rPh>
    <rPh sb="7" eb="9">
      <t>キョウツウ</t>
    </rPh>
    <rPh sb="10" eb="11">
      <t>カカ</t>
    </rPh>
    <rPh sb="12" eb="14">
      <t>ケイヒ</t>
    </rPh>
    <phoneticPr fontId="9"/>
  </si>
  <si>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</si>
  <si>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</si>
  <si>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</si>
  <si>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</si>
  <si>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</si>
  <si>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</si>
  <si>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</si>
  <si>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9"/>
  </si>
  <si>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</si>
  <si>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</si>
  <si>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</si>
  <si>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</si>
  <si>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</si>
  <si>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</si>
  <si>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9"/>
  </si>
  <si>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</si>
  <si>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</si>
  <si>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</si>
  <si>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9"/>
  </si>
  <si>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</si>
  <si>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</si>
  <si>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</si>
  <si>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</si>
  <si>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</si>
  <si>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</si>
  <si>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</si>
  <si>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9"/>
  </si>
  <si>
    <t>採択理由書</t>
    <rPh sb="0" eb="2">
      <t>サイタク</t>
    </rPh>
    <rPh sb="2" eb="5">
      <t>リユウショ</t>
    </rPh>
    <phoneticPr fontId="9"/>
  </si>
  <si>
    <t>学校名</t>
    <rPh sb="0" eb="2">
      <t>ガッコウ</t>
    </rPh>
    <rPh sb="2" eb="3">
      <t>メイ</t>
    </rPh>
    <phoneticPr fontId="9"/>
  </si>
  <si>
    <t>採択業者区分</t>
    <rPh sb="0" eb="2">
      <t>サイタク</t>
    </rPh>
    <rPh sb="2" eb="4">
      <t>ギョウシャ</t>
    </rPh>
    <rPh sb="4" eb="6">
      <t>クブン</t>
    </rPh>
    <phoneticPr fontId="9"/>
  </si>
  <si>
    <t>採択業者</t>
    <rPh sb="0" eb="2">
      <t>サイタク</t>
    </rPh>
    <rPh sb="2" eb="4">
      <t>ギョウシャ</t>
    </rPh>
    <phoneticPr fontId="9"/>
  </si>
  <si>
    <t>会社名：</t>
    <rPh sb="0" eb="2">
      <t>カイシャ</t>
    </rPh>
    <rPh sb="2" eb="3">
      <t>メイ</t>
    </rPh>
    <phoneticPr fontId="9"/>
  </si>
  <si>
    <t>見積金額：</t>
    <rPh sb="0" eb="2">
      <t>ミツモリ</t>
    </rPh>
    <rPh sb="2" eb="4">
      <t>キンガク</t>
    </rPh>
    <phoneticPr fontId="9"/>
  </si>
  <si>
    <t>不採択業者１</t>
    <rPh sb="0" eb="1">
      <t>フ</t>
    </rPh>
    <rPh sb="1" eb="3">
      <t>サイタク</t>
    </rPh>
    <rPh sb="3" eb="5">
      <t>ギョウシャ</t>
    </rPh>
    <phoneticPr fontId="9"/>
  </si>
  <si>
    <t>不採択業者２</t>
    <rPh sb="0" eb="1">
      <t>フ</t>
    </rPh>
    <rPh sb="1" eb="3">
      <t>サイタク</t>
    </rPh>
    <rPh sb="3" eb="5">
      <t>ギョウシャ</t>
    </rPh>
    <phoneticPr fontId="9"/>
  </si>
  <si>
    <t>不採択業者３</t>
    <rPh sb="0" eb="1">
      <t>フ</t>
    </rPh>
    <rPh sb="1" eb="3">
      <t>サイタク</t>
    </rPh>
    <rPh sb="3" eb="5">
      <t>ギョウシャ</t>
    </rPh>
    <phoneticPr fontId="9"/>
  </si>
  <si>
    <t>不採択業者４</t>
    <rPh sb="0" eb="1">
      <t>フ</t>
    </rPh>
    <rPh sb="1" eb="3">
      <t>サイタク</t>
    </rPh>
    <rPh sb="3" eb="5">
      <t>ギョウシャ</t>
    </rPh>
    <phoneticPr fontId="9"/>
  </si>
  <si>
    <t>不採択業者５</t>
    <rPh sb="0" eb="1">
      <t>フ</t>
    </rPh>
    <rPh sb="1" eb="3">
      <t>サイタク</t>
    </rPh>
    <rPh sb="3" eb="5">
      <t>ギョウシャ</t>
    </rPh>
    <phoneticPr fontId="9"/>
  </si>
  <si>
    <t>（業者採択理由）</t>
    <rPh sb="1" eb="3">
      <t>ギョウシャ</t>
    </rPh>
    <rPh sb="3" eb="5">
      <t>サイタク</t>
    </rPh>
    <rPh sb="5" eb="7">
      <t>リユウ</t>
    </rPh>
    <phoneticPr fontId="9"/>
  </si>
  <si>
    <t>（業者選定後に金額が変更した理由）</t>
    <rPh sb="1" eb="3">
      <t>ギョウシャ</t>
    </rPh>
    <rPh sb="3" eb="5">
      <t>センテイ</t>
    </rPh>
    <rPh sb="5" eb="6">
      <t>ゴ</t>
    </rPh>
    <rPh sb="7" eb="9">
      <t>キンガク</t>
    </rPh>
    <rPh sb="10" eb="12">
      <t>ヘンコウ</t>
    </rPh>
    <rPh sb="14" eb="16">
      <t>リユウ</t>
    </rPh>
    <phoneticPr fontId="9"/>
  </si>
  <si>
    <t>変更前金額：</t>
    <rPh sb="0" eb="3">
      <t>ヘンコウマエ</t>
    </rPh>
    <rPh sb="3" eb="5">
      <t>キンガク</t>
    </rPh>
    <phoneticPr fontId="9"/>
  </si>
  <si>
    <t>変更後金額：</t>
    <rPh sb="0" eb="3">
      <t>ヘンコウゴ</t>
    </rPh>
    <rPh sb="3" eb="5">
      <t>キンガク</t>
    </rPh>
    <phoneticPr fontId="9"/>
  </si>
  <si>
    <t>差額：</t>
    <rPh sb="0" eb="2">
      <t>サガク</t>
    </rPh>
    <phoneticPr fontId="9"/>
  </si>
  <si>
    <t>アスベスト対策工事</t>
  </si>
  <si>
    <t>アスベスト対策工事</t>
    <rPh sb="5" eb="9">
      <t>タイサクコウジ</t>
    </rPh>
    <phoneticPr fontId="9"/>
  </si>
  <si>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rPh sb="43" eb="44">
      <t>ホン</t>
    </rPh>
    <phoneticPr fontId="34"/>
  </si>
  <si>
    <t>Ⅰ</t>
    <phoneticPr fontId="9"/>
  </si>
  <si>
    <t>Ⅱ</t>
    <phoneticPr fontId="9"/>
  </si>
  <si>
    <t>Ⅲ</t>
    <phoneticPr fontId="9"/>
  </si>
  <si>
    <t>05_見積整理表の合計（O64）と金額が一致している場合、文字が赤くなります。</t>
    <phoneticPr fontId="9"/>
  </si>
  <si>
    <t>消費税</t>
    <rPh sb="0" eb="3">
      <t>ショウヒゼイ</t>
    </rPh>
    <phoneticPr fontId="9"/>
  </si>
  <si>
    <t>品名</t>
    <rPh sb="0" eb="2">
      <t>ヒンメイ</t>
    </rPh>
    <phoneticPr fontId="9"/>
  </si>
  <si>
    <t>補助対象外調査分析費計（＝②）</t>
    <rPh sb="4" eb="5">
      <t>ガイ</t>
    </rPh>
    <rPh sb="5" eb="7">
      <t>チョウサ</t>
    </rPh>
    <rPh sb="7" eb="9">
      <t>ブンセキ</t>
    </rPh>
    <phoneticPr fontId="9"/>
  </si>
  <si>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</si>
  <si>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</si>
  <si>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t>過去３年度分の資金収支決算書の写し</t>
    <rPh sb="0" eb="2">
      <t>カコ</t>
    </rPh>
    <rPh sb="3" eb="6">
      <t>ネンドブン</t>
    </rPh>
    <rPh sb="7" eb="9">
      <t>シキン</t>
    </rPh>
    <rPh sb="9" eb="11">
      <t>シュウシ</t>
    </rPh>
    <rPh sb="11" eb="14">
      <t>ケッサンショ</t>
    </rPh>
    <rPh sb="15" eb="16">
      <t>ウツ</t>
    </rPh>
    <phoneticPr fontId="34"/>
  </si>
  <si>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4"/>
  </si>
  <si>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9"/>
  </si>
  <si>
    <t>令和６年度　専修学校防災機能等強化緊急特別推進事業
（アスベスト対策工事）計画調書</t>
    <phoneticPr fontId="9"/>
  </si>
  <si>
    <t>教員・生徒数調書（令和6年4月1日現在）</t>
    <phoneticPr fontId="9"/>
  </si>
  <si>
    <t>法人番号
（12桁）</t>
    <rPh sb="0" eb="2">
      <t>ホウジン</t>
    </rPh>
    <rPh sb="2" eb="4">
      <t>バンゴウ</t>
    </rPh>
    <rPh sb="8" eb="9">
      <t>ケタ</t>
    </rPh>
    <phoneticPr fontId="9"/>
  </si>
  <si>
    <t>事業着手時期</t>
    <rPh sb="0" eb="6">
      <t>ジギョウチャクシュジキ</t>
    </rPh>
    <phoneticPr fontId="9"/>
  </si>
  <si>
    <t>事業完了予定時期</t>
    <rPh sb="0" eb="4">
      <t>ジギョウカンリョウ</t>
    </rPh>
    <rPh sb="4" eb="6">
      <t>ヨテイ</t>
    </rPh>
    <rPh sb="6" eb="8">
      <t>ジキ</t>
    </rPh>
    <phoneticPr fontId="9"/>
  </si>
  <si>
    <t>令和　年　月</t>
    <rPh sb="0" eb="1">
      <t>レイ</t>
    </rPh>
    <rPh sb="1" eb="2">
      <t>ワ</t>
    </rPh>
    <rPh sb="3" eb="4">
      <t>ネン</t>
    </rPh>
    <rPh sb="5" eb="6">
      <t>ガツ</t>
    </rPh>
    <phoneticPr fontId="9"/>
  </si>
  <si>
    <t>（防災機能等強化緊急特別推進事業（アスベスト対策工事））共通様式［学校法人作成］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22" eb="26">
      <t>タイサクコウジ</t>
    </rPh>
    <phoneticPr fontId="34"/>
  </si>
  <si>
    <r>
      <t>「各工事（品目）におけるアスベスト対策との関連性」の説明
（各工事（品目）が、学校施設のアスベスト対策の推進という観点からどのように関連があるのか、どうして必要となるのか、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17" eb="19">
      <t>タイサク</t>
    </rPh>
    <rPh sb="23" eb="24">
      <t>セイ</t>
    </rPh>
    <rPh sb="26" eb="28">
      <t>セツメイ</t>
    </rPh>
    <rPh sb="30" eb="31">
      <t>カク</t>
    </rPh>
    <rPh sb="31" eb="33">
      <t>コウジ</t>
    </rPh>
    <rPh sb="34" eb="36">
      <t>ヒンモク</t>
    </rPh>
    <rPh sb="39" eb="43">
      <t>ガッコウシセツ</t>
    </rPh>
    <rPh sb="49" eb="51">
      <t>タイサク</t>
    </rPh>
    <rPh sb="52" eb="54">
      <t>スイシン</t>
    </rPh>
    <rPh sb="57" eb="59">
      <t>カンテン</t>
    </rPh>
    <rPh sb="66" eb="68">
      <t>カンレン</t>
    </rPh>
    <rPh sb="78" eb="80">
      <t>ヒツヨウ</t>
    </rPh>
    <rPh sb="86" eb="89">
      <t>グタイテキ</t>
    </rPh>
    <rPh sb="90" eb="92">
      <t>ショウサイ</t>
    </rPh>
    <rPh sb="93" eb="95">
      <t>キサイ</t>
    </rPh>
    <phoneticPr fontId="34"/>
  </si>
  <si>
    <t>工事等の説明一覧（調査分析費）</t>
    <rPh sb="0" eb="2">
      <t>コウジ</t>
    </rPh>
    <rPh sb="2" eb="3">
      <t>トウ</t>
    </rPh>
    <rPh sb="4" eb="6">
      <t>セツメイ</t>
    </rPh>
    <rPh sb="6" eb="8">
      <t>イチラン</t>
    </rPh>
    <rPh sb="9" eb="14">
      <t>チョウサブンセキヒ</t>
    </rPh>
    <phoneticPr fontId="34"/>
  </si>
  <si>
    <t>工事等の説明一覧（実施設計費）</t>
    <rPh sb="0" eb="2">
      <t>コウジ</t>
    </rPh>
    <rPh sb="2" eb="3">
      <t>トウ</t>
    </rPh>
    <rPh sb="4" eb="6">
      <t>セツメイ</t>
    </rPh>
    <rPh sb="6" eb="8">
      <t>イチラン</t>
    </rPh>
    <rPh sb="9" eb="14">
      <t>ジッシセッケイヒ</t>
    </rPh>
    <phoneticPr fontId="34"/>
  </si>
  <si>
    <t>工事等の説明一覧（工事費）</t>
    <rPh sb="0" eb="2">
      <t>コウジ</t>
    </rPh>
    <rPh sb="2" eb="3">
      <t>トウ</t>
    </rPh>
    <rPh sb="4" eb="6">
      <t>セツメイ</t>
    </rPh>
    <rPh sb="6" eb="8">
      <t>イチラン</t>
    </rPh>
    <rPh sb="9" eb="12">
      <t>コウジヒ</t>
    </rPh>
    <phoneticPr fontId="34"/>
  </si>
  <si>
    <t>Ⅳ</t>
    <phoneticPr fontId="9"/>
  </si>
  <si>
    <t>Ⅴ</t>
    <phoneticPr fontId="9"/>
  </si>
  <si>
    <t>Ⅵ</t>
    <phoneticPr fontId="9"/>
  </si>
  <si>
    <t>Ⅶ</t>
    <phoneticPr fontId="9"/>
  </si>
  <si>
    <t>Ⅷ</t>
    <phoneticPr fontId="9"/>
  </si>
  <si>
    <t>Ⅸ</t>
    <phoneticPr fontId="9"/>
  </si>
  <si>
    <t>Ⅹ</t>
    <phoneticPr fontId="9"/>
  </si>
  <si>
    <t>Ⅺ</t>
    <phoneticPr fontId="9"/>
  </si>
  <si>
    <t>ⅩⅡ</t>
    <phoneticPr fontId="9"/>
  </si>
  <si>
    <t>ⅩⅢ</t>
    <phoneticPr fontId="9"/>
  </si>
  <si>
    <t>ⅩⅣ</t>
    <phoneticPr fontId="9"/>
  </si>
  <si>
    <t>ⅩⅤ</t>
    <phoneticPr fontId="9"/>
  </si>
  <si>
    <t>⑮</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</si>
</sst>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sz val="9"/>
      <color indexed="10"/>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b/>
      <sz val="11"/>
      <color indexed="81"/>
      <name val="ＭＳ Ｐゴシック"/>
      <family val="3"/>
      <charset val="128"/>
    </font>
    <font>
      <sz val="9"/>
      <color indexed="81"/>
      <name val="ＭＳ Ｐゴシック"/>
      <family val="3"/>
      <charset val="128"/>
    </font>
    <font>
      <b/>
      <sz val="14"/>
      <name val="ＭＳ Ｐゴシック"/>
      <family val="3"/>
      <charset val="128"/>
      <scheme val="minor"/>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scheme val="minor"/>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b/>
      <sz val="11"/>
      <color indexed="81"/>
      <name val="MS P ゴシック"/>
      <family val="3"/>
      <charset val="128"/>
    </font>
    <font>
      <sz val="11"/>
      <color indexed="81"/>
      <name val="MS P ゴシック"/>
      <family val="3"/>
      <charset val="128"/>
    </font>
    <font>
      <b/>
      <u/>
      <sz val="11"/>
      <color rgb="FFFF0000"/>
      <name val="ＭＳ Ｐゴシック"/>
      <family val="3"/>
      <charset val="128"/>
      <scheme val="minor"/>
    </font>
    <font>
      <sz val="11"/>
      <color theme="1"/>
      <name val="ＭＳ 明朝"/>
      <family val="1"/>
      <charset val="128"/>
    </font>
  </fonts>
  <fills count="13">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C000"/>
        <bgColor indexed="64"/>
      </patternFill>
    </fill>
    <fill>
      <patternFill patternType="solid">
        <fgColor rgb="FFFFFF99"/>
        <bgColor indexed="64"/>
      </patternFill>
    </fill>
  </fills>
  <borders count="110">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8" fillId="0" borderId="0"/>
    <xf numFmtId="0" fontId="7" fillId="0" borderId="0">
      <alignment vertical="center"/>
    </xf>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8" fillId="0" borderId="0" applyFont="0" applyFill="0" applyBorder="0" applyAlignment="0" applyProtection="0">
      <alignment vertical="center"/>
    </xf>
    <xf numFmtId="0" fontId="6" fillId="0" borderId="0">
      <alignment vertical="center"/>
    </xf>
    <xf numFmtId="0" fontId="6" fillId="0" borderId="0">
      <alignment vertical="center"/>
    </xf>
    <xf numFmtId="38" fontId="36" fillId="0" borderId="0" applyFont="0" applyFill="0" applyBorder="0" applyAlignment="0" applyProtection="0">
      <alignment vertical="center"/>
    </xf>
  </cellStyleXfs>
  <cellXfs count="494">
    <xf numFmtId="0" fontId="0" fillId="0" borderId="0" xfId="0">
      <alignment vertical="center"/>
    </xf>
    <xf numFmtId="0" fontId="11" fillId="0" borderId="0" xfId="0" applyFont="1" applyAlignment="1">
      <alignment vertical="center" shrinkToFit="1"/>
    </xf>
    <xf numFmtId="0" fontId="11" fillId="0" borderId="1" xfId="0" applyFont="1" applyBorder="1" applyAlignment="1">
      <alignment vertical="center" shrinkToFit="1"/>
    </xf>
    <xf numFmtId="0" fontId="11" fillId="0" borderId="2" xfId="0" applyFont="1" applyBorder="1" applyAlignment="1">
      <alignment horizontal="distributed" vertical="center" justifyLastLine="1"/>
    </xf>
    <xf numFmtId="0" fontId="8" fillId="0" borderId="0" xfId="0" applyFont="1" applyAlignment="1">
      <alignment horizontal="center" vertical="center"/>
    </xf>
    <xf numFmtId="0" fontId="8" fillId="0" borderId="0" xfId="0" applyFont="1">
      <alignment vertical="center"/>
    </xf>
    <xf numFmtId="0" fontId="11" fillId="0" borderId="3" xfId="0" applyFont="1" applyBorder="1" applyAlignment="1">
      <alignment horizontal="distributed" vertical="center" wrapText="1" justifyLastLine="1"/>
    </xf>
    <xf numFmtId="0" fontId="11" fillId="0" borderId="4"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6" xfId="0" applyFont="1" applyBorder="1" applyAlignment="1">
      <alignment horizontal="distributed" vertical="center" wrapText="1" justifyLastLine="1"/>
    </xf>
    <xf numFmtId="0" fontId="11" fillId="0" borderId="3"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8" xfId="0" applyFont="1" applyBorder="1" applyAlignment="1">
      <alignment horizontal="distributed" vertical="center" wrapText="1" justifyLastLine="1"/>
    </xf>
    <xf numFmtId="0" fontId="11" fillId="0" borderId="9" xfId="0" applyFont="1" applyBorder="1" applyAlignment="1">
      <alignment horizontal="distributed" vertical="center" justifyLastLine="1"/>
    </xf>
    <xf numFmtId="0" fontId="11" fillId="0" borderId="10" xfId="0" applyFont="1" applyBorder="1" applyAlignment="1">
      <alignment horizontal="center" vertical="center" justifyLastLine="1"/>
    </xf>
    <xf numFmtId="177" fontId="13" fillId="0" borderId="11" xfId="0" applyNumberFormat="1" applyFont="1" applyBorder="1">
      <alignment vertical="center"/>
    </xf>
    <xf numFmtId="177" fontId="11" fillId="0" borderId="12" xfId="0" applyNumberFormat="1" applyFont="1" applyBorder="1" applyAlignment="1">
      <alignment horizontal="center" vertical="center"/>
    </xf>
    <xf numFmtId="177" fontId="13" fillId="0" borderId="11" xfId="0" applyNumberFormat="1" applyFont="1" applyBorder="1" applyAlignment="1">
      <alignment horizontal="left" vertical="center"/>
    </xf>
    <xf numFmtId="177" fontId="13" fillId="0" borderId="14" xfId="0" applyNumberFormat="1" applyFont="1" applyBorder="1" applyAlignment="1">
      <alignment horizontal="left" vertical="center"/>
    </xf>
    <xf numFmtId="177" fontId="11" fillId="0" borderId="10" xfId="0" applyNumberFormat="1" applyFont="1" applyBorder="1" applyAlignment="1">
      <alignment horizontal="center" vertical="center"/>
    </xf>
    <xf numFmtId="177" fontId="13" fillId="0" borderId="14" xfId="0" applyNumberFormat="1" applyFont="1" applyBorder="1">
      <alignment vertical="center"/>
    </xf>
    <xf numFmtId="0" fontId="11" fillId="0" borderId="15" xfId="0" applyFont="1" applyBorder="1" applyAlignment="1">
      <alignment horizontal="distributed" vertical="center" justifyLastLine="1"/>
    </xf>
    <xf numFmtId="0" fontId="11" fillId="0" borderId="16" xfId="0" applyFont="1" applyBorder="1" applyAlignment="1">
      <alignment horizontal="center" vertical="center" justifyLastLine="1"/>
    </xf>
    <xf numFmtId="177" fontId="13" fillId="0" borderId="17" xfId="0" applyNumberFormat="1" applyFont="1" applyBorder="1">
      <alignment vertical="center"/>
    </xf>
    <xf numFmtId="177" fontId="11" fillId="0" borderId="18" xfId="0" applyNumberFormat="1" applyFont="1" applyBorder="1" applyAlignment="1">
      <alignment horizontal="center" vertical="center"/>
    </xf>
    <xf numFmtId="177" fontId="13" fillId="0" borderId="19" xfId="0" applyNumberFormat="1" applyFont="1" applyBorder="1">
      <alignment vertical="center"/>
    </xf>
    <xf numFmtId="177" fontId="13" fillId="0" borderId="20" xfId="0" applyNumberFormat="1" applyFont="1" applyBorder="1">
      <alignment vertical="center"/>
    </xf>
    <xf numFmtId="177" fontId="0" fillId="0" borderId="0" xfId="0" applyNumberFormat="1">
      <alignment vertical="center"/>
    </xf>
    <xf numFmtId="0" fontId="11" fillId="0" borderId="21" xfId="0" applyFont="1" applyBorder="1" applyAlignment="1">
      <alignment horizontal="center" vertical="center" justifyLastLine="1"/>
    </xf>
    <xf numFmtId="177" fontId="13" fillId="0" borderId="22" xfId="0" applyNumberFormat="1" applyFont="1" applyBorder="1">
      <alignment vertical="center"/>
    </xf>
    <xf numFmtId="177" fontId="11" fillId="0" borderId="21" xfId="0" applyNumberFormat="1" applyFont="1" applyBorder="1" applyAlignment="1">
      <alignment horizontal="center" vertical="center"/>
    </xf>
    <xf numFmtId="177" fontId="11" fillId="0" borderId="21" xfId="0" applyNumberFormat="1" applyFont="1" applyBorder="1" applyAlignment="1">
      <alignment horizontal="center" vertical="center" justifyLastLine="1"/>
    </xf>
    <xf numFmtId="177" fontId="13" fillId="0" borderId="23" xfId="0" applyNumberFormat="1" applyFont="1" applyBorder="1">
      <alignment vertical="center"/>
    </xf>
    <xf numFmtId="0" fontId="11" fillId="0" borderId="4" xfId="0" applyFont="1" applyBorder="1" applyAlignment="1">
      <alignment horizontal="distributed" vertical="center" wrapText="1" justifyLastLine="1"/>
    </xf>
    <xf numFmtId="0" fontId="11" fillId="0" borderId="24" xfId="0" applyFont="1" applyBorder="1" applyAlignment="1">
      <alignment horizontal="distributed" vertical="center" justifyLastLine="1"/>
    </xf>
    <xf numFmtId="0" fontId="12" fillId="0" borderId="0" xfId="0" applyFont="1" applyAlignment="1">
      <alignment horizontal="right" vertical="center"/>
    </xf>
    <xf numFmtId="0" fontId="17" fillId="0" borderId="0" xfId="0" applyFont="1" applyAlignment="1">
      <alignment horizontal="centerContinuous" vertical="center"/>
    </xf>
    <xf numFmtId="0" fontId="18" fillId="0" borderId="0" xfId="0" applyFont="1">
      <alignment vertical="center"/>
    </xf>
    <xf numFmtId="177" fontId="18" fillId="0" borderId="28" xfId="0" applyNumberFormat="1" applyFont="1" applyBorder="1" applyAlignment="1">
      <alignment horizontal="center" vertical="center" justifyLastLine="1"/>
    </xf>
    <xf numFmtId="177" fontId="20" fillId="0" borderId="31" xfId="0" applyNumberFormat="1" applyFont="1" applyBorder="1" applyAlignment="1">
      <alignment vertical="center" shrinkToFit="1"/>
    </xf>
    <xf numFmtId="0" fontId="21" fillId="0" borderId="0" xfId="0" applyFont="1">
      <alignment vertical="center"/>
    </xf>
    <xf numFmtId="0" fontId="18" fillId="0" borderId="13" xfId="0" applyFont="1" applyBorder="1" applyAlignment="1">
      <alignment horizontal="center" vertical="distributed" textRotation="255" justifyLastLine="1"/>
    </xf>
    <xf numFmtId="0" fontId="18" fillId="0" borderId="38" xfId="0" applyFont="1" applyBorder="1" applyAlignment="1">
      <alignment horizontal="center" vertical="center" wrapText="1" justifyLastLine="1"/>
    </xf>
    <xf numFmtId="177" fontId="18" fillId="0" borderId="39" xfId="0" applyNumberFormat="1" applyFont="1" applyBorder="1" applyAlignment="1">
      <alignment horizontal="center" vertical="center" justifyLastLine="1"/>
    </xf>
    <xf numFmtId="0" fontId="18" fillId="0" borderId="40" xfId="0" applyFont="1" applyBorder="1">
      <alignment vertical="center"/>
    </xf>
    <xf numFmtId="0" fontId="18" fillId="0" borderId="38" xfId="0" applyFont="1" applyBorder="1">
      <alignment vertical="center"/>
    </xf>
    <xf numFmtId="0" fontId="18" fillId="0" borderId="10" xfId="0" applyFont="1" applyBorder="1" applyAlignment="1">
      <alignment horizontal="center" vertical="distributed" textRotation="255" justifyLastLine="1"/>
    </xf>
    <xf numFmtId="177" fontId="18" fillId="0" borderId="0" xfId="0" applyNumberFormat="1" applyFont="1" applyAlignment="1">
      <alignment vertical="center" shrinkToFit="1"/>
    </xf>
    <xf numFmtId="177" fontId="18" fillId="0" borderId="0" xfId="0" applyNumberFormat="1" applyFont="1">
      <alignment vertical="center"/>
    </xf>
    <xf numFmtId="0" fontId="19" fillId="0" borderId="0" xfId="0" applyFont="1">
      <alignment vertical="center"/>
    </xf>
    <xf numFmtId="0" fontId="21" fillId="0" borderId="74" xfId="0" applyFont="1" applyBorder="1" applyAlignment="1">
      <alignment horizontal="right" vertical="center"/>
    </xf>
    <xf numFmtId="0" fontId="11" fillId="0" borderId="6" xfId="0" applyFont="1" applyBorder="1" applyAlignment="1">
      <alignment horizontal="distributed" vertical="center" justifyLastLine="1"/>
    </xf>
    <xf numFmtId="0" fontId="11" fillId="0" borderId="41" xfId="0" applyFont="1" applyBorder="1" applyAlignment="1">
      <alignment horizontal="distributed" vertical="center" justifyLastLine="1"/>
    </xf>
    <xf numFmtId="0" fontId="0" fillId="0" borderId="0" xfId="0" applyAlignment="1">
      <alignment horizontal="center" vertical="center"/>
    </xf>
    <xf numFmtId="0" fontId="28" fillId="0" borderId="49" xfId="0" applyFont="1" applyBorder="1" applyAlignment="1">
      <alignment horizontal="distributed" vertical="center" justifyLastLine="1"/>
    </xf>
    <xf numFmtId="0" fontId="0" fillId="0" borderId="30" xfId="0" applyBorder="1">
      <alignment vertical="center"/>
    </xf>
    <xf numFmtId="0" fontId="0" fillId="0" borderId="29" xfId="0" applyBorder="1">
      <alignment vertical="center"/>
    </xf>
    <xf numFmtId="0" fontId="0" fillId="0" borderId="1" xfId="0" applyBorder="1">
      <alignment vertical="center"/>
    </xf>
    <xf numFmtId="177" fontId="12" fillId="0" borderId="25" xfId="0" applyNumberFormat="1" applyFont="1" applyBorder="1" applyAlignment="1">
      <alignment horizontal="right" vertical="center"/>
    </xf>
    <xf numFmtId="0" fontId="29" fillId="0" borderId="0" xfId="1" applyFont="1" applyAlignment="1">
      <alignment vertical="center"/>
    </xf>
    <xf numFmtId="0" fontId="7" fillId="0" borderId="0" xfId="2">
      <alignment vertical="center"/>
    </xf>
    <xf numFmtId="0" fontId="11" fillId="0" borderId="0" xfId="1" applyFont="1" applyAlignment="1">
      <alignment vertical="center"/>
    </xf>
    <xf numFmtId="0" fontId="18" fillId="0" borderId="61" xfId="0" applyFont="1" applyBorder="1" applyAlignment="1">
      <alignment horizontal="center" vertical="distributed" textRotation="255" justifyLastLine="1"/>
    </xf>
    <xf numFmtId="0" fontId="18" fillId="0" borderId="82" xfId="0" applyFont="1" applyBorder="1" applyAlignment="1">
      <alignment vertical="center" justifyLastLine="1"/>
    </xf>
    <xf numFmtId="0" fontId="0" fillId="0" borderId="27" xfId="0" applyBorder="1">
      <alignment vertical="center"/>
    </xf>
    <xf numFmtId="0" fontId="0" fillId="0" borderId="35" xfId="0" applyBorder="1">
      <alignment vertical="center"/>
    </xf>
    <xf numFmtId="0" fontId="19" fillId="0" borderId="0" xfId="0" applyFont="1" applyAlignment="1">
      <alignment horizontal="center" vertical="center" justifyLastLine="1"/>
    </xf>
    <xf numFmtId="0" fontId="18" fillId="0" borderId="0" xfId="0" applyFont="1" applyAlignment="1">
      <alignment horizontal="center" vertical="center"/>
    </xf>
    <xf numFmtId="0" fontId="18" fillId="0" borderId="45" xfId="0" applyFont="1" applyBorder="1" applyAlignment="1">
      <alignment horizontal="center" vertical="center" wrapText="1" justifyLastLine="1"/>
    </xf>
    <xf numFmtId="0" fontId="19" fillId="0" borderId="38" xfId="0" applyFont="1" applyBorder="1" applyAlignment="1">
      <alignment horizontal="center" vertical="center" justifyLastLine="1"/>
    </xf>
    <xf numFmtId="0" fontId="18" fillId="0" borderId="69" xfId="0" applyFont="1" applyBorder="1" applyAlignment="1">
      <alignment horizontal="center" vertical="center" wrapText="1" justifyLastLine="1"/>
    </xf>
    <xf numFmtId="177" fontId="18" fillId="0" borderId="42" xfId="0" applyNumberFormat="1" applyFont="1" applyBorder="1" applyAlignment="1">
      <alignment horizontal="center" vertical="center" justifyLastLine="1"/>
    </xf>
    <xf numFmtId="38" fontId="20" fillId="0" borderId="31" xfId="8" applyFont="1" applyFill="1" applyBorder="1" applyAlignment="1">
      <alignment vertical="center" shrinkToFit="1"/>
    </xf>
    <xf numFmtId="38" fontId="20" fillId="0" borderId="33" xfId="8" applyFont="1" applyFill="1" applyBorder="1" applyAlignment="1">
      <alignment vertical="center"/>
    </xf>
    <xf numFmtId="0" fontId="32" fillId="0" borderId="40" xfId="0" applyFont="1" applyBorder="1">
      <alignment vertical="center"/>
    </xf>
    <xf numFmtId="178" fontId="32" fillId="0" borderId="40" xfId="0" applyNumberFormat="1" applyFont="1" applyBorder="1">
      <alignment vertical="center"/>
    </xf>
    <xf numFmtId="178" fontId="32" fillId="0" borderId="40" xfId="0" applyNumberFormat="1" applyFont="1" applyBorder="1" applyAlignment="1">
      <alignment horizontal="center" vertical="center"/>
    </xf>
    <xf numFmtId="38" fontId="20" fillId="0" borderId="29" xfId="8" applyFont="1" applyFill="1" applyBorder="1" applyAlignment="1">
      <alignment horizontal="right" vertical="center"/>
    </xf>
    <xf numFmtId="38" fontId="20" fillId="0" borderId="30" xfId="8" applyFont="1" applyFill="1" applyBorder="1" applyAlignment="1">
      <alignment horizontal="right" vertical="center"/>
    </xf>
    <xf numFmtId="0" fontId="32" fillId="0" borderId="12" xfId="0" applyFont="1" applyBorder="1" applyAlignment="1">
      <alignment horizontal="center" vertical="center"/>
    </xf>
    <xf numFmtId="0" fontId="32" fillId="0" borderId="60" xfId="0" applyFont="1" applyBorder="1" applyAlignment="1">
      <alignment horizontal="center" vertical="center"/>
    </xf>
    <xf numFmtId="12" fontId="7" fillId="0" borderId="0" xfId="2" applyNumberFormat="1">
      <alignment vertical="center"/>
    </xf>
    <xf numFmtId="0" fontId="18" fillId="0" borderId="49" xfId="0" applyFont="1" applyBorder="1" applyAlignment="1">
      <alignment horizontal="center" vertical="center" justifyLastLine="1"/>
    </xf>
    <xf numFmtId="0" fontId="18" fillId="0" borderId="38" xfId="0" applyFont="1" applyBorder="1" applyAlignment="1">
      <alignment horizontal="center" vertical="distributed" textRotation="255" justifyLastLine="1"/>
    </xf>
    <xf numFmtId="0" fontId="28" fillId="0" borderId="6" xfId="0" applyFont="1" applyBorder="1" applyAlignment="1">
      <alignment horizontal="distributed" vertical="center" justifyLastLine="1"/>
    </xf>
    <xf numFmtId="0" fontId="35" fillId="0" borderId="0" xfId="9" applyFont="1">
      <alignment vertical="center"/>
    </xf>
    <xf numFmtId="0" fontId="6"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6"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7"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7" xfId="9" applyFont="1" applyBorder="1" applyAlignment="1">
      <alignment vertical="center" wrapText="1"/>
    </xf>
    <xf numFmtId="0" fontId="36" fillId="3" borderId="0" xfId="9" applyFont="1" applyFill="1" applyAlignment="1">
      <alignment vertical="center" wrapText="1"/>
    </xf>
    <xf numFmtId="0" fontId="36" fillId="3" borderId="0" xfId="9" applyFont="1" applyFill="1" applyAlignment="1">
      <alignment horizontal="left" vertical="center" wrapText="1" indent="1"/>
    </xf>
    <xf numFmtId="0" fontId="6" fillId="3" borderId="0" xfId="9" applyFill="1">
      <alignment vertical="center"/>
    </xf>
    <xf numFmtId="0" fontId="36" fillId="0" borderId="0" xfId="9" applyFont="1" applyAlignment="1">
      <alignment horizontal="left" vertical="center"/>
    </xf>
    <xf numFmtId="0" fontId="6" fillId="6" borderId="6" xfId="9" applyFill="1" applyBorder="1" applyAlignment="1">
      <alignment horizontal="center" vertical="center"/>
    </xf>
    <xf numFmtId="0" fontId="41" fillId="0" borderId="0" xfId="9" applyFont="1" applyAlignment="1">
      <alignment horizontal="center" vertical="center"/>
    </xf>
    <xf numFmtId="0" fontId="6" fillId="0" borderId="6"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41" fillId="0" borderId="0" xfId="9" applyFont="1" applyAlignment="1">
      <alignment horizontal="left" vertical="center" wrapText="1"/>
    </xf>
    <xf numFmtId="0" fontId="6" fillId="0" borderId="0" xfId="9" applyAlignment="1">
      <alignment horizontal="left" vertical="center" wrapText="1"/>
    </xf>
    <xf numFmtId="0" fontId="37" fillId="0" borderId="0" xfId="9" applyFont="1" applyAlignment="1">
      <alignment horizontal="left" vertical="center" wrapText="1"/>
    </xf>
    <xf numFmtId="0" fontId="6" fillId="0" borderId="0" xfId="9" applyAlignment="1">
      <alignment horizontal="center" vertical="center"/>
    </xf>
    <xf numFmtId="0" fontId="6" fillId="0" borderId="0" xfId="9" applyAlignment="1">
      <alignment horizontal="center" vertical="center" wrapText="1"/>
    </xf>
    <xf numFmtId="0" fontId="6" fillId="0" borderId="0" xfId="10">
      <alignment vertical="center"/>
    </xf>
    <xf numFmtId="0" fontId="6" fillId="0" borderId="0" xfId="10" applyAlignment="1">
      <alignment horizontal="center" vertical="center"/>
    </xf>
    <xf numFmtId="0" fontId="38" fillId="0" borderId="0" xfId="10" applyFont="1" applyAlignment="1">
      <alignment horizontal="right" vertical="center"/>
    </xf>
    <xf numFmtId="0" fontId="44" fillId="0" borderId="0" xfId="10" applyFont="1" applyAlignment="1">
      <alignment horizontal="center" vertical="center"/>
    </xf>
    <xf numFmtId="0" fontId="41" fillId="0" borderId="0" xfId="10" applyFont="1" applyAlignment="1">
      <alignment horizontal="center" vertical="center" wrapText="1"/>
    </xf>
    <xf numFmtId="0" fontId="0" fillId="9" borderId="86" xfId="10" applyFont="1" applyFill="1" applyBorder="1" applyAlignment="1">
      <alignment horizontal="center" vertical="center"/>
    </xf>
    <xf numFmtId="0" fontId="0" fillId="9" borderId="87" xfId="10" applyFont="1" applyFill="1" applyBorder="1" applyAlignment="1">
      <alignment horizontal="center" vertical="center"/>
    </xf>
    <xf numFmtId="0" fontId="0" fillId="9" borderId="88" xfId="10" applyFont="1" applyFill="1" applyBorder="1" applyAlignment="1">
      <alignment horizontal="center" vertical="center" wrapText="1"/>
    </xf>
    <xf numFmtId="0" fontId="6" fillId="9" borderId="88" xfId="10" applyFill="1" applyBorder="1" applyAlignment="1">
      <alignment horizontal="center" vertical="center" wrapText="1"/>
    </xf>
    <xf numFmtId="0" fontId="0" fillId="9" borderId="89" xfId="10" applyFont="1" applyFill="1" applyBorder="1" applyAlignment="1">
      <alignment horizontal="center" vertical="center"/>
    </xf>
    <xf numFmtId="0" fontId="6" fillId="9" borderId="86" xfId="10" applyFill="1" applyBorder="1" applyAlignment="1">
      <alignment horizontal="center" vertical="center"/>
    </xf>
    <xf numFmtId="0" fontId="6" fillId="3" borderId="0" xfId="10" applyFill="1" applyAlignment="1">
      <alignment horizontal="center" vertical="center"/>
    </xf>
    <xf numFmtId="0" fontId="6" fillId="9" borderId="90" xfId="10" applyFill="1" applyBorder="1" applyAlignment="1">
      <alignment horizontal="center" vertical="center"/>
    </xf>
    <xf numFmtId="0" fontId="0" fillId="9" borderId="86" xfId="10" applyFont="1" applyFill="1" applyBorder="1" applyAlignment="1">
      <alignment horizontal="center" vertical="center" wrapText="1"/>
    </xf>
    <xf numFmtId="0" fontId="46" fillId="0" borderId="0" xfId="10" applyFont="1" applyAlignment="1">
      <alignment horizontal="center" vertical="center" wrapText="1"/>
    </xf>
    <xf numFmtId="0" fontId="46" fillId="9" borderId="91" xfId="10" applyFont="1" applyFill="1" applyBorder="1" applyAlignment="1">
      <alignment horizontal="center" vertical="center" wrapText="1"/>
    </xf>
    <xf numFmtId="0" fontId="46" fillId="9" borderId="25" xfId="10" applyFont="1" applyFill="1" applyBorder="1" applyAlignment="1">
      <alignment horizontal="center" vertical="center" wrapText="1"/>
    </xf>
    <xf numFmtId="0" fontId="46" fillId="9" borderId="92" xfId="10" applyFont="1" applyFill="1" applyBorder="1" applyAlignment="1">
      <alignment horizontal="center" vertical="center" wrapText="1"/>
    </xf>
    <xf numFmtId="0" fontId="46" fillId="9" borderId="93" xfId="10" applyFont="1" applyFill="1" applyBorder="1" applyAlignment="1">
      <alignment horizontal="center" vertical="center" wrapText="1"/>
    </xf>
    <xf numFmtId="0" fontId="46" fillId="3" borderId="0" xfId="10" applyFont="1" applyFill="1" applyAlignment="1">
      <alignment horizontal="center" vertical="center" wrapText="1"/>
    </xf>
    <xf numFmtId="0" fontId="47" fillId="0" borderId="0" xfId="10" applyFont="1" applyAlignment="1">
      <alignment vertical="center" wrapText="1"/>
    </xf>
    <xf numFmtId="0" fontId="46" fillId="9" borderId="94" xfId="10" applyFont="1" applyFill="1" applyBorder="1" applyAlignment="1">
      <alignment horizontal="center" vertical="center" wrapText="1"/>
    </xf>
    <xf numFmtId="0" fontId="48" fillId="0" borderId="0" xfId="10" applyFont="1">
      <alignment vertical="center"/>
    </xf>
    <xf numFmtId="0" fontId="0" fillId="0" borderId="62" xfId="10" applyFont="1" applyBorder="1" applyAlignment="1">
      <alignment horizontal="left" vertical="center" wrapText="1"/>
    </xf>
    <xf numFmtId="0" fontId="0" fillId="0" borderId="38" xfId="10" applyFont="1" applyBorder="1" applyAlignment="1">
      <alignment horizontal="left" vertical="center" wrapText="1"/>
    </xf>
    <xf numFmtId="0" fontId="44" fillId="0" borderId="77" xfId="10" applyFont="1" applyBorder="1" applyAlignment="1">
      <alignment horizontal="left" vertical="center" wrapText="1"/>
    </xf>
    <xf numFmtId="38" fontId="6" fillId="0" borderId="38" xfId="8" applyFont="1" applyBorder="1">
      <alignment vertical="center"/>
    </xf>
    <xf numFmtId="38" fontId="6" fillId="3" borderId="38" xfId="8" applyFont="1" applyFill="1" applyBorder="1" applyAlignment="1">
      <alignment horizontal="right" vertical="center"/>
    </xf>
    <xf numFmtId="38" fontId="6" fillId="3" borderId="95" xfId="8" applyFont="1" applyFill="1" applyBorder="1" applyAlignment="1">
      <alignment horizontal="left" vertical="center" wrapText="1"/>
    </xf>
    <xf numFmtId="38" fontId="6" fillId="3" borderId="0" xfId="8" applyFont="1" applyFill="1" applyBorder="1" applyAlignment="1">
      <alignment horizontal="left" vertical="center" wrapText="1"/>
    </xf>
    <xf numFmtId="0" fontId="6" fillId="0" borderId="96" xfId="10" applyBorder="1" applyAlignment="1">
      <alignment horizontal="center" vertical="center"/>
    </xf>
    <xf numFmtId="0" fontId="0" fillId="0" borderId="13" xfId="10" applyFont="1" applyBorder="1" applyAlignment="1">
      <alignment horizontal="left" vertical="center" wrapText="1"/>
    </xf>
    <xf numFmtId="0" fontId="0" fillId="0" borderId="6" xfId="10" applyFont="1" applyBorder="1" applyAlignment="1">
      <alignment horizontal="left" vertical="center" wrapText="1"/>
    </xf>
    <xf numFmtId="0" fontId="44" fillId="0" borderId="38" xfId="10" applyFont="1" applyBorder="1" applyAlignment="1">
      <alignment horizontal="left" vertical="center" wrapText="1"/>
    </xf>
    <xf numFmtId="38" fontId="6" fillId="0" borderId="6" xfId="8" applyFont="1" applyBorder="1">
      <alignment vertical="center"/>
    </xf>
    <xf numFmtId="38" fontId="6" fillId="3" borderId="6" xfId="8" applyFont="1" applyFill="1" applyBorder="1" applyAlignment="1">
      <alignment horizontal="right" vertical="center"/>
    </xf>
    <xf numFmtId="38" fontId="6" fillId="3" borderId="96" xfId="8" applyFont="1" applyFill="1" applyBorder="1" applyAlignment="1">
      <alignment horizontal="left" vertical="center" wrapText="1"/>
    </xf>
    <xf numFmtId="0" fontId="6" fillId="0" borderId="13" xfId="10" applyBorder="1" applyAlignment="1">
      <alignment horizontal="left" vertical="center" wrapText="1"/>
    </xf>
    <xf numFmtId="0" fontId="6" fillId="0" borderId="6" xfId="10" applyBorder="1" applyAlignment="1">
      <alignment horizontal="left" vertical="center" wrapText="1"/>
    </xf>
    <xf numFmtId="0" fontId="6" fillId="0" borderId="98" xfId="10" applyBorder="1" applyAlignment="1">
      <alignment horizontal="center" vertical="center"/>
    </xf>
    <xf numFmtId="0" fontId="6" fillId="0" borderId="51" xfId="10" applyBorder="1" applyAlignment="1">
      <alignment horizontal="left" vertical="center" wrapText="1"/>
    </xf>
    <xf numFmtId="0" fontId="6" fillId="0" borderId="84" xfId="10" applyBorder="1" applyAlignment="1">
      <alignment horizontal="left" vertical="center" wrapText="1"/>
    </xf>
    <xf numFmtId="0" fontId="44" fillId="0" borderId="92" xfId="10" applyFont="1" applyBorder="1" applyAlignment="1">
      <alignment horizontal="left" vertical="center" wrapText="1"/>
    </xf>
    <xf numFmtId="38" fontId="6" fillId="0" borderId="84" xfId="8" applyFont="1" applyBorder="1">
      <alignment vertical="center"/>
    </xf>
    <xf numFmtId="38" fontId="6" fillId="3" borderId="84" xfId="8" applyFont="1" applyFill="1" applyBorder="1" applyAlignment="1">
      <alignment horizontal="right" vertical="center"/>
    </xf>
    <xf numFmtId="38" fontId="6" fillId="3" borderId="98" xfId="8" applyFont="1" applyFill="1" applyBorder="1" applyAlignment="1">
      <alignment horizontal="left" vertical="center" wrapText="1"/>
    </xf>
    <xf numFmtId="0" fontId="49" fillId="0" borderId="0" xfId="10" applyFont="1" applyAlignment="1">
      <alignment horizontal="distributed" vertical="center" justifyLastLine="1"/>
    </xf>
    <xf numFmtId="38" fontId="6" fillId="10" borderId="99" xfId="10" applyNumberFormat="1" applyFill="1" applyBorder="1">
      <alignment vertical="center"/>
    </xf>
    <xf numFmtId="38" fontId="6" fillId="0" borderId="0" xfId="10" applyNumberFormat="1">
      <alignment vertical="center"/>
    </xf>
    <xf numFmtId="0" fontId="41" fillId="0" borderId="0" xfId="10" applyFont="1" applyAlignment="1">
      <alignment vertical="top"/>
    </xf>
    <xf numFmtId="0" fontId="41" fillId="0" borderId="0" xfId="10" applyFont="1" applyAlignment="1">
      <alignment horizontal="center" vertical="top"/>
    </xf>
    <xf numFmtId="0" fontId="50" fillId="0" borderId="0" xfId="10" applyFont="1" applyAlignment="1">
      <alignment horizontal="distributed" vertical="top" justifyLastLine="1"/>
    </xf>
    <xf numFmtId="38" fontId="41" fillId="0" borderId="0" xfId="10" applyNumberFormat="1" applyFont="1" applyAlignment="1">
      <alignment vertical="top"/>
    </xf>
    <xf numFmtId="0" fontId="44" fillId="0" borderId="0" xfId="10" applyFont="1" applyAlignment="1">
      <alignment horizontal="center"/>
    </xf>
    <xf numFmtId="0" fontId="45" fillId="0" borderId="0" xfId="10" applyFont="1" applyAlignment="1">
      <alignment horizontal="center"/>
    </xf>
    <xf numFmtId="38" fontId="0" fillId="11" borderId="99" xfId="8" applyFont="1" applyFill="1" applyBorder="1" applyAlignment="1">
      <alignment horizontal="right" vertical="center"/>
    </xf>
    <xf numFmtId="0" fontId="0" fillId="0" borderId="0" xfId="10" applyFont="1">
      <alignment vertical="center"/>
    </xf>
    <xf numFmtId="0" fontId="41" fillId="7" borderId="6" xfId="10" applyFont="1" applyFill="1" applyBorder="1" applyAlignment="1">
      <alignment horizontal="center" vertical="center"/>
    </xf>
    <xf numFmtId="0" fontId="37" fillId="7" borderId="6" xfId="10" applyFont="1" applyFill="1" applyBorder="1" applyAlignment="1">
      <alignment horizontal="center" vertical="center"/>
    </xf>
    <xf numFmtId="10" fontId="6" fillId="0" borderId="6" xfId="10" applyNumberFormat="1" applyBorder="1">
      <alignment vertical="center"/>
    </xf>
    <xf numFmtId="0" fontId="18" fillId="0" borderId="0" xfId="0" applyFont="1" applyAlignment="1">
      <alignment horizontal="right" vertical="center"/>
    </xf>
    <xf numFmtId="0" fontId="11" fillId="0" borderId="100" xfId="0" applyFont="1" applyBorder="1" applyAlignment="1">
      <alignment horizontal="distributed" vertical="center" justifyLastLine="1"/>
    </xf>
    <xf numFmtId="0" fontId="18" fillId="0" borderId="68" xfId="0" applyFont="1" applyBorder="1" applyAlignment="1">
      <alignment horizontal="distributed" vertical="center"/>
    </xf>
    <xf numFmtId="0" fontId="18" fillId="0" borderId="3" xfId="0" applyFont="1" applyBorder="1" applyAlignment="1">
      <alignment horizontal="distributed" vertical="center" wrapText="1" justifyLastLine="1"/>
    </xf>
    <xf numFmtId="0" fontId="18" fillId="0" borderId="102" xfId="0" applyFont="1" applyBorder="1" applyAlignment="1">
      <alignment horizontal="distributed" vertical="center" justifyLastLine="1"/>
    </xf>
    <xf numFmtId="0" fontId="18" fillId="0" borderId="5" xfId="0" applyFont="1" applyBorder="1" applyAlignment="1">
      <alignment horizontal="distributed" vertical="center" justifyLastLine="1"/>
    </xf>
    <xf numFmtId="0" fontId="18" fillId="0" borderId="32" xfId="0" applyFont="1" applyBorder="1" applyAlignment="1">
      <alignment horizontal="distributed" vertical="center" justifyLastLine="1"/>
    </xf>
    <xf numFmtId="178" fontId="18" fillId="0" borderId="13" xfId="0" applyNumberFormat="1" applyFont="1" applyBorder="1" applyAlignment="1">
      <alignment horizontal="right" vertical="center" shrinkToFit="1"/>
    </xf>
    <xf numFmtId="0" fontId="18" fillId="0" borderId="36" xfId="0" applyFont="1" applyBorder="1" applyAlignment="1">
      <alignment horizontal="left" vertical="center"/>
    </xf>
    <xf numFmtId="0" fontId="18" fillId="0" borderId="48" xfId="0" applyFont="1" applyBorder="1" applyAlignment="1">
      <alignment horizontal="distributed" vertical="center" justifyLastLine="1"/>
    </xf>
    <xf numFmtId="178" fontId="18" fillId="0" borderId="21" xfId="0" applyNumberFormat="1" applyFont="1" applyBorder="1" applyAlignment="1">
      <alignment horizontal="right" vertical="center" shrinkToFit="1"/>
    </xf>
    <xf numFmtId="0" fontId="18" fillId="0" borderId="23" xfId="0" applyFont="1" applyBorder="1" applyAlignment="1">
      <alignment horizontal="left" vertical="center"/>
    </xf>
    <xf numFmtId="0" fontId="18" fillId="0" borderId="103" xfId="0" applyFont="1" applyBorder="1">
      <alignment vertical="center"/>
    </xf>
    <xf numFmtId="0" fontId="18" fillId="0" borderId="27" xfId="0" applyFont="1" applyBorder="1">
      <alignment vertical="center"/>
    </xf>
    <xf numFmtId="177" fontId="18" fillId="0" borderId="0" xfId="0" applyNumberFormat="1" applyFont="1" applyAlignment="1">
      <alignment horizontal="right" vertical="center"/>
    </xf>
    <xf numFmtId="181" fontId="18" fillId="0" borderId="0" xfId="0" applyNumberFormat="1" applyFont="1">
      <alignment vertical="center"/>
    </xf>
    <xf numFmtId="182" fontId="18" fillId="0" borderId="0" xfId="0" applyNumberFormat="1" applyFont="1">
      <alignment vertical="center"/>
    </xf>
    <xf numFmtId="0" fontId="18" fillId="0" borderId="1" xfId="0" applyFont="1" applyBorder="1" applyAlignment="1">
      <alignment horizontal="left" vertical="center"/>
    </xf>
    <xf numFmtId="0" fontId="18" fillId="0" borderId="0" xfId="0" applyFont="1" applyAlignment="1">
      <alignment horizontal="left" vertical="center"/>
    </xf>
    <xf numFmtId="180" fontId="6" fillId="0" borderId="0" xfId="10" applyNumberFormat="1">
      <alignment vertical="center"/>
    </xf>
    <xf numFmtId="0" fontId="49"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2" fillId="7" borderId="6" xfId="10" applyFont="1" applyFill="1" applyBorder="1" applyAlignment="1">
      <alignment horizontal="center" vertical="center"/>
    </xf>
    <xf numFmtId="0" fontId="57" fillId="0" borderId="0" xfId="10" applyFont="1">
      <alignment vertical="center"/>
    </xf>
    <xf numFmtId="0" fontId="6" fillId="0" borderId="6" xfId="10" applyBorder="1" applyAlignment="1">
      <alignment horizontal="center" vertical="center"/>
    </xf>
    <xf numFmtId="0" fontId="18" fillId="0" borderId="6" xfId="0" applyFont="1" applyBorder="1" applyAlignment="1">
      <alignment horizontal="center" vertical="distributed" textRotation="255" justifyLastLine="1"/>
    </xf>
    <xf numFmtId="0" fontId="21" fillId="0" borderId="30" xfId="0" applyFont="1" applyBorder="1" applyAlignment="1">
      <alignment horizontal="right" vertical="center"/>
    </xf>
    <xf numFmtId="0" fontId="19" fillId="0" borderId="6" xfId="0" applyFont="1" applyBorder="1" applyAlignment="1">
      <alignment horizontal="center" vertical="center" justifyLastLine="1"/>
    </xf>
    <xf numFmtId="0" fontId="32" fillId="0" borderId="6" xfId="0" applyFont="1" applyBorder="1" applyAlignment="1">
      <alignment horizontal="center" vertical="center"/>
    </xf>
    <xf numFmtId="38" fontId="20" fillId="0" borderId="6" xfId="8" applyFont="1" applyFill="1" applyBorder="1" applyAlignment="1">
      <alignment horizontal="right" vertical="center"/>
    </xf>
    <xf numFmtId="0" fontId="21" fillId="0" borderId="38" xfId="0" applyFont="1" applyBorder="1" applyAlignment="1">
      <alignment horizontal="right" vertical="center"/>
    </xf>
    <xf numFmtId="0" fontId="4" fillId="0" borderId="95" xfId="10" applyFont="1" applyBorder="1" applyAlignment="1">
      <alignment horizontal="center" vertical="center"/>
    </xf>
    <xf numFmtId="0" fontId="18" fillId="0" borderId="62" xfId="0" applyFont="1" applyBorder="1">
      <alignment vertical="center"/>
    </xf>
    <xf numFmtId="0" fontId="21" fillId="0" borderId="107" xfId="0" applyFont="1" applyBorder="1" applyAlignment="1">
      <alignment horizontal="right" vertical="center"/>
    </xf>
    <xf numFmtId="0" fontId="21" fillId="0" borderId="6" xfId="0" applyFont="1" applyBorder="1" applyAlignment="1">
      <alignment horizontal="right" vertical="center"/>
    </xf>
    <xf numFmtId="38" fontId="20" fillId="0" borderId="61" xfId="8" applyFont="1" applyFill="1" applyBorder="1" applyAlignment="1">
      <alignment horizontal="right" vertical="center"/>
    </xf>
    <xf numFmtId="0" fontId="18" fillId="0" borderId="6" xfId="0" applyFont="1" applyBorder="1">
      <alignment vertical="center"/>
    </xf>
    <xf numFmtId="0" fontId="23" fillId="0" borderId="38" xfId="0" applyFont="1" applyBorder="1">
      <alignment vertical="center"/>
    </xf>
    <xf numFmtId="0" fontId="32" fillId="0" borderId="38" xfId="0" applyFont="1" applyBorder="1" applyAlignment="1">
      <alignment horizontal="center" vertical="center"/>
    </xf>
    <xf numFmtId="0" fontId="21" fillId="0" borderId="64" xfId="0" applyFont="1" applyBorder="1" applyAlignment="1">
      <alignment horizontal="right" vertical="center"/>
    </xf>
    <xf numFmtId="178" fontId="32" fillId="0" borderId="6" xfId="0" applyNumberFormat="1" applyFont="1" applyBorder="1">
      <alignment vertical="center"/>
    </xf>
    <xf numFmtId="177" fontId="20" fillId="0" borderId="6" xfId="0" applyNumberFormat="1" applyFont="1" applyBorder="1" applyAlignment="1">
      <alignment vertical="center" shrinkToFit="1"/>
    </xf>
    <xf numFmtId="0" fontId="32" fillId="0" borderId="6" xfId="0" applyFont="1" applyBorder="1">
      <alignment vertical="center"/>
    </xf>
    <xf numFmtId="38" fontId="20" fillId="0" borderId="6" xfId="8" applyFont="1" applyFill="1" applyBorder="1" applyAlignment="1">
      <alignment vertical="center" shrinkToFit="1"/>
    </xf>
    <xf numFmtId="0" fontId="3" fillId="9" borderId="88" xfId="10" applyFont="1" applyFill="1" applyBorder="1" applyAlignment="1">
      <alignment horizontal="center" vertical="center"/>
    </xf>
    <xf numFmtId="0" fontId="36" fillId="12" borderId="6" xfId="9" applyFont="1" applyFill="1" applyBorder="1" applyAlignment="1">
      <alignment horizontal="center" vertical="center"/>
    </xf>
    <xf numFmtId="177" fontId="13" fillId="12" borderId="10" xfId="0" applyNumberFormat="1" applyFont="1" applyFill="1" applyBorder="1">
      <alignment vertical="center"/>
    </xf>
    <xf numFmtId="177" fontId="13" fillId="12" borderId="16" xfId="0" applyNumberFormat="1" applyFont="1" applyFill="1" applyBorder="1">
      <alignment vertical="center"/>
    </xf>
    <xf numFmtId="177" fontId="13" fillId="12" borderId="21" xfId="0" applyNumberFormat="1" applyFont="1" applyFill="1" applyBorder="1">
      <alignment vertical="center"/>
    </xf>
    <xf numFmtId="177" fontId="13" fillId="12" borderId="10" xfId="0" applyNumberFormat="1" applyFont="1" applyFill="1" applyBorder="1" applyAlignment="1">
      <alignment horizontal="right" vertical="center"/>
    </xf>
    <xf numFmtId="177" fontId="13" fillId="12" borderId="18" xfId="0" applyNumberFormat="1" applyFont="1" applyFill="1" applyBorder="1">
      <alignment vertical="center"/>
    </xf>
    <xf numFmtId="177" fontId="13" fillId="12" borderId="13" xfId="0" applyNumberFormat="1" applyFont="1" applyFill="1" applyBorder="1">
      <alignment vertical="center"/>
    </xf>
    <xf numFmtId="177" fontId="18" fillId="12" borderId="0" xfId="0" applyNumberFormat="1" applyFont="1" applyFill="1" applyAlignment="1">
      <alignment vertical="center" shrinkToFit="1"/>
    </xf>
    <xf numFmtId="0" fontId="11" fillId="12" borderId="26" xfId="0" applyFont="1" applyFill="1" applyBorder="1" applyAlignment="1">
      <alignment horizontal="center" vertical="center" shrinkToFit="1"/>
    </xf>
    <xf numFmtId="0" fontId="32" fillId="12" borderId="6" xfId="0" applyFont="1" applyFill="1" applyBorder="1" applyAlignment="1">
      <alignment horizontal="center" vertical="center"/>
    </xf>
    <xf numFmtId="38" fontId="20" fillId="12" borderId="6" xfId="8" applyFont="1" applyFill="1" applyBorder="1" applyAlignment="1">
      <alignment horizontal="right" vertical="center"/>
    </xf>
    <xf numFmtId="177" fontId="22" fillId="12" borderId="31" xfId="0" applyNumberFormat="1" applyFont="1" applyFill="1" applyBorder="1" applyAlignment="1">
      <alignment vertical="center" shrinkToFit="1"/>
    </xf>
    <xf numFmtId="177" fontId="22" fillId="12" borderId="106" xfId="0" applyNumberFormat="1" applyFont="1" applyFill="1" applyBorder="1" applyAlignment="1">
      <alignment vertical="center" shrinkToFit="1"/>
    </xf>
    <xf numFmtId="177" fontId="22" fillId="12" borderId="6" xfId="0" applyNumberFormat="1" applyFont="1" applyFill="1" applyBorder="1" applyAlignment="1">
      <alignment vertical="center" shrinkToFit="1"/>
    </xf>
    <xf numFmtId="0" fontId="23" fillId="12" borderId="6" xfId="0" applyFont="1" applyFill="1" applyBorder="1">
      <alignment vertical="center"/>
    </xf>
    <xf numFmtId="177" fontId="22" fillId="12" borderId="78" xfId="0" applyNumberFormat="1" applyFont="1" applyFill="1" applyBorder="1" applyAlignment="1">
      <alignment vertical="center" shrinkToFit="1"/>
    </xf>
    <xf numFmtId="177" fontId="22" fillId="12" borderId="75" xfId="0" applyNumberFormat="1" applyFont="1" applyFill="1" applyBorder="1" applyAlignment="1">
      <alignment vertical="center" justifyLastLine="1" shrinkToFit="1"/>
    </xf>
    <xf numFmtId="0" fontId="18" fillId="2" borderId="0" xfId="0" applyFont="1" applyFill="1">
      <alignment vertical="center"/>
    </xf>
    <xf numFmtId="177" fontId="22" fillId="2" borderId="6" xfId="0" applyNumberFormat="1" applyFont="1" applyFill="1" applyBorder="1" applyAlignment="1">
      <alignment vertical="center" shrinkToFit="1"/>
    </xf>
    <xf numFmtId="0" fontId="0" fillId="12" borderId="0" xfId="0" applyFill="1" applyAlignment="1">
      <alignment horizontal="center" vertical="center"/>
    </xf>
    <xf numFmtId="0" fontId="28" fillId="12" borderId="84" xfId="0" applyFont="1" applyFill="1" applyBorder="1">
      <alignment vertical="center"/>
    </xf>
    <xf numFmtId="0" fontId="0" fillId="0" borderId="70" xfId="10" applyFont="1" applyBorder="1" applyAlignment="1">
      <alignment horizontal="center" vertical="center"/>
    </xf>
    <xf numFmtId="0" fontId="0" fillId="0" borderId="2" xfId="10" applyFont="1" applyBorder="1" applyAlignment="1">
      <alignment horizontal="center" vertical="center"/>
    </xf>
    <xf numFmtId="0" fontId="0" fillId="12" borderId="26" xfId="10" applyFont="1" applyFill="1" applyBorder="1" applyAlignment="1">
      <alignment horizontal="center" vertical="center" wrapText="1"/>
    </xf>
    <xf numFmtId="38" fontId="6" fillId="12" borderId="97" xfId="8" applyFont="1" applyFill="1" applyBorder="1" applyAlignment="1">
      <alignment horizontal="right" vertical="center"/>
    </xf>
    <xf numFmtId="38" fontId="6" fillId="12" borderId="96" xfId="10" applyNumberFormat="1" applyFill="1" applyBorder="1">
      <alignment vertical="center"/>
    </xf>
    <xf numFmtId="38" fontId="6" fillId="12" borderId="94" xfId="8" applyFont="1" applyFill="1" applyBorder="1" applyAlignment="1">
      <alignment horizontal="right" vertical="center"/>
    </xf>
    <xf numFmtId="38" fontId="6" fillId="12" borderId="98" xfId="10" applyNumberFormat="1" applyFill="1" applyBorder="1">
      <alignment vertical="center"/>
    </xf>
    <xf numFmtId="38" fontId="6" fillId="12" borderId="83" xfId="8" applyFont="1" applyFill="1" applyBorder="1" applyAlignment="1">
      <alignment horizontal="right" vertical="center"/>
    </xf>
    <xf numFmtId="38" fontId="6" fillId="12" borderId="95" xfId="10" applyNumberFormat="1" applyFill="1" applyBorder="1">
      <alignment vertical="center"/>
    </xf>
    <xf numFmtId="38" fontId="6" fillId="12" borderId="38" xfId="8" applyFont="1" applyFill="1" applyBorder="1" applyAlignment="1">
      <alignment horizontal="right" vertical="center"/>
    </xf>
    <xf numFmtId="38" fontId="6" fillId="12" borderId="92" xfId="8" applyFont="1" applyFill="1" applyBorder="1" applyAlignment="1">
      <alignment horizontal="right" vertical="center"/>
    </xf>
    <xf numFmtId="38" fontId="6" fillId="12" borderId="78" xfId="8" applyFont="1" applyFill="1" applyBorder="1">
      <alignment vertical="center"/>
    </xf>
    <xf numFmtId="38" fontId="6" fillId="12" borderId="93" xfId="8" applyFont="1" applyFill="1" applyBorder="1">
      <alignment vertical="center"/>
    </xf>
    <xf numFmtId="38" fontId="6" fillId="12" borderId="99" xfId="10" applyNumberFormat="1" applyFill="1" applyBorder="1">
      <alignment vertical="center"/>
    </xf>
    <xf numFmtId="38" fontId="0" fillId="12" borderId="99" xfId="8" applyFont="1" applyFill="1" applyBorder="1" applyAlignment="1">
      <alignment horizontal="right" vertical="center"/>
    </xf>
    <xf numFmtId="10" fontId="0" fillId="12" borderId="70" xfId="10" applyNumberFormat="1" applyFont="1" applyFill="1" applyBorder="1" applyAlignment="1">
      <alignment horizontal="right" vertical="center" wrapText="1"/>
    </xf>
    <xf numFmtId="10" fontId="0" fillId="12" borderId="99" xfId="10" applyNumberFormat="1" applyFont="1" applyFill="1" applyBorder="1" applyAlignment="1">
      <alignment horizontal="right" vertical="center" wrapText="1"/>
    </xf>
    <xf numFmtId="179" fontId="0" fillId="12" borderId="70" xfId="10" applyNumberFormat="1" applyFont="1" applyFill="1" applyBorder="1" applyAlignment="1">
      <alignment horizontal="right" vertical="center" wrapText="1"/>
    </xf>
    <xf numFmtId="179" fontId="0" fillId="12" borderId="99" xfId="10" applyNumberFormat="1" applyFont="1" applyFill="1" applyBorder="1" applyAlignment="1">
      <alignment horizontal="right" vertical="center" wrapText="1"/>
    </xf>
    <xf numFmtId="38" fontId="0" fillId="12" borderId="94" xfId="10" applyNumberFormat="1" applyFont="1" applyFill="1" applyBorder="1" applyAlignment="1">
      <alignment horizontal="right" vertical="center" wrapText="1"/>
    </xf>
    <xf numFmtId="38" fontId="0" fillId="12" borderId="91" xfId="10" applyNumberFormat="1" applyFont="1" applyFill="1" applyBorder="1" applyAlignment="1">
      <alignment horizontal="right" vertical="center" wrapText="1"/>
    </xf>
    <xf numFmtId="178" fontId="6" fillId="12" borderId="70" xfId="10" applyNumberFormat="1" applyFill="1" applyBorder="1" applyAlignment="1">
      <alignment horizontal="right" vertical="center" wrapText="1"/>
    </xf>
    <xf numFmtId="178" fontId="6" fillId="12" borderId="99" xfId="10" applyNumberFormat="1" applyFill="1" applyBorder="1" applyAlignment="1">
      <alignment horizontal="right" vertical="center" wrapText="1"/>
    </xf>
    <xf numFmtId="179" fontId="6" fillId="12" borderId="99" xfId="8" applyNumberFormat="1" applyFont="1" applyFill="1" applyBorder="1" applyAlignment="1">
      <alignment horizontal="right" vertical="center" wrapText="1"/>
    </xf>
    <xf numFmtId="178" fontId="6" fillId="12" borderId="6" xfId="10" applyNumberFormat="1" applyFill="1" applyBorder="1">
      <alignment vertical="center"/>
    </xf>
    <xf numFmtId="0" fontId="46" fillId="2" borderId="92" xfId="10" applyFont="1" applyFill="1" applyBorder="1" applyAlignment="1">
      <alignment horizontal="center" vertical="center" wrapText="1"/>
    </xf>
    <xf numFmtId="0" fontId="56" fillId="12" borderId="6" xfId="10" applyFont="1" applyFill="1" applyBorder="1" applyAlignment="1">
      <alignment horizontal="center" vertical="center" wrapText="1"/>
    </xf>
    <xf numFmtId="0" fontId="6" fillId="12" borderId="62" xfId="10" applyFill="1" applyBorder="1" applyAlignment="1">
      <alignment horizontal="left" vertical="center" wrapText="1" shrinkToFit="1"/>
    </xf>
    <xf numFmtId="0" fontId="6" fillId="12" borderId="38" xfId="10" applyFill="1" applyBorder="1" applyAlignment="1">
      <alignment horizontal="center" vertical="center" shrinkToFit="1"/>
    </xf>
    <xf numFmtId="0" fontId="11" fillId="3" borderId="40" xfId="0" applyFont="1" applyFill="1" applyBorder="1" applyAlignment="1">
      <alignment horizontal="distributed" vertical="center" wrapText="1" justifyLastLine="1"/>
    </xf>
    <xf numFmtId="0" fontId="11" fillId="0" borderId="77" xfId="0" applyFont="1" applyBorder="1" applyAlignment="1">
      <alignment horizontal="distributed" vertical="center" justifyLastLine="1"/>
    </xf>
    <xf numFmtId="0" fontId="38" fillId="4" borderId="45" xfId="9" applyFont="1" applyFill="1" applyBorder="1" applyAlignment="1">
      <alignment horizontal="center" vertical="center"/>
    </xf>
    <xf numFmtId="0" fontId="33" fillId="0" borderId="0" xfId="9" applyFont="1" applyAlignment="1">
      <alignment horizontal="center" vertical="center"/>
    </xf>
    <xf numFmtId="0" fontId="36" fillId="0" borderId="62" xfId="9" applyFont="1" applyBorder="1" applyAlignment="1">
      <alignment horizontal="center" vertical="center"/>
    </xf>
    <xf numFmtId="0" fontId="38" fillId="0" borderId="32" xfId="9" applyFont="1" applyBorder="1" applyAlignment="1">
      <alignment horizontal="center" vertical="center"/>
    </xf>
    <xf numFmtId="0" fontId="38" fillId="0" borderId="49" xfId="9" applyFont="1" applyBorder="1" applyAlignment="1">
      <alignment horizontal="center" vertical="center"/>
    </xf>
    <xf numFmtId="0" fontId="6" fillId="7" borderId="32" xfId="9" applyFill="1" applyBorder="1" applyAlignment="1">
      <alignment horizontal="left" vertical="center" wrapText="1"/>
    </xf>
    <xf numFmtId="0" fontId="6" fillId="7" borderId="13" xfId="9" applyFill="1" applyBorder="1" applyAlignment="1">
      <alignment horizontal="left" vertical="center"/>
    </xf>
    <xf numFmtId="0" fontId="36" fillId="5" borderId="85" xfId="9" applyFont="1" applyFill="1" applyBorder="1" applyAlignment="1">
      <alignment horizontal="left" vertical="center" wrapText="1" indent="1"/>
    </xf>
    <xf numFmtId="0" fontId="36" fillId="5" borderId="51" xfId="9" applyFont="1" applyFill="1" applyBorder="1" applyAlignment="1">
      <alignment horizontal="left" vertical="center" wrapText="1" indent="1"/>
    </xf>
    <xf numFmtId="0" fontId="36" fillId="5" borderId="52" xfId="9" applyFont="1" applyFill="1" applyBorder="1" applyAlignment="1">
      <alignment horizontal="left" vertical="center" wrapText="1" indent="1"/>
    </xf>
    <xf numFmtId="0" fontId="38" fillId="0" borderId="62" xfId="9" applyFont="1" applyBorder="1" applyAlignment="1">
      <alignment horizontal="center" vertical="center"/>
    </xf>
    <xf numFmtId="0" fontId="6" fillId="6" borderId="32" xfId="9" applyFill="1" applyBorder="1" applyAlignment="1">
      <alignment horizontal="center" vertical="center"/>
    </xf>
    <xf numFmtId="0" fontId="6" fillId="6" borderId="13" xfId="9" applyFill="1" applyBorder="1" applyAlignment="1">
      <alignment horizontal="center" vertical="center"/>
    </xf>
    <xf numFmtId="0" fontId="6" fillId="7" borderId="13" xfId="9" applyFill="1" applyBorder="1" applyAlignment="1">
      <alignment horizontal="left" vertical="center" wrapText="1"/>
    </xf>
    <xf numFmtId="0" fontId="6" fillId="7" borderId="49" xfId="9" applyFill="1" applyBorder="1" applyAlignment="1">
      <alignment horizontal="left" vertical="center" wrapText="1"/>
    </xf>
    <xf numFmtId="0" fontId="6" fillId="7" borderId="32" xfId="9" applyFill="1" applyBorder="1" applyAlignment="1">
      <alignment horizontal="left" vertical="center"/>
    </xf>
    <xf numFmtId="0" fontId="6" fillId="0" borderId="6" xfId="9" applyBorder="1" applyAlignment="1">
      <alignment horizontal="center" vertical="center"/>
    </xf>
    <xf numFmtId="0" fontId="6" fillId="7" borderId="49" xfId="9" applyFill="1" applyBorder="1" applyAlignment="1">
      <alignment horizontal="left" vertical="center"/>
    </xf>
    <xf numFmtId="0" fontId="3" fillId="7" borderId="32" xfId="9" applyFont="1" applyFill="1" applyBorder="1" applyAlignment="1">
      <alignment horizontal="left" vertical="center" wrapText="1"/>
    </xf>
    <xf numFmtId="0" fontId="36" fillId="8" borderId="32" xfId="9" applyFont="1" applyFill="1" applyBorder="1" applyAlignment="1">
      <alignment horizontal="left" vertical="center"/>
    </xf>
    <xf numFmtId="0" fontId="36" fillId="8" borderId="13" xfId="9" applyFont="1" applyFill="1" applyBorder="1" applyAlignment="1">
      <alignment horizontal="left" vertical="center"/>
    </xf>
    <xf numFmtId="0" fontId="36" fillId="8" borderId="49" xfId="9" applyFont="1" applyFill="1" applyBorder="1" applyAlignment="1">
      <alignment horizontal="left" vertical="center"/>
    </xf>
    <xf numFmtId="0" fontId="2" fillId="7" borderId="32" xfId="9" applyFont="1" applyFill="1" applyBorder="1" applyAlignment="1">
      <alignment horizontal="left" vertical="center"/>
    </xf>
    <xf numFmtId="0" fontId="2" fillId="6" borderId="32" xfId="9" applyFont="1" applyFill="1" applyBorder="1" applyAlignment="1">
      <alignment horizontal="center" vertical="center"/>
    </xf>
    <xf numFmtId="0" fontId="6" fillId="6" borderId="49" xfId="9" applyFill="1" applyBorder="1" applyAlignment="1">
      <alignment horizontal="center" vertical="center"/>
    </xf>
    <xf numFmtId="0" fontId="4" fillId="7" borderId="32" xfId="9" applyFont="1" applyFill="1" applyBorder="1" applyAlignment="1">
      <alignment horizontal="left" vertical="center" wrapText="1"/>
    </xf>
    <xf numFmtId="0" fontId="2" fillId="7" borderId="13" xfId="10" applyFont="1" applyFill="1" applyBorder="1" applyAlignment="1">
      <alignment horizontal="left" vertical="center" wrapText="1"/>
    </xf>
    <xf numFmtId="0" fontId="6" fillId="7" borderId="13" xfId="10" applyFill="1" applyBorder="1" applyAlignment="1">
      <alignment horizontal="left" vertical="center" wrapText="1"/>
    </xf>
    <xf numFmtId="0" fontId="6" fillId="7" borderId="49" xfId="10" applyFill="1" applyBorder="1" applyAlignment="1">
      <alignment horizontal="left" vertical="center" wrapText="1"/>
    </xf>
    <xf numFmtId="176" fontId="11" fillId="0" borderId="7" xfId="0" applyNumberFormat="1" applyFont="1" applyBorder="1" applyAlignment="1">
      <alignment horizontal="left" vertical="center" shrinkToFit="1"/>
    </xf>
    <xf numFmtId="176" fontId="11" fillId="0" borderId="50" xfId="0" applyNumberFormat="1" applyFont="1" applyBorder="1" applyAlignment="1">
      <alignment horizontal="left" vertical="center" shrinkToFit="1"/>
    </xf>
    <xf numFmtId="176" fontId="11" fillId="0" borderId="32" xfId="0" applyNumberFormat="1"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49" xfId="0" applyNumberFormat="1" applyFont="1" applyBorder="1" applyAlignment="1">
      <alignment horizontal="center" vertical="center" shrinkToFit="1"/>
    </xf>
    <xf numFmtId="0" fontId="11" fillId="0" borderId="32" xfId="0" applyFont="1" applyBorder="1" applyAlignment="1">
      <alignment horizontal="center" vertical="center"/>
    </xf>
    <xf numFmtId="0" fontId="11" fillId="0" borderId="13" xfId="0" applyFont="1" applyBorder="1" applyAlignment="1">
      <alignment horizontal="center" vertical="center"/>
    </xf>
    <xf numFmtId="0" fontId="11" fillId="0" borderId="36" xfId="0" applyFont="1" applyBorder="1" applyAlignment="1">
      <alignment horizontal="center" vertical="center"/>
    </xf>
    <xf numFmtId="177" fontId="11" fillId="0" borderId="21" xfId="0" applyNumberFormat="1" applyFont="1" applyBorder="1" applyAlignment="1">
      <alignment horizontal="distributed" vertical="center" justifyLastLine="1"/>
    </xf>
    <xf numFmtId="177" fontId="11" fillId="0" borderId="22" xfId="0" applyNumberFormat="1" applyFont="1" applyBorder="1" applyAlignment="1">
      <alignment horizontal="distributed" vertical="center" justifyLastLine="1"/>
    </xf>
    <xf numFmtId="0" fontId="66" fillId="2" borderId="108" xfId="0" applyFont="1" applyFill="1" applyBorder="1" applyAlignment="1">
      <alignment horizontal="center" vertical="center"/>
    </xf>
    <xf numFmtId="0" fontId="66" fillId="2" borderId="109" xfId="0" applyFont="1" applyFill="1" applyBorder="1" applyAlignment="1">
      <alignment horizontal="center" vertical="center"/>
    </xf>
    <xf numFmtId="0" fontId="11" fillId="0" borderId="47" xfId="0" applyFont="1" applyBorder="1" applyAlignment="1">
      <alignment horizontal="left" vertical="center" wrapText="1" justifyLastLine="1"/>
    </xf>
    <xf numFmtId="0" fontId="11" fillId="0" borderId="18" xfId="0" applyFont="1" applyBorder="1" applyAlignment="1">
      <alignment horizontal="left" vertical="center" wrapText="1" justifyLastLine="1"/>
    </xf>
    <xf numFmtId="0" fontId="11" fillId="0" borderId="20" xfId="0" applyFont="1" applyBorder="1" applyAlignment="1">
      <alignment horizontal="left" vertical="center" wrapText="1" justifyLastLine="1"/>
    </xf>
    <xf numFmtId="0" fontId="11" fillId="0" borderId="34" xfId="0" applyFont="1" applyBorder="1" applyAlignment="1">
      <alignment horizontal="left" vertical="center" justifyLastLine="1"/>
    </xf>
    <xf numFmtId="0" fontId="11" fillId="0" borderId="51" xfId="0" applyFont="1" applyBorder="1" applyAlignment="1">
      <alignment horizontal="left" vertical="center" justifyLastLine="1"/>
    </xf>
    <xf numFmtId="0" fontId="11" fillId="0" borderId="52" xfId="0" applyFont="1" applyBorder="1" applyAlignment="1">
      <alignment horizontal="left" vertical="center" justifyLastLine="1"/>
    </xf>
    <xf numFmtId="12" fontId="11" fillId="12" borderId="53" xfId="0" applyNumberFormat="1" applyFont="1" applyFill="1" applyBorder="1" applyAlignment="1">
      <alignment horizontal="right" vertical="center" shrinkToFit="1"/>
    </xf>
    <xf numFmtId="12" fontId="11" fillId="12" borderId="54" xfId="0" applyNumberFormat="1" applyFont="1" applyFill="1" applyBorder="1" applyAlignment="1">
      <alignment horizontal="right" vertical="center" shrinkToFit="1"/>
    </xf>
    <xf numFmtId="12" fontId="11" fillId="0" borderId="54" xfId="0" applyNumberFormat="1" applyFont="1" applyBorder="1" applyAlignment="1">
      <alignment horizontal="center" vertical="center" shrinkToFit="1"/>
    </xf>
    <xf numFmtId="12" fontId="11" fillId="0" borderId="55" xfId="0" applyNumberFormat="1" applyFont="1" applyBorder="1" applyAlignment="1">
      <alignment horizontal="center" vertical="center" shrinkToFit="1"/>
    </xf>
    <xf numFmtId="12" fontId="11" fillId="0" borderId="56" xfId="0" applyNumberFormat="1" applyFont="1" applyBorder="1" applyAlignment="1">
      <alignment horizontal="center" vertical="center" shrinkToFit="1"/>
    </xf>
    <xf numFmtId="12" fontId="11" fillId="0" borderId="57" xfId="0" applyNumberFormat="1" applyFont="1" applyBorder="1" applyAlignment="1">
      <alignment horizontal="center" vertical="center" shrinkToFit="1"/>
    </xf>
    <xf numFmtId="0" fontId="11" fillId="0" borderId="47" xfId="0" applyFont="1" applyBorder="1" applyAlignment="1">
      <alignment horizontal="distributed" vertical="center" justifyLastLine="1"/>
    </xf>
    <xf numFmtId="0" fontId="11" fillId="0" borderId="18" xfId="0" applyFont="1" applyBorder="1" applyAlignment="1">
      <alignment horizontal="distributed" vertical="center" justifyLastLine="1"/>
    </xf>
    <xf numFmtId="0" fontId="11" fillId="0" borderId="19" xfId="0" applyFont="1" applyBorder="1" applyAlignment="1">
      <alignment horizontal="distributed" vertical="center" justifyLastLine="1"/>
    </xf>
    <xf numFmtId="0" fontId="11" fillId="0" borderId="20" xfId="0" applyFont="1" applyBorder="1" applyAlignment="1">
      <alignment horizontal="distributed" vertical="center" justifyLastLine="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37" xfId="0" applyFont="1" applyBorder="1" applyAlignment="1">
      <alignment horizontal="center" vertical="center" shrinkToFit="1"/>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0" fillId="0" borderId="0" xfId="0" applyAlignment="1">
      <alignment horizontal="right" vertical="center"/>
    </xf>
    <xf numFmtId="176" fontId="0" fillId="0" borderId="25" xfId="0" applyNumberFormat="1" applyBorder="1" applyAlignment="1">
      <alignment horizontal="center" vertical="center"/>
    </xf>
    <xf numFmtId="0" fontId="10" fillId="0" borderId="25" xfId="0" applyFont="1" applyBorder="1" applyAlignment="1">
      <alignment horizontal="right" vertical="center"/>
    </xf>
    <xf numFmtId="0" fontId="11" fillId="0" borderId="68"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67" xfId="0" applyFont="1" applyBorder="1" applyAlignment="1">
      <alignment horizontal="center" vertical="center" shrinkToFit="1"/>
    </xf>
    <xf numFmtId="0" fontId="11" fillId="0" borderId="76" xfId="0" applyFont="1" applyBorder="1" applyAlignment="1">
      <alignment horizontal="center" vertical="center" shrinkToFit="1"/>
    </xf>
    <xf numFmtId="0" fontId="11" fillId="0" borderId="42"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13" xfId="0" applyFont="1" applyBorder="1" applyAlignment="1">
      <alignment horizontal="center" vertical="center" shrinkToFit="1"/>
    </xf>
    <xf numFmtId="0" fontId="0" fillId="0" borderId="13" xfId="0" applyBorder="1" applyAlignment="1">
      <alignment vertical="center" shrinkToFit="1"/>
    </xf>
    <xf numFmtId="0" fontId="0" fillId="0" borderId="36" xfId="0" applyBorder="1" applyAlignment="1">
      <alignment vertical="center" shrinkToFit="1"/>
    </xf>
    <xf numFmtId="0" fontId="11" fillId="0" borderId="6" xfId="0" applyFont="1" applyBorder="1" applyAlignment="1">
      <alignment horizontal="center" vertical="center" shrinkToFit="1"/>
    </xf>
    <xf numFmtId="0" fontId="19" fillId="0" borderId="79" xfId="0" applyFont="1" applyBorder="1" applyAlignment="1">
      <alignment horizontal="center" vertical="center" justifyLastLine="1"/>
    </xf>
    <xf numFmtId="0" fontId="19" fillId="0" borderId="80" xfId="0" applyFont="1" applyBorder="1" applyAlignment="1">
      <alignment horizontal="center" vertical="center" justifyLastLine="1"/>
    </xf>
    <xf numFmtId="0" fontId="19" fillId="0" borderId="81" xfId="0" applyFont="1" applyBorder="1" applyAlignment="1">
      <alignment horizontal="center" vertical="center" justifyLastLine="1"/>
    </xf>
    <xf numFmtId="0" fontId="19" fillId="0" borderId="12" xfId="0" applyFont="1" applyBorder="1" applyAlignment="1">
      <alignment horizontal="center" vertical="distributed" textRotation="255" wrapText="1" justifyLastLine="1"/>
    </xf>
    <xf numFmtId="0" fontId="19" fillId="0" borderId="60" xfId="0" applyFont="1" applyBorder="1" applyAlignment="1">
      <alignment horizontal="center" vertical="distributed" textRotation="255" wrapText="1" justifyLastLine="1"/>
    </xf>
    <xf numFmtId="0" fontId="19" fillId="0" borderId="61" xfId="0" applyFont="1" applyBorder="1" applyAlignment="1">
      <alignment horizontal="center" vertical="distributed" textRotation="255" wrapText="1" justifyLastLine="1"/>
    </xf>
    <xf numFmtId="0" fontId="18" fillId="0" borderId="79" xfId="0" applyFont="1" applyBorder="1" applyAlignment="1">
      <alignment horizontal="center" vertical="distributed" textRotation="255" justifyLastLine="1"/>
    </xf>
    <xf numFmtId="0" fontId="18" fillId="0" borderId="80" xfId="0" applyFont="1" applyBorder="1" applyAlignment="1">
      <alignment horizontal="center" vertical="distributed" textRotation="255" justifyLastLine="1"/>
    </xf>
    <xf numFmtId="0" fontId="18" fillId="0" borderId="81" xfId="0" applyFont="1" applyBorder="1" applyAlignment="1">
      <alignment horizontal="center" vertical="distributed" textRotation="255" justifyLastLine="1"/>
    </xf>
    <xf numFmtId="0" fontId="18" fillId="0" borderId="60" xfId="0" applyFont="1" applyBorder="1" applyAlignment="1">
      <alignment horizontal="left" vertical="center"/>
    </xf>
    <xf numFmtId="0" fontId="18" fillId="0" borderId="0" xfId="0" applyFont="1" applyAlignment="1">
      <alignment horizontal="left" vertical="center"/>
    </xf>
    <xf numFmtId="0" fontId="18" fillId="0" borderId="40" xfId="0" applyFont="1" applyBorder="1" applyAlignment="1">
      <alignment horizontal="left" vertical="center"/>
    </xf>
    <xf numFmtId="0" fontId="18" fillId="0" borderId="6" xfId="0" applyFont="1" applyBorder="1" applyAlignment="1">
      <alignment horizontal="left" vertical="center"/>
    </xf>
    <xf numFmtId="0" fontId="18" fillId="12" borderId="6" xfId="0" applyFont="1" applyFill="1" applyBorder="1" applyAlignment="1">
      <alignment horizontal="left" vertical="center"/>
    </xf>
    <xf numFmtId="0" fontId="18" fillId="0" borderId="6" xfId="0" applyFont="1" applyBorder="1">
      <alignment vertical="center"/>
    </xf>
    <xf numFmtId="0" fontId="18" fillId="0" borderId="6" xfId="0" applyFont="1" applyBorder="1" applyAlignment="1">
      <alignment horizontal="left" vertical="center" justifyLastLine="1"/>
    </xf>
    <xf numFmtId="0" fontId="18" fillId="0" borderId="32" xfId="0" applyFont="1" applyBorder="1" applyAlignment="1">
      <alignment horizontal="left" vertical="center" justifyLastLine="1"/>
    </xf>
    <xf numFmtId="0" fontId="18" fillId="0" borderId="13" xfId="0" applyFont="1" applyBorder="1" applyAlignment="1">
      <alignment horizontal="left" vertical="center" justifyLastLine="1"/>
    </xf>
    <xf numFmtId="0" fontId="18" fillId="0" borderId="49" xfId="0" applyFont="1" applyBorder="1" applyAlignment="1">
      <alignment horizontal="left" vertical="center" justifyLastLine="1"/>
    </xf>
    <xf numFmtId="0" fontId="18" fillId="0" borderId="13" xfId="0" applyFont="1" applyBorder="1" applyAlignment="1">
      <alignment horizontal="center" vertical="center" justifyLastLine="1"/>
    </xf>
    <xf numFmtId="0" fontId="18" fillId="0" borderId="49" xfId="0" applyFont="1" applyBorder="1" applyAlignment="1">
      <alignment horizontal="center" vertical="center" justifyLastLine="1"/>
    </xf>
    <xf numFmtId="0" fontId="18" fillId="0" borderId="32" xfId="0" applyFont="1" applyBorder="1" applyAlignment="1">
      <alignment horizontal="left" vertical="center"/>
    </xf>
    <xf numFmtId="0" fontId="18" fillId="0" borderId="49" xfId="0" applyFont="1" applyBorder="1" applyAlignment="1">
      <alignment horizontal="left" vertical="center"/>
    </xf>
    <xf numFmtId="0" fontId="18" fillId="12" borderId="6" xfId="0" applyFont="1" applyFill="1" applyBorder="1" applyAlignment="1">
      <alignment horizontal="left" vertical="center" justifyLastLine="1"/>
    </xf>
    <xf numFmtId="0" fontId="18" fillId="0" borderId="61" xfId="0" applyFont="1" applyBorder="1" applyAlignment="1">
      <alignment horizontal="left" vertical="center" justifyLastLine="1"/>
    </xf>
    <xf numFmtId="0" fontId="18" fillId="0" borderId="62" xfId="0" applyFont="1" applyBorder="1" applyAlignment="1">
      <alignment horizontal="left" vertical="center" justifyLastLine="1"/>
    </xf>
    <xf numFmtId="0" fontId="18" fillId="0" borderId="63" xfId="0" applyFont="1" applyBorder="1" applyAlignment="1">
      <alignment horizontal="left" vertical="center" justifyLastLine="1"/>
    </xf>
    <xf numFmtId="0" fontId="18" fillId="0" borderId="12" xfId="0" applyFont="1" applyBorder="1" applyAlignment="1">
      <alignment horizontal="left" vertical="center" justifyLastLine="1"/>
    </xf>
    <xf numFmtId="0" fontId="18" fillId="0" borderId="10" xfId="0" applyFont="1" applyBorder="1" applyAlignment="1">
      <alignment horizontal="left" vertical="center" justifyLastLine="1"/>
    </xf>
    <xf numFmtId="0" fontId="18" fillId="0" borderId="11" xfId="0" applyFont="1" applyBorder="1" applyAlignment="1">
      <alignment horizontal="left" vertical="center" justifyLastLine="1"/>
    </xf>
    <xf numFmtId="0" fontId="18" fillId="0" borderId="60" xfId="0" applyFont="1" applyBorder="1" applyAlignment="1">
      <alignment horizontal="left" vertical="center" justifyLastLine="1"/>
    </xf>
    <xf numFmtId="0" fontId="18" fillId="0" borderId="0" xfId="0" applyFont="1" applyAlignment="1">
      <alignment horizontal="left" vertical="center" justifyLastLine="1"/>
    </xf>
    <xf numFmtId="0" fontId="18" fillId="0" borderId="40" xfId="0" applyFont="1" applyBorder="1" applyAlignment="1">
      <alignment horizontal="left" vertical="center" justifyLastLine="1"/>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18" fillId="0" borderId="73" xfId="0" applyFont="1" applyBorder="1" applyAlignment="1">
      <alignment horizontal="center" vertical="center"/>
    </xf>
    <xf numFmtId="0" fontId="0" fillId="0" borderId="61" xfId="0" applyBorder="1">
      <alignment vertical="center"/>
    </xf>
    <xf numFmtId="0" fontId="0" fillId="0" borderId="63" xfId="0" applyBorder="1">
      <alignment vertical="center"/>
    </xf>
    <xf numFmtId="0" fontId="18" fillId="0" borderId="30" xfId="0" applyFont="1" applyBorder="1" applyAlignment="1">
      <alignment horizontal="center" vertical="distributed" textRotation="255" justifyLastLine="1"/>
    </xf>
    <xf numFmtId="0" fontId="18" fillId="0" borderId="38" xfId="0" applyFont="1" applyBorder="1" applyAlignment="1">
      <alignment horizontal="center" vertical="distributed" textRotation="255" justifyLastLine="1"/>
    </xf>
    <xf numFmtId="0" fontId="18" fillId="0" borderId="65" xfId="0" applyFont="1" applyBorder="1" applyAlignment="1">
      <alignment horizontal="left" vertical="center"/>
    </xf>
    <xf numFmtId="0" fontId="18" fillId="0" borderId="66" xfId="0" applyFont="1" applyBorder="1" applyAlignment="1">
      <alignment horizontal="left" vertical="center"/>
    </xf>
    <xf numFmtId="0" fontId="18" fillId="0" borderId="64" xfId="0" applyFont="1" applyBorder="1" applyAlignment="1">
      <alignment horizontal="center" vertical="distributed" textRotation="255" justifyLastLine="1"/>
    </xf>
    <xf numFmtId="0" fontId="18" fillId="0" borderId="27" xfId="0" applyFont="1" applyBorder="1" applyAlignment="1">
      <alignment horizontal="center" vertical="distributed" textRotation="255" justifyLastLine="1"/>
    </xf>
    <xf numFmtId="0" fontId="18" fillId="0" borderId="61" xfId="0" applyFont="1" applyBorder="1" applyAlignment="1">
      <alignment horizontal="center" vertical="center" justifyLastLine="1"/>
    </xf>
    <xf numFmtId="0" fontId="18" fillId="0" borderId="63" xfId="0" applyFont="1" applyBorder="1" applyAlignment="1">
      <alignment horizontal="center" vertical="center" justifyLastLine="1"/>
    </xf>
    <xf numFmtId="0" fontId="18" fillId="0" borderId="29" xfId="0" applyFont="1" applyBorder="1" applyAlignment="1">
      <alignment horizontal="center" vertical="distributed" textRotation="255" justifyLastLine="1"/>
    </xf>
    <xf numFmtId="0" fontId="0" fillId="0" borderId="6" xfId="0" applyBorder="1">
      <alignment vertical="center"/>
    </xf>
    <xf numFmtId="0" fontId="10" fillId="0" borderId="0" xfId="0" applyFont="1" applyAlignment="1">
      <alignment horizontal="center" vertical="center"/>
    </xf>
    <xf numFmtId="0" fontId="16" fillId="0" borderId="0" xfId="0" applyFont="1" applyAlignment="1">
      <alignment horizontal="center" vertical="center"/>
    </xf>
    <xf numFmtId="0" fontId="19" fillId="0" borderId="70" xfId="0" applyFont="1" applyBorder="1" applyAlignment="1">
      <alignment horizontal="center" vertical="center" justifyLastLine="1"/>
    </xf>
    <xf numFmtId="0" fontId="19" fillId="0" borderId="44" xfId="0" applyFont="1" applyBorder="1" applyAlignment="1">
      <alignment horizontal="center" vertical="center" justifyLastLine="1"/>
    </xf>
    <xf numFmtId="0" fontId="19" fillId="0" borderId="58" xfId="0" applyFont="1" applyBorder="1" applyAlignment="1">
      <alignment horizontal="center" vertical="center" justifyLastLine="1"/>
    </xf>
    <xf numFmtId="0" fontId="18" fillId="12" borderId="43" xfId="0" applyFont="1" applyFill="1" applyBorder="1" applyAlignment="1">
      <alignment horizontal="center" vertical="center"/>
    </xf>
    <xf numFmtId="0" fontId="18" fillId="12" borderId="69" xfId="0" applyFont="1" applyFill="1" applyBorder="1" applyAlignment="1">
      <alignment horizontal="center" vertical="center"/>
    </xf>
    <xf numFmtId="0" fontId="18" fillId="12" borderId="37" xfId="0" applyFont="1" applyFill="1" applyBorder="1" applyAlignment="1">
      <alignment horizontal="center" vertical="center"/>
    </xf>
    <xf numFmtId="0" fontId="18" fillId="0" borderId="6" xfId="0" applyFont="1" applyBorder="1" applyAlignment="1">
      <alignment horizontal="center" vertical="distributed" textRotation="255" justifyLastLine="1"/>
    </xf>
    <xf numFmtId="0" fontId="18" fillId="0" borderId="32" xfId="0" applyFont="1" applyBorder="1" applyAlignment="1">
      <alignment horizontal="center" vertical="distributed" textRotation="255" justifyLastLine="1"/>
    </xf>
    <xf numFmtId="0" fontId="18" fillId="0" borderId="69" xfId="0" applyFont="1" applyBorder="1" applyAlignment="1">
      <alignment horizontal="center" vertical="distributed" textRotation="255" wrapText="1" justifyLastLine="1"/>
    </xf>
    <xf numFmtId="0" fontId="18" fillId="0" borderId="0" xfId="0" applyFont="1" applyAlignment="1">
      <alignment horizontal="center" vertical="distributed" textRotation="255" wrapText="1" justifyLastLine="1"/>
    </xf>
    <xf numFmtId="0" fontId="18" fillId="0" borderId="62" xfId="0" applyFont="1" applyBorder="1" applyAlignment="1">
      <alignment horizontal="center" vertical="distributed" textRotation="255" wrapText="1" justifyLastLine="1"/>
    </xf>
    <xf numFmtId="0" fontId="10" fillId="0" borderId="0" xfId="0" applyFont="1" applyAlignment="1">
      <alignment horizontal="right" vertical="center"/>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8" fillId="0" borderId="83" xfId="0" applyFont="1" applyBorder="1" applyAlignment="1">
      <alignment horizontal="distributed" vertical="center" justifyLastLine="1"/>
    </xf>
    <xf numFmtId="0" fontId="28" fillId="0" borderId="59" xfId="0" applyFont="1" applyBorder="1" applyAlignment="1">
      <alignment horizontal="distributed" vertical="center" justifyLastLine="1"/>
    </xf>
    <xf numFmtId="0" fontId="28" fillId="0" borderId="77" xfId="0" applyFont="1" applyBorder="1" applyAlignment="1">
      <alignment horizontal="distributed" vertical="center" justifyLastLine="1"/>
    </xf>
    <xf numFmtId="0" fontId="28" fillId="0" borderId="6" xfId="0" applyFont="1" applyBorder="1" applyAlignment="1">
      <alignment horizontal="distributed" vertical="center" justifyLastLine="1"/>
    </xf>
    <xf numFmtId="0" fontId="28" fillId="0" borderId="46" xfId="0" applyFont="1" applyBorder="1" applyAlignment="1">
      <alignment horizontal="distributed" vertical="center" justifyLastLine="1"/>
    </xf>
    <xf numFmtId="0" fontId="28" fillId="0" borderId="42" xfId="0" applyFont="1" applyBorder="1" applyAlignment="1">
      <alignment horizontal="distributed" vertical="center" justifyLastLine="1"/>
    </xf>
    <xf numFmtId="0" fontId="28" fillId="0" borderId="78" xfId="0" applyFont="1" applyBorder="1" applyAlignment="1">
      <alignment horizontal="distributed" vertical="center" justifyLastLine="1"/>
    </xf>
    <xf numFmtId="0" fontId="0" fillId="0" borderId="0" xfId="0" applyAlignment="1">
      <alignment horizontal="left" vertical="center"/>
    </xf>
    <xf numFmtId="0" fontId="28" fillId="0" borderId="24"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0" fillId="0" borderId="69" xfId="0" applyBorder="1" applyAlignment="1">
      <alignment horizontal="center" vertical="center"/>
    </xf>
    <xf numFmtId="0" fontId="33" fillId="0" borderId="0" xfId="10" applyFont="1" applyAlignment="1">
      <alignment horizontal="center" vertical="center"/>
    </xf>
    <xf numFmtId="0" fontId="0" fillId="12" borderId="44" xfId="10" applyFont="1" applyFill="1" applyBorder="1" applyAlignment="1">
      <alignment horizontal="center" vertical="center"/>
    </xf>
    <xf numFmtId="0" fontId="0" fillId="12" borderId="37" xfId="10" applyFont="1" applyFill="1" applyBorder="1" applyAlignment="1">
      <alignment horizontal="center" vertical="center"/>
    </xf>
    <xf numFmtId="0" fontId="5" fillId="12" borderId="43" xfId="10" applyFont="1" applyFill="1" applyBorder="1" applyAlignment="1">
      <alignment horizontal="center" vertical="center" wrapText="1"/>
    </xf>
    <xf numFmtId="0" fontId="6" fillId="12" borderId="37" xfId="10" applyFill="1" applyBorder="1" applyAlignment="1">
      <alignment horizontal="center" vertical="center" wrapText="1"/>
    </xf>
    <xf numFmtId="0" fontId="0" fillId="12" borderId="43" xfId="10" applyFont="1" applyFill="1" applyBorder="1" applyAlignment="1">
      <alignment horizontal="center" vertical="center" wrapText="1"/>
    </xf>
    <xf numFmtId="0" fontId="0" fillId="12" borderId="44" xfId="10" applyFont="1" applyFill="1" applyBorder="1" applyAlignment="1">
      <alignment horizontal="center" vertical="center" wrapText="1"/>
    </xf>
    <xf numFmtId="0" fontId="0" fillId="12" borderId="37" xfId="10" applyFont="1" applyFill="1" applyBorder="1" applyAlignment="1">
      <alignment horizontal="center" vertical="center" wrapText="1"/>
    </xf>
    <xf numFmtId="0" fontId="51" fillId="0" borderId="0" xfId="10" applyFont="1" applyAlignment="1">
      <alignment horizontal="right" vertical="center"/>
    </xf>
    <xf numFmtId="0" fontId="51" fillId="0" borderId="1" xfId="10" applyFont="1" applyBorder="1" applyAlignment="1">
      <alignment horizontal="right" vertical="center"/>
    </xf>
    <xf numFmtId="0" fontId="62" fillId="7" borderId="6" xfId="10" applyFont="1" applyFill="1" applyBorder="1" applyAlignment="1">
      <alignment horizontal="center" vertical="center"/>
    </xf>
    <xf numFmtId="0" fontId="55" fillId="12" borderId="32" xfId="10" applyFont="1" applyFill="1" applyBorder="1" applyAlignment="1" applyProtection="1">
      <alignment horizontal="center" vertical="center" wrapText="1" shrinkToFit="1"/>
      <protection locked="0"/>
    </xf>
    <xf numFmtId="0" fontId="55" fillId="12" borderId="49" xfId="10" applyFont="1" applyFill="1" applyBorder="1" applyAlignment="1" applyProtection="1">
      <alignment horizontal="center" vertical="center" wrapText="1" shrinkToFit="1"/>
      <protection locked="0"/>
    </xf>
    <xf numFmtId="0" fontId="56" fillId="12" borderId="6" xfId="10" applyFont="1" applyFill="1" applyBorder="1" applyAlignment="1">
      <alignment horizontal="center" vertical="center" wrapText="1"/>
    </xf>
    <xf numFmtId="0" fontId="6" fillId="0" borderId="49" xfId="10" applyBorder="1" applyAlignment="1">
      <alignment horizontal="left" vertical="center" wrapText="1"/>
    </xf>
    <xf numFmtId="0" fontId="6" fillId="0" borderId="6" xfId="10" applyBorder="1" applyAlignment="1">
      <alignment horizontal="left" vertical="center" wrapText="1"/>
    </xf>
    <xf numFmtId="0" fontId="6" fillId="7" borderId="6" xfId="10" applyFill="1" applyBorder="1" applyAlignment="1">
      <alignment horizontal="center" vertical="center"/>
    </xf>
    <xf numFmtId="0" fontId="36" fillId="7" borderId="6" xfId="10" applyFont="1" applyFill="1" applyBorder="1" applyAlignment="1">
      <alignment horizontal="center" vertical="center"/>
    </xf>
    <xf numFmtId="0" fontId="36" fillId="7" borderId="13" xfId="10" applyFont="1" applyFill="1" applyBorder="1" applyAlignment="1">
      <alignment horizontal="center" vertical="center"/>
    </xf>
    <xf numFmtId="0" fontId="36" fillId="7" borderId="12" xfId="10" applyFont="1" applyFill="1" applyBorder="1" applyAlignment="1">
      <alignment horizontal="left" vertical="center" wrapText="1"/>
    </xf>
    <xf numFmtId="0" fontId="36" fillId="7" borderId="10" xfId="10" applyFont="1" applyFill="1" applyBorder="1" applyAlignment="1">
      <alignment horizontal="left" vertical="center" wrapText="1"/>
    </xf>
    <xf numFmtId="0" fontId="36" fillId="7" borderId="11" xfId="10" applyFont="1" applyFill="1" applyBorder="1" applyAlignment="1">
      <alignment horizontal="left" vertical="center" wrapText="1"/>
    </xf>
    <xf numFmtId="0" fontId="36" fillId="7" borderId="61" xfId="10" applyFont="1" applyFill="1" applyBorder="1" applyAlignment="1">
      <alignment horizontal="left" vertical="center" wrapText="1"/>
    </xf>
    <xf numFmtId="0" fontId="36" fillId="7" borderId="62" xfId="10" applyFont="1" applyFill="1" applyBorder="1" applyAlignment="1">
      <alignment horizontal="left" vertical="center" wrapText="1"/>
    </xf>
    <xf numFmtId="0" fontId="36" fillId="7" borderId="63" xfId="10" applyFont="1" applyFill="1" applyBorder="1" applyAlignment="1">
      <alignment horizontal="left" vertical="center" wrapText="1"/>
    </xf>
    <xf numFmtId="0" fontId="6" fillId="0" borderId="40" xfId="10" applyBorder="1" applyAlignment="1">
      <alignment horizontal="left" vertical="center" wrapText="1"/>
    </xf>
    <xf numFmtId="0" fontId="6" fillId="0" borderId="30" xfId="10" applyBorder="1" applyAlignment="1">
      <alignment horizontal="left" vertical="center" wrapText="1"/>
    </xf>
    <xf numFmtId="0" fontId="58" fillId="0" borderId="0" xfId="0" applyFont="1" applyAlignment="1">
      <alignment horizontal="right" vertical="center"/>
    </xf>
    <xf numFmtId="0" fontId="59" fillId="0" borderId="0" xfId="0" applyFont="1" applyAlignment="1">
      <alignment horizontal="center" vertical="center"/>
    </xf>
    <xf numFmtId="176" fontId="18" fillId="0" borderId="25" xfId="0" applyNumberFormat="1" applyFont="1" applyBorder="1" applyAlignment="1">
      <alignment horizontal="left" vertical="center"/>
    </xf>
    <xf numFmtId="0" fontId="18" fillId="12" borderId="68" xfId="0" applyFont="1" applyFill="1" applyBorder="1" applyAlignment="1">
      <alignment horizontal="center" vertical="center" wrapText="1"/>
    </xf>
    <xf numFmtId="0" fontId="18" fillId="12" borderId="69" xfId="0" applyFont="1" applyFill="1" applyBorder="1" applyAlignment="1">
      <alignment horizontal="center" vertical="center" wrapText="1"/>
    </xf>
    <xf numFmtId="0" fontId="18" fillId="12" borderId="67" xfId="0" applyFont="1" applyFill="1" applyBorder="1" applyAlignment="1">
      <alignment horizontal="center" vertical="center" wrapText="1"/>
    </xf>
    <xf numFmtId="0" fontId="18" fillId="12" borderId="68" xfId="0" applyFont="1" applyFill="1" applyBorder="1" applyAlignment="1">
      <alignment horizontal="center" vertical="center"/>
    </xf>
    <xf numFmtId="0" fontId="18" fillId="12" borderId="101" xfId="0" applyFont="1" applyFill="1" applyBorder="1" applyAlignment="1">
      <alignment horizontal="center" vertical="center"/>
    </xf>
    <xf numFmtId="0" fontId="11" fillId="12" borderId="32" xfId="0" applyFont="1" applyFill="1" applyBorder="1" applyAlignment="1">
      <alignment horizontal="center" vertical="center" shrinkToFit="1"/>
    </xf>
    <xf numFmtId="0" fontId="11" fillId="12" borderId="13" xfId="0" applyFont="1" applyFill="1" applyBorder="1" applyAlignment="1">
      <alignment horizontal="center" vertical="center" shrinkToFit="1"/>
    </xf>
    <xf numFmtId="0" fontId="11" fillId="12" borderId="36" xfId="0" applyFont="1" applyFill="1" applyBorder="1" applyAlignment="1">
      <alignment horizontal="center" vertical="center" shrinkToFit="1"/>
    </xf>
    <xf numFmtId="0" fontId="18" fillId="12" borderId="48" xfId="0" applyFont="1" applyFill="1" applyBorder="1" applyAlignment="1">
      <alignment horizontal="center" vertical="center"/>
    </xf>
    <xf numFmtId="0" fontId="18" fillId="12" borderId="21" xfId="0" applyFont="1" applyFill="1" applyBorder="1" applyAlignment="1">
      <alignment horizontal="center" vertical="center"/>
    </xf>
    <xf numFmtId="0" fontId="18" fillId="12" borderId="21" xfId="0" applyFont="1" applyFill="1" applyBorder="1">
      <alignment vertical="center"/>
    </xf>
    <xf numFmtId="0" fontId="18" fillId="12" borderId="23" xfId="0" applyFont="1" applyFill="1" applyBorder="1">
      <alignment vertical="center"/>
    </xf>
    <xf numFmtId="0" fontId="18" fillId="12" borderId="47" xfId="0" applyFont="1" applyFill="1" applyBorder="1" applyAlignment="1">
      <alignment horizontal="center" vertical="center" wrapText="1"/>
    </xf>
    <xf numFmtId="0" fontId="18" fillId="12" borderId="18" xfId="0" applyFont="1" applyFill="1" applyBorder="1" applyAlignment="1">
      <alignment horizontal="center" vertical="center" wrapText="1"/>
    </xf>
    <xf numFmtId="0" fontId="18" fillId="12" borderId="19" xfId="0" applyFont="1" applyFill="1" applyBorder="1" applyAlignment="1">
      <alignment horizontal="center" vertical="center" wrapText="1"/>
    </xf>
    <xf numFmtId="0" fontId="18" fillId="0" borderId="47" xfId="0" applyFont="1" applyBorder="1" applyAlignment="1">
      <alignment horizontal="center" vertical="center" justifyLastLine="1"/>
    </xf>
    <xf numFmtId="0" fontId="18" fillId="0" borderId="19" xfId="0" applyFont="1" applyBorder="1" applyAlignment="1">
      <alignment horizontal="center" vertical="center" justifyLastLine="1"/>
    </xf>
    <xf numFmtId="0" fontId="60" fillId="0" borderId="47" xfId="0" applyFont="1" applyBorder="1" applyAlignment="1">
      <alignment horizontal="center" vertical="center"/>
    </xf>
    <xf numFmtId="0" fontId="60" fillId="0" borderId="18" xfId="0" applyFont="1" applyBorder="1" applyAlignment="1">
      <alignment horizontal="center" vertical="center"/>
    </xf>
    <xf numFmtId="0" fontId="60" fillId="0" borderId="20" xfId="0" applyFont="1" applyBorder="1" applyAlignment="1">
      <alignment horizontal="center" vertical="center"/>
    </xf>
    <xf numFmtId="0" fontId="23" fillId="0" borderId="13" xfId="0" applyFont="1" applyBorder="1" applyAlignment="1">
      <alignment horizontal="center" vertical="center" justifyLastLine="1"/>
    </xf>
    <xf numFmtId="0" fontId="23" fillId="0" borderId="49" xfId="0" applyFont="1" applyBorder="1" applyAlignment="1">
      <alignment horizontal="center" vertical="center" justifyLastLine="1"/>
    </xf>
    <xf numFmtId="0" fontId="18" fillId="0" borderId="105" xfId="0" applyFont="1" applyBorder="1">
      <alignment vertical="center"/>
    </xf>
    <xf numFmtId="0" fontId="8" fillId="0" borderId="10" xfId="0" applyFont="1" applyBorder="1">
      <alignment vertical="center"/>
    </xf>
    <xf numFmtId="0" fontId="8" fillId="0" borderId="14" xfId="0" applyFont="1" applyBorder="1">
      <alignment vertical="center"/>
    </xf>
    <xf numFmtId="0" fontId="18" fillId="0" borderId="27" xfId="0" applyFont="1" applyBorder="1" applyAlignment="1">
      <alignment horizontal="left" vertical="center"/>
    </xf>
    <xf numFmtId="0" fontId="8" fillId="0" borderId="0" xfId="0" applyFont="1">
      <alignment vertical="center"/>
    </xf>
    <xf numFmtId="0" fontId="8" fillId="0" borderId="1" xfId="0" applyFont="1" applyBorder="1">
      <alignment vertical="center"/>
    </xf>
    <xf numFmtId="0" fontId="8" fillId="0" borderId="27" xfId="0" applyFont="1" applyBorder="1">
      <alignment vertical="center"/>
    </xf>
    <xf numFmtId="0" fontId="8" fillId="0" borderId="94" xfId="0" applyFont="1" applyBorder="1">
      <alignment vertical="center"/>
    </xf>
    <xf numFmtId="0" fontId="8" fillId="0" borderId="25" xfId="0" applyFont="1" applyBorder="1">
      <alignment vertical="center"/>
    </xf>
    <xf numFmtId="0" fontId="8" fillId="0" borderId="106" xfId="0" applyFont="1" applyBorder="1">
      <alignment vertical="center"/>
    </xf>
    <xf numFmtId="0" fontId="18" fillId="0" borderId="16" xfId="0" applyFont="1" applyBorder="1" applyAlignment="1">
      <alignment horizontal="center" vertical="center"/>
    </xf>
    <xf numFmtId="0" fontId="18" fillId="0" borderId="104" xfId="0" applyFont="1" applyBorder="1" applyAlignment="1">
      <alignment horizontal="center" vertical="center"/>
    </xf>
    <xf numFmtId="0" fontId="18" fillId="0" borderId="27" xfId="0" applyFont="1" applyBorder="1" applyAlignment="1">
      <alignment horizontal="left" vertical="top"/>
    </xf>
    <xf numFmtId="0" fontId="18" fillId="0" borderId="0" xfId="0" applyFont="1" applyAlignment="1">
      <alignment horizontal="left" vertical="top"/>
    </xf>
    <xf numFmtId="0" fontId="18" fillId="0" borderId="1" xfId="0" applyFont="1" applyBorder="1" applyAlignment="1">
      <alignment horizontal="left" vertical="top"/>
    </xf>
    <xf numFmtId="0" fontId="1" fillId="0" borderId="6" xfId="10" applyFont="1" applyBorder="1" applyAlignment="1">
      <alignment horizontal="center" vertical="center"/>
    </xf>
  </cellXfs>
  <cellStyles count="12">
    <cellStyle name="パーセント 2" xfId="3" xr:uid="{00000000-0005-0000-0000-000000000000}"/>
    <cellStyle name="桁区切り" xfId="8" builtinId="6"/>
    <cellStyle name="桁区切り 2" xfId="4" xr:uid="{00000000-0005-0000-0000-000002000000}"/>
    <cellStyle name="桁区切り 3" xfId="11" xr:uid="{DE291603-66BF-46D8-936E-A8E48EC1E10D}"/>
    <cellStyle name="標準" xfId="0" builtinId="0"/>
    <cellStyle name="標準 2" xfId="5" xr:uid="{00000000-0005-0000-0000-000004000000}"/>
    <cellStyle name="標準 2 2" xfId="1" xr:uid="{00000000-0005-0000-0000-000005000000}"/>
    <cellStyle name="標準 2 3" xfId="2" xr:uid="{00000000-0005-0000-0000-000006000000}"/>
    <cellStyle name="標準 2 4" xfId="10" xr:uid="{1CF40A9F-83DF-4BA4-ACD0-63CCEB8F562B}"/>
    <cellStyle name="標準 3" xfId="6" xr:uid="{00000000-0005-0000-0000-000007000000}"/>
    <cellStyle name="標準 4" xfId="7" xr:uid="{00000000-0005-0000-0000-000008000000}"/>
    <cellStyle name="標準 5" xfId="9" xr:uid="{E0D1D538-865C-401D-AFBF-2C7CD2660C0D}"/>
  </cellStyles>
  <dxfs count="8">
    <dxf>
      <fill>
        <patternFill>
          <bgColor theme="8" tint="0.79998168889431442"/>
        </patternFill>
      </fill>
    </dxf>
    <dxf>
      <fill>
        <patternFill>
          <bgColor theme="8" tint="0.79998168889431442"/>
        </patternFill>
      </fill>
    </dxf>
    <dxf>
      <fill>
        <patternFill>
          <bgColor rgb="FF92D050"/>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178594</xdr:colOff>
      <xdr:row>8</xdr:row>
      <xdr:rowOff>631033</xdr:rowOff>
    </xdr:from>
    <xdr:to>
      <xdr:col>5</xdr:col>
      <xdr:colOff>333374</xdr:colOff>
      <xdr:row>12</xdr:row>
      <xdr:rowOff>47627</xdr:rowOff>
    </xdr:to>
    <xdr:sp macro="" textlink="">
      <xdr:nvSpPr>
        <xdr:cNvPr id="2" name="テキスト ボックス 1">
          <a:extLst>
            <a:ext uri="{FF2B5EF4-FFF2-40B4-BE49-F238E27FC236}">
              <a16:creationId xmlns:a16="http://schemas.microsoft.com/office/drawing/2014/main" id="{914E408B-EBEA-4A78-A29A-662A5DF70314}"/>
            </a:ext>
          </a:extLst>
        </xdr:cNvPr>
        <xdr:cNvSpPr txBox="1"/>
      </xdr:nvSpPr>
      <xdr:spPr>
        <a:xfrm>
          <a:off x="464344" y="3024189"/>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114300</xdr:colOff>
      <xdr:row>1</xdr:row>
      <xdr:rowOff>57150</xdr:rowOff>
    </xdr:from>
    <xdr:to>
      <xdr:col>13</xdr:col>
      <xdr:colOff>418540</xdr:colOff>
      <xdr:row>5</xdr:row>
      <xdr:rowOff>53227</xdr:rowOff>
    </xdr:to>
    <xdr:sp macro="" textlink="">
      <xdr:nvSpPr>
        <xdr:cNvPr id="2" name="テキスト ボックス 1">
          <a:extLst>
            <a:ext uri="{FF2B5EF4-FFF2-40B4-BE49-F238E27FC236}">
              <a16:creationId xmlns:a16="http://schemas.microsoft.com/office/drawing/2014/main" id="{01414CD4-FE8C-41A8-8D89-77B970E3B734}"/>
            </a:ext>
          </a:extLst>
        </xdr:cNvPr>
        <xdr:cNvSpPr txBox="1"/>
      </xdr:nvSpPr>
      <xdr:spPr>
        <a:xfrm>
          <a:off x="7096125" y="2381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54429</xdr:colOff>
      <xdr:row>0</xdr:row>
      <xdr:rowOff>40822</xdr:rowOff>
    </xdr:from>
    <xdr:to>
      <xdr:col>12</xdr:col>
      <xdr:colOff>55229</xdr:colOff>
      <xdr:row>4</xdr:row>
      <xdr:rowOff>114460</xdr:rowOff>
    </xdr:to>
    <xdr:sp macro="" textlink="">
      <xdr:nvSpPr>
        <xdr:cNvPr id="2" name="テキスト ボックス 1">
          <a:extLst>
            <a:ext uri="{FF2B5EF4-FFF2-40B4-BE49-F238E27FC236}">
              <a16:creationId xmlns:a16="http://schemas.microsoft.com/office/drawing/2014/main" id="{F4CA9669-FCE5-4743-B18B-2613C7877277}"/>
            </a:ext>
          </a:extLst>
        </xdr:cNvPr>
        <xdr:cNvSpPr txBox="1"/>
      </xdr:nvSpPr>
      <xdr:spPr>
        <a:xfrm>
          <a:off x="11321143" y="4082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133350</xdr:colOff>
      <xdr:row>0</xdr:row>
      <xdr:rowOff>152400</xdr:rowOff>
    </xdr:from>
    <xdr:to>
      <xdr:col>9</xdr:col>
      <xdr:colOff>619125</xdr:colOff>
      <xdr:row>2</xdr:row>
      <xdr:rowOff>238125</xdr:rowOff>
    </xdr:to>
    <xdr:sp macro="" textlink="">
      <xdr:nvSpPr>
        <xdr:cNvPr id="2" name="テキスト ボックス 1">
          <a:extLst>
            <a:ext uri="{FF2B5EF4-FFF2-40B4-BE49-F238E27FC236}">
              <a16:creationId xmlns:a16="http://schemas.microsoft.com/office/drawing/2014/main" id="{93E1C659-F7A5-4AB4-BB3E-87F0B985C456}"/>
            </a:ext>
          </a:extLst>
        </xdr:cNvPr>
        <xdr:cNvSpPr txBox="1"/>
      </xdr:nvSpPr>
      <xdr:spPr>
        <a:xfrm>
          <a:off x="7791450" y="15240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EE0E7344-24EC-4AC8-9B19-002241C3BEF8}"/>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99133D9B-71F2-4B45-A9BB-4573A35FF457}"/>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1566522</xdr:colOff>
      <xdr:row>10</xdr:row>
      <xdr:rowOff>1</xdr:rowOff>
    </xdr:from>
    <xdr:to>
      <xdr:col>6</xdr:col>
      <xdr:colOff>1666875</xdr:colOff>
      <xdr:row>12</xdr:row>
      <xdr:rowOff>345282</xdr:rowOff>
    </xdr:to>
    <xdr:sp macro="" textlink="">
      <xdr:nvSpPr>
        <xdr:cNvPr id="2" name="テキスト ボックス 1">
          <a:extLst>
            <a:ext uri="{FF2B5EF4-FFF2-40B4-BE49-F238E27FC236}">
              <a16:creationId xmlns:a16="http://schemas.microsoft.com/office/drawing/2014/main" id="{DA71B5E2-4D7A-40D2-BF35-6F04B27635AA}"/>
            </a:ext>
          </a:extLst>
        </xdr:cNvPr>
        <xdr:cNvSpPr txBox="1"/>
      </xdr:nvSpPr>
      <xdr:spPr>
        <a:xfrm>
          <a:off x="5100297" y="3429001"/>
          <a:ext cx="4653303" cy="124063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・白色セルに記入すること。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・必要に応じて</a:t>
          </a:r>
          <a:r>
            <a:rPr kumimoji="1" lang="ja-JP" altLang="en-US" sz="1200" b="1" u="sng">
              <a:solidFill>
                <a:srgbClr val="FF0000"/>
              </a:solidFill>
              <a:latin typeface="Meiryo UI" panose="020B0604030504040204" pitchFamily="50" charset="-128"/>
              <a:ea typeface="Meiryo UI" panose="020B0604030504040204" pitchFamily="50" charset="-128"/>
              <a:cs typeface="Meiryo UI" panose="020B0604030504040204" pitchFamily="50" charset="-128"/>
            </a:rPr>
            <a:t>行の追加・削除をすること</a:t>
          </a:r>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・「番号」欄は「見積書整理表」に記入したものと対応させること。</a:t>
          </a:r>
          <a:endParaRPr kumimoji="1" lang="en-US" altLang="ja-JP" sz="12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200" b="1"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・別シートの記入例を参考にすること。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57150</xdr:colOff>
      <xdr:row>0</xdr:row>
      <xdr:rowOff>104775</xdr:rowOff>
    </xdr:from>
    <xdr:to>
      <xdr:col>13</xdr:col>
      <xdr:colOff>599515</xdr:colOff>
      <xdr:row>3</xdr:row>
      <xdr:rowOff>158002</xdr:rowOff>
    </xdr:to>
    <xdr:sp macro="" textlink="">
      <xdr:nvSpPr>
        <xdr:cNvPr id="2" name="テキスト ボックス 1">
          <a:extLst>
            <a:ext uri="{FF2B5EF4-FFF2-40B4-BE49-F238E27FC236}">
              <a16:creationId xmlns:a16="http://schemas.microsoft.com/office/drawing/2014/main" id="{0B6816C7-122B-47CC-8DE3-4AFBCFD4262B}"/>
            </a:ext>
          </a:extLst>
        </xdr:cNvPr>
        <xdr:cNvSpPr txBox="1"/>
      </xdr:nvSpPr>
      <xdr:spPr>
        <a:xfrm>
          <a:off x="7934325" y="1047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23401-9CD6-4523-9BCF-AD8CF085CAF9}">
  <sheetPr>
    <tabColor rgb="FFFFFF00"/>
  </sheetPr>
  <dimension ref="A1:G50"/>
  <sheetViews>
    <sheetView view="pageBreakPreview" zoomScale="80" zoomScaleNormal="100" zoomScaleSheetLayoutView="80" zoomScalePageLayoutView="110" workbookViewId="0">
      <selection sqref="A1:F1"/>
    </sheetView>
  </sheetViews>
  <sheetFormatPr defaultRowHeight="13.5"/>
  <cols>
    <col min="1" max="1" width="3.75" style="113" customWidth="1"/>
    <col min="2" max="2" width="5" style="113" customWidth="1"/>
    <col min="3" max="3" width="5.625" style="113" customWidth="1"/>
    <col min="4" max="4" width="13.25" style="113" customWidth="1"/>
    <col min="5" max="5" width="70.875" style="113" customWidth="1"/>
    <col min="6" max="6" width="10.125" style="86" customWidth="1"/>
    <col min="7" max="7" width="5.25" style="86" customWidth="1"/>
    <col min="8" max="16384" width="9" style="86"/>
  </cols>
  <sheetData>
    <row r="1" spans="1:7" ht="48" customHeight="1">
      <c r="A1" s="274" t="s">
        <v>126</v>
      </c>
      <c r="B1" s="274"/>
      <c r="C1" s="274"/>
      <c r="D1" s="274"/>
      <c r="E1" s="274"/>
      <c r="F1" s="274"/>
      <c r="G1" s="85"/>
    </row>
    <row r="2" spans="1:7" ht="15" customHeight="1">
      <c r="A2" s="87"/>
      <c r="B2" s="87"/>
      <c r="C2" s="275"/>
      <c r="D2" s="275"/>
      <c r="E2" s="275"/>
      <c r="F2" s="87"/>
      <c r="G2" s="85"/>
    </row>
    <row r="3" spans="1:7" s="91" customFormat="1" ht="22.5" customHeight="1">
      <c r="A3" s="88"/>
      <c r="B3" s="89"/>
      <c r="C3" s="276" t="s">
        <v>127</v>
      </c>
      <c r="D3" s="277"/>
      <c r="E3" s="221">
        <f>'02_様式８-1'!B7</f>
        <v>0</v>
      </c>
      <c r="F3" s="88"/>
    </row>
    <row r="4" spans="1:7" s="91" customFormat="1" ht="22.5" customHeight="1">
      <c r="A4" s="88"/>
      <c r="B4" s="89"/>
      <c r="C4" s="276" t="s">
        <v>128</v>
      </c>
      <c r="D4" s="277"/>
      <c r="E4" s="221">
        <f>'02_様式８-1'!G7</f>
        <v>0</v>
      </c>
      <c r="F4" s="88"/>
    </row>
    <row r="5" spans="1:7" s="91" customFormat="1" ht="22.5" customHeight="1">
      <c r="A5" s="88"/>
      <c r="B5" s="89"/>
      <c r="C5" s="276" t="s">
        <v>129</v>
      </c>
      <c r="D5" s="277"/>
      <c r="E5" s="221">
        <f>'02_様式８-1'!B8</f>
        <v>0</v>
      </c>
      <c r="F5" s="88"/>
    </row>
    <row r="6" spans="1:7" s="91" customFormat="1" ht="16.5" customHeight="1">
      <c r="A6" s="88"/>
      <c r="B6" s="89"/>
      <c r="C6" s="92"/>
      <c r="D6" s="92"/>
      <c r="E6" s="88"/>
      <c r="F6" s="88"/>
    </row>
    <row r="7" spans="1:7" s="91" customFormat="1" ht="15" customHeight="1" thickBot="1">
      <c r="A7" s="88"/>
      <c r="B7" s="89"/>
      <c r="C7" s="93"/>
      <c r="D7" s="93"/>
      <c r="E7" s="94"/>
      <c r="F7" s="88"/>
    </row>
    <row r="8" spans="1:7" s="91" customFormat="1" ht="26.25" customHeight="1">
      <c r="A8" s="95"/>
      <c r="B8" s="96"/>
      <c r="C8" s="273" t="s">
        <v>130</v>
      </c>
      <c r="D8" s="273"/>
      <c r="E8" s="273"/>
      <c r="F8" s="97"/>
    </row>
    <row r="9" spans="1:7" ht="57" customHeight="1" thickBot="1">
      <c r="A9" s="98"/>
      <c r="B9" s="99"/>
      <c r="C9" s="280" t="s">
        <v>238</v>
      </c>
      <c r="D9" s="281"/>
      <c r="E9" s="282"/>
      <c r="F9" s="100"/>
    </row>
    <row r="10" spans="1:7" s="103" customFormat="1" ht="13.5" customHeight="1">
      <c r="A10" s="101"/>
      <c r="B10" s="101"/>
      <c r="C10" s="102"/>
      <c r="D10" s="102"/>
      <c r="E10" s="102"/>
      <c r="F10" s="101"/>
    </row>
    <row r="11" spans="1:7" s="91" customFormat="1" ht="9" customHeight="1">
      <c r="A11" s="88"/>
      <c r="B11" s="104"/>
      <c r="C11" s="104"/>
      <c r="D11" s="104"/>
      <c r="E11" s="104"/>
      <c r="F11" s="88"/>
    </row>
    <row r="12" spans="1:7" ht="30" customHeight="1">
      <c r="A12" s="283" t="s">
        <v>131</v>
      </c>
      <c r="B12" s="283"/>
      <c r="C12" s="283"/>
      <c r="D12" s="283"/>
      <c r="E12" s="283"/>
      <c r="F12" s="283"/>
    </row>
    <row r="13" spans="1:7" ht="20.25" customHeight="1">
      <c r="A13" s="284" t="s">
        <v>132</v>
      </c>
      <c r="B13" s="285"/>
      <c r="C13" s="285"/>
      <c r="D13" s="285"/>
      <c r="E13" s="285"/>
      <c r="F13" s="105" t="s">
        <v>133</v>
      </c>
      <c r="G13" s="106" t="s">
        <v>134</v>
      </c>
    </row>
    <row r="14" spans="1:7" ht="40.5" customHeight="1">
      <c r="A14" s="107">
        <v>1</v>
      </c>
      <c r="B14" s="278" t="s">
        <v>135</v>
      </c>
      <c r="C14" s="286"/>
      <c r="D14" s="286"/>
      <c r="E14" s="286"/>
      <c r="F14" s="107"/>
      <c r="G14" s="108" t="str">
        <f>IF(F14="○","ＯＫ","ＮＧ")</f>
        <v>ＮＧ</v>
      </c>
    </row>
    <row r="15" spans="1:7" ht="24" customHeight="1">
      <c r="A15" s="107">
        <v>2</v>
      </c>
      <c r="B15" s="278" t="s">
        <v>136</v>
      </c>
      <c r="C15" s="286"/>
      <c r="D15" s="286"/>
      <c r="E15" s="287"/>
      <c r="F15" s="107"/>
      <c r="G15" s="108" t="str">
        <f t="shared" ref="G15:G17" si="0">IF(F15="○","ＯＫ","ＮＧ")</f>
        <v>ＮＧ</v>
      </c>
    </row>
    <row r="16" spans="1:7" ht="24.75" customHeight="1">
      <c r="A16" s="107">
        <v>3</v>
      </c>
      <c r="B16" s="278" t="s">
        <v>137</v>
      </c>
      <c r="C16" s="286"/>
      <c r="D16" s="286"/>
      <c r="E16" s="286"/>
      <c r="F16" s="107"/>
      <c r="G16" s="108" t="str">
        <f t="shared" si="0"/>
        <v>ＮＧ</v>
      </c>
    </row>
    <row r="17" spans="1:7" ht="24.75" customHeight="1">
      <c r="A17" s="107">
        <v>4</v>
      </c>
      <c r="B17" s="278" t="s">
        <v>138</v>
      </c>
      <c r="C17" s="286"/>
      <c r="D17" s="286"/>
      <c r="E17" s="287"/>
      <c r="F17" s="107"/>
      <c r="G17" s="108" t="str">
        <f t="shared" si="0"/>
        <v>ＮＧ</v>
      </c>
    </row>
    <row r="18" spans="1:7" ht="24" customHeight="1">
      <c r="A18" s="107">
        <v>5</v>
      </c>
      <c r="B18" s="288" t="s">
        <v>139</v>
      </c>
      <c r="C18" s="279"/>
      <c r="D18" s="279"/>
      <c r="E18" s="279"/>
      <c r="F18" s="107"/>
      <c r="G18" s="108" t="str">
        <f>IF(F18="○","ＯＫ","ＮＧ")</f>
        <v>ＮＧ</v>
      </c>
    </row>
    <row r="19" spans="1:7" ht="12.75" customHeight="1">
      <c r="A19" s="109"/>
      <c r="B19" s="109"/>
      <c r="C19" s="109"/>
      <c r="D19" s="109"/>
      <c r="E19" s="109"/>
      <c r="F19" s="109"/>
    </row>
    <row r="20" spans="1:7" ht="30" customHeight="1">
      <c r="A20" s="283" t="s">
        <v>140</v>
      </c>
      <c r="B20" s="283"/>
      <c r="C20" s="283"/>
      <c r="D20" s="283"/>
      <c r="E20" s="283"/>
      <c r="F20" s="283"/>
      <c r="G20" s="108"/>
    </row>
    <row r="21" spans="1:7" ht="20.25" customHeight="1">
      <c r="A21" s="284" t="s">
        <v>132</v>
      </c>
      <c r="B21" s="285"/>
      <c r="C21" s="285"/>
      <c r="D21" s="285"/>
      <c r="E21" s="285"/>
      <c r="F21" s="105" t="s">
        <v>133</v>
      </c>
      <c r="G21" s="91" t="s">
        <v>134</v>
      </c>
    </row>
    <row r="22" spans="1:7" ht="24" customHeight="1">
      <c r="A22" s="107">
        <v>1</v>
      </c>
      <c r="B22" s="278" t="s">
        <v>141</v>
      </c>
      <c r="C22" s="279"/>
      <c r="D22" s="279"/>
      <c r="E22" s="279"/>
      <c r="F22" s="107"/>
      <c r="G22" s="108" t="str">
        <f t="shared" ref="G22:G36" si="1">IF(F22="○","ＯＫ","ＮＧ")</f>
        <v>ＮＧ</v>
      </c>
    </row>
    <row r="23" spans="1:7" ht="24" customHeight="1">
      <c r="A23" s="107">
        <v>2</v>
      </c>
      <c r="B23" s="278" t="s">
        <v>142</v>
      </c>
      <c r="C23" s="279"/>
      <c r="D23" s="279"/>
      <c r="E23" s="279"/>
      <c r="F23" s="107"/>
      <c r="G23" s="108" t="str">
        <f t="shared" si="1"/>
        <v>ＮＧ</v>
      </c>
    </row>
    <row r="24" spans="1:7" ht="24" customHeight="1">
      <c r="A24" s="107">
        <v>3</v>
      </c>
      <c r="B24" s="288" t="s">
        <v>143</v>
      </c>
      <c r="C24" s="279"/>
      <c r="D24" s="279"/>
      <c r="E24" s="279"/>
      <c r="F24" s="107"/>
      <c r="G24" s="108" t="str">
        <f t="shared" si="1"/>
        <v>ＮＧ</v>
      </c>
    </row>
    <row r="25" spans="1:7" ht="24" customHeight="1">
      <c r="A25" s="107">
        <v>4</v>
      </c>
      <c r="B25" s="288" t="s">
        <v>144</v>
      </c>
      <c r="C25" s="279"/>
      <c r="D25" s="279"/>
      <c r="E25" s="279"/>
      <c r="F25" s="107"/>
      <c r="G25" s="108" t="str">
        <f>IF(F25="○","ＯＫ","ＮＧ")</f>
        <v>ＮＧ</v>
      </c>
    </row>
    <row r="26" spans="1:7" ht="63" customHeight="1">
      <c r="A26" s="107">
        <v>5</v>
      </c>
      <c r="B26" s="291" t="s">
        <v>237</v>
      </c>
      <c r="C26" s="279"/>
      <c r="D26" s="279"/>
      <c r="E26" s="279"/>
      <c r="F26" s="107"/>
      <c r="G26" s="108" t="str">
        <f>IF(F26="○","ＯＫ","ＮＧ")</f>
        <v>ＮＧ</v>
      </c>
    </row>
    <row r="27" spans="1:7" ht="21.75" customHeight="1">
      <c r="A27" s="107">
        <v>6</v>
      </c>
      <c r="B27" s="288" t="s">
        <v>145</v>
      </c>
      <c r="C27" s="279"/>
      <c r="D27" s="279"/>
      <c r="E27" s="279"/>
      <c r="F27" s="107"/>
      <c r="G27" s="108" t="str">
        <f t="shared" ref="G27:G28" si="2">IF(F27="○","ＯＫ","ＮＧ")</f>
        <v>ＮＧ</v>
      </c>
    </row>
    <row r="28" spans="1:7" ht="21.75" customHeight="1">
      <c r="A28" s="107">
        <v>7</v>
      </c>
      <c r="B28" s="288" t="s">
        <v>146</v>
      </c>
      <c r="C28" s="279"/>
      <c r="D28" s="279"/>
      <c r="E28" s="279"/>
      <c r="F28" s="107"/>
      <c r="G28" s="108" t="str">
        <f t="shared" si="2"/>
        <v>ＮＧ</v>
      </c>
    </row>
    <row r="29" spans="1:7" ht="21.75" customHeight="1">
      <c r="A29" s="289">
        <v>8</v>
      </c>
      <c r="B29" s="278" t="s">
        <v>147</v>
      </c>
      <c r="C29" s="286"/>
      <c r="D29" s="286"/>
      <c r="E29" s="286"/>
      <c r="F29" s="287"/>
      <c r="G29" s="108"/>
    </row>
    <row r="30" spans="1:7" ht="21.75" customHeight="1">
      <c r="A30" s="289"/>
      <c r="B30" s="90" t="s">
        <v>148</v>
      </c>
      <c r="C30" s="288" t="s">
        <v>149</v>
      </c>
      <c r="D30" s="279"/>
      <c r="E30" s="290"/>
      <c r="F30" s="107"/>
      <c r="G30" s="108" t="str">
        <f t="shared" si="1"/>
        <v>ＮＧ</v>
      </c>
    </row>
    <row r="31" spans="1:7" ht="62.25" customHeight="1">
      <c r="A31" s="289"/>
      <c r="B31" s="90" t="s">
        <v>150</v>
      </c>
      <c r="C31" s="278" t="s">
        <v>151</v>
      </c>
      <c r="D31" s="286"/>
      <c r="E31" s="287"/>
      <c r="F31" s="107"/>
      <c r="G31" s="108" t="str">
        <f t="shared" si="1"/>
        <v>ＮＧ</v>
      </c>
    </row>
    <row r="32" spans="1:7" ht="82.5" customHeight="1">
      <c r="A32" s="289"/>
      <c r="B32" s="90" t="s">
        <v>152</v>
      </c>
      <c r="C32" s="278" t="s">
        <v>153</v>
      </c>
      <c r="D32" s="286"/>
      <c r="E32" s="287"/>
      <c r="F32" s="107"/>
      <c r="G32" s="108" t="str">
        <f>IF(F32="　","NG","OK")</f>
        <v>OK</v>
      </c>
    </row>
    <row r="33" spans="1:7" ht="22.5" customHeight="1">
      <c r="A33" s="107">
        <v>9</v>
      </c>
      <c r="B33" s="292" t="s">
        <v>154</v>
      </c>
      <c r="C33" s="293"/>
      <c r="D33" s="293"/>
      <c r="E33" s="294"/>
      <c r="F33" s="107"/>
      <c r="G33" s="108" t="str">
        <f>IF(F33="　","NG","OK")</f>
        <v>OK</v>
      </c>
    </row>
    <row r="34" spans="1:7" ht="22.5" customHeight="1">
      <c r="A34" s="107">
        <v>10</v>
      </c>
      <c r="B34" s="295" t="s">
        <v>239</v>
      </c>
      <c r="C34" s="279"/>
      <c r="D34" s="279"/>
      <c r="E34" s="279"/>
      <c r="F34" s="107"/>
      <c r="G34" s="108" t="str">
        <f t="shared" si="1"/>
        <v>ＮＧ</v>
      </c>
    </row>
    <row r="35" spans="1:7" ht="22.5" customHeight="1">
      <c r="A35" s="107">
        <v>11</v>
      </c>
      <c r="B35" s="288" t="s">
        <v>155</v>
      </c>
      <c r="C35" s="279"/>
      <c r="D35" s="279"/>
      <c r="E35" s="279"/>
      <c r="F35" s="107"/>
      <c r="G35" s="108" t="str">
        <f t="shared" si="1"/>
        <v>ＮＧ</v>
      </c>
    </row>
    <row r="36" spans="1:7" ht="22.5" customHeight="1">
      <c r="A36" s="107">
        <v>12</v>
      </c>
      <c r="B36" s="288" t="s">
        <v>156</v>
      </c>
      <c r="C36" s="279"/>
      <c r="D36" s="279"/>
      <c r="E36" s="279"/>
      <c r="F36" s="107"/>
      <c r="G36" s="108" t="str">
        <f t="shared" si="1"/>
        <v>ＮＧ</v>
      </c>
    </row>
    <row r="37" spans="1:7" ht="22.5" customHeight="1">
      <c r="A37" s="107">
        <v>13</v>
      </c>
      <c r="B37" s="288" t="s">
        <v>157</v>
      </c>
      <c r="C37" s="279"/>
      <c r="D37" s="279"/>
      <c r="E37" s="279"/>
      <c r="F37" s="107"/>
      <c r="G37" s="108" t="str">
        <f>IF(F37="　","ＮＧ","ＯＫ")</f>
        <v>ＯＫ</v>
      </c>
    </row>
    <row r="38" spans="1:7" ht="9.75" customHeight="1">
      <c r="A38" s="110"/>
      <c r="B38" s="111"/>
      <c r="C38" s="111"/>
      <c r="D38" s="111"/>
      <c r="E38" s="111"/>
      <c r="F38" s="112"/>
    </row>
    <row r="39" spans="1:7" ht="30" customHeight="1">
      <c r="A39" s="283" t="s">
        <v>158</v>
      </c>
      <c r="B39" s="283"/>
      <c r="C39" s="283"/>
      <c r="D39" s="283"/>
      <c r="E39" s="283"/>
      <c r="F39" s="283"/>
    </row>
    <row r="40" spans="1:7" ht="20.25" customHeight="1">
      <c r="A40" s="284" t="s">
        <v>159</v>
      </c>
      <c r="B40" s="285"/>
      <c r="C40" s="285"/>
      <c r="D40" s="285"/>
      <c r="E40" s="285"/>
      <c r="F40" s="105" t="s">
        <v>133</v>
      </c>
      <c r="G40" s="88" t="s">
        <v>134</v>
      </c>
    </row>
    <row r="41" spans="1:7" ht="41.25" customHeight="1">
      <c r="A41" s="107">
        <v>1</v>
      </c>
      <c r="B41" s="278" t="s">
        <v>160</v>
      </c>
      <c r="C41" s="286"/>
      <c r="D41" s="286"/>
      <c r="E41" s="286"/>
      <c r="F41" s="107"/>
      <c r="G41" s="108" t="str">
        <f t="shared" ref="G41" si="3">IF(F41="○","ＯＫ","ＮＧ")</f>
        <v>ＮＧ</v>
      </c>
    </row>
    <row r="42" spans="1:7" ht="20.25" customHeight="1">
      <c r="A42" s="284" t="s">
        <v>161</v>
      </c>
      <c r="B42" s="285"/>
      <c r="C42" s="285"/>
      <c r="D42" s="285"/>
      <c r="E42" s="285"/>
      <c r="F42" s="105" t="s">
        <v>133</v>
      </c>
    </row>
    <row r="43" spans="1:7" ht="50.25" customHeight="1">
      <c r="A43" s="107">
        <v>2</v>
      </c>
      <c r="B43" s="278" t="s">
        <v>162</v>
      </c>
      <c r="C43" s="286"/>
      <c r="D43" s="286"/>
      <c r="E43" s="286"/>
      <c r="F43" s="107"/>
      <c r="G43" s="108" t="str">
        <f t="shared" ref="G43" si="4">IF(F43="○","ＯＫ","ＮＧ")</f>
        <v>ＮＧ</v>
      </c>
    </row>
    <row r="44" spans="1:7" ht="20.25" customHeight="1">
      <c r="A44" s="296" t="s">
        <v>240</v>
      </c>
      <c r="B44" s="285"/>
      <c r="C44" s="285"/>
      <c r="D44" s="285"/>
      <c r="E44" s="297"/>
      <c r="F44" s="105" t="s">
        <v>133</v>
      </c>
      <c r="G44" s="88"/>
    </row>
    <row r="45" spans="1:7" s="115" customFormat="1" ht="63" customHeight="1">
      <c r="A45" s="200">
        <v>3</v>
      </c>
      <c r="B45" s="299" t="s">
        <v>241</v>
      </c>
      <c r="C45" s="300"/>
      <c r="D45" s="300"/>
      <c r="E45" s="301"/>
      <c r="F45" s="200"/>
      <c r="G45" s="108" t="str">
        <f t="shared" ref="G45" si="5">IF(F45="○","ＯＫ","ＮＧ")</f>
        <v>ＮＧ</v>
      </c>
    </row>
    <row r="46" spans="1:7" ht="20.25" customHeight="1">
      <c r="A46" s="284" t="s">
        <v>163</v>
      </c>
      <c r="B46" s="285"/>
      <c r="C46" s="285"/>
      <c r="D46" s="285"/>
      <c r="E46" s="297"/>
      <c r="F46" s="105" t="s">
        <v>133</v>
      </c>
      <c r="G46" s="88"/>
    </row>
    <row r="47" spans="1:7" ht="68.25" customHeight="1">
      <c r="A47" s="107">
        <v>4</v>
      </c>
      <c r="B47" s="278" t="s">
        <v>164</v>
      </c>
      <c r="C47" s="286"/>
      <c r="D47" s="286"/>
      <c r="E47" s="286"/>
      <c r="F47" s="107"/>
      <c r="G47" s="108" t="str">
        <f t="shared" ref="G47:G48" si="6">IF(F47="○","ＯＫ","ＮＧ")</f>
        <v>ＮＧ</v>
      </c>
    </row>
    <row r="48" spans="1:7" ht="69" customHeight="1">
      <c r="A48" s="107">
        <v>5</v>
      </c>
      <c r="B48" s="298" t="s">
        <v>229</v>
      </c>
      <c r="C48" s="286"/>
      <c r="D48" s="286"/>
      <c r="E48" s="286"/>
      <c r="F48" s="107"/>
      <c r="G48" s="108" t="str">
        <f t="shared" si="6"/>
        <v>ＮＧ</v>
      </c>
    </row>
    <row r="50" spans="2:2">
      <c r="B50" s="114"/>
    </row>
  </sheetData>
  <mergeCells count="43">
    <mergeCell ref="A44:E44"/>
    <mergeCell ref="A46:E46"/>
    <mergeCell ref="B47:E47"/>
    <mergeCell ref="B48:E48"/>
    <mergeCell ref="B45:E45"/>
    <mergeCell ref="B43:E43"/>
    <mergeCell ref="B33:E33"/>
    <mergeCell ref="B34:E34"/>
    <mergeCell ref="B35:E35"/>
    <mergeCell ref="B36:E36"/>
    <mergeCell ref="B37:E37"/>
    <mergeCell ref="A39:F39"/>
    <mergeCell ref="A40:E40"/>
    <mergeCell ref="B41:E41"/>
    <mergeCell ref="A42:E42"/>
    <mergeCell ref="B24:E24"/>
    <mergeCell ref="B25:E25"/>
    <mergeCell ref="B26:E26"/>
    <mergeCell ref="B27:E27"/>
    <mergeCell ref="B28:E28"/>
    <mergeCell ref="A29:A32"/>
    <mergeCell ref="B29:F29"/>
    <mergeCell ref="C30:E30"/>
    <mergeCell ref="C31:E31"/>
    <mergeCell ref="C32:E32"/>
    <mergeCell ref="B23:E23"/>
    <mergeCell ref="C9:E9"/>
    <mergeCell ref="A12:F12"/>
    <mergeCell ref="A13:E13"/>
    <mergeCell ref="B14:E14"/>
    <mergeCell ref="B15:E15"/>
    <mergeCell ref="B16:E16"/>
    <mergeCell ref="B17:E17"/>
    <mergeCell ref="B18:E18"/>
    <mergeCell ref="A20:F20"/>
    <mergeCell ref="A21:E21"/>
    <mergeCell ref="B22:E22"/>
    <mergeCell ref="C8:E8"/>
    <mergeCell ref="A1:F1"/>
    <mergeCell ref="C2:E2"/>
    <mergeCell ref="C3:D3"/>
    <mergeCell ref="C4:D4"/>
    <mergeCell ref="C5:D5"/>
  </mergeCells>
  <phoneticPr fontId="9"/>
  <conditionalFormatting sqref="F14:F18 F22:F28 F30:F37 F41 F43 F45 F47:F48">
    <cfRule type="cellIs" dxfId="7" priority="1" operator="equal">
      <formula>""</formula>
    </cfRule>
  </conditionalFormatting>
  <dataValidations count="2">
    <dataValidation type="list" showErrorMessage="1" prompt="_x000a__x000a_" sqref="F14:F18 F41 F22:F28 F43 F47:F48 F30:F37" xr:uid="{3CED07E4-85B6-4BE2-8838-CF1769E8A26A}">
      <formula1>"○,×,　,"</formula1>
    </dataValidation>
    <dataValidation type="list" showInputMessage="1" showErrorMessage="1" sqref="F45" xr:uid="{1D63CCE3-0AAE-4C13-9A84-3866A5D2445C}">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&amp;R&amp;"-,太字"&amp;10&amp;K000000様式８関係資料［学校法人作成］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RowHeight="13.5"/>
  <cols>
    <col min="1" max="1" width="10.5" style="61" bestFit="1" customWidth="1"/>
    <col min="2" max="2" width="9" style="60"/>
    <col min="3" max="3" width="10.125" style="60" bestFit="1" customWidth="1"/>
    <col min="4" max="16384" width="9" style="60"/>
  </cols>
  <sheetData>
    <row r="2" spans="1:3" ht="14.25">
      <c r="A2" s="59" t="s">
        <v>78</v>
      </c>
      <c r="C2" s="81">
        <v>0.5</v>
      </c>
    </row>
    <row r="3" spans="1:3">
      <c r="A3" s="61" t="s">
        <v>79</v>
      </c>
      <c r="C3" s="81">
        <v>0.33333333333333331</v>
      </c>
    </row>
    <row r="4" spans="1:3">
      <c r="A4" s="61" t="s">
        <v>80</v>
      </c>
    </row>
    <row r="5" spans="1:3">
      <c r="A5" s="61" t="s">
        <v>81</v>
      </c>
    </row>
    <row r="6" spans="1:3">
      <c r="A6" s="61" t="s">
        <v>82</v>
      </c>
    </row>
    <row r="7" spans="1:3">
      <c r="A7" s="61" t="s">
        <v>83</v>
      </c>
    </row>
    <row r="8" spans="1:3">
      <c r="A8" s="61" t="s">
        <v>84</v>
      </c>
    </row>
    <row r="9" spans="1:3">
      <c r="A9" s="61" t="s">
        <v>85</v>
      </c>
    </row>
    <row r="10" spans="1:3">
      <c r="A10" s="61" t="s">
        <v>86</v>
      </c>
    </row>
    <row r="11" spans="1:3">
      <c r="A11" s="61" t="s">
        <v>87</v>
      </c>
    </row>
    <row r="12" spans="1:3">
      <c r="A12" s="61" t="s">
        <v>88</v>
      </c>
    </row>
    <row r="13" spans="1:3">
      <c r="A13" s="61" t="s">
        <v>89</v>
      </c>
    </row>
    <row r="14" spans="1:3">
      <c r="A14" s="61" t="s">
        <v>90</v>
      </c>
    </row>
    <row r="15" spans="1:3">
      <c r="A15" s="61" t="s">
        <v>91</v>
      </c>
    </row>
    <row r="16" spans="1:3">
      <c r="A16" s="61" t="s">
        <v>92</v>
      </c>
    </row>
    <row r="17" spans="1:1">
      <c r="A17" s="61" t="s">
        <v>93</v>
      </c>
    </row>
    <row r="18" spans="1:1">
      <c r="A18" s="61" t="s">
        <v>94</v>
      </c>
    </row>
    <row r="19" spans="1:1">
      <c r="A19" s="61" t="s">
        <v>95</v>
      </c>
    </row>
    <row r="20" spans="1:1">
      <c r="A20" s="61" t="s">
        <v>96</v>
      </c>
    </row>
    <row r="21" spans="1:1">
      <c r="A21" s="61" t="s">
        <v>97</v>
      </c>
    </row>
    <row r="22" spans="1:1">
      <c r="A22" s="61" t="s">
        <v>98</v>
      </c>
    </row>
    <row r="23" spans="1:1">
      <c r="A23" s="61" t="s">
        <v>99</v>
      </c>
    </row>
    <row r="24" spans="1:1">
      <c r="A24" s="61" t="s">
        <v>100</v>
      </c>
    </row>
    <row r="25" spans="1:1">
      <c r="A25" s="61" t="s">
        <v>101</v>
      </c>
    </row>
    <row r="26" spans="1:1">
      <c r="A26" s="61" t="s">
        <v>102</v>
      </c>
    </row>
    <row r="27" spans="1:1">
      <c r="A27" s="61" t="s">
        <v>103</v>
      </c>
    </row>
    <row r="28" spans="1:1">
      <c r="A28" s="61" t="s">
        <v>104</v>
      </c>
    </row>
    <row r="29" spans="1:1">
      <c r="A29" s="61" t="s">
        <v>105</v>
      </c>
    </row>
    <row r="30" spans="1:1">
      <c r="A30" s="61" t="s">
        <v>106</v>
      </c>
    </row>
    <row r="31" spans="1:1">
      <c r="A31" s="61" t="s">
        <v>107</v>
      </c>
    </row>
    <row r="32" spans="1:1">
      <c r="A32" s="61" t="s">
        <v>108</v>
      </c>
    </row>
    <row r="33" spans="1:1">
      <c r="A33" s="61" t="s">
        <v>109</v>
      </c>
    </row>
    <row r="34" spans="1:1">
      <c r="A34" s="61" t="s">
        <v>110</v>
      </c>
    </row>
    <row r="35" spans="1:1">
      <c r="A35" s="61" t="s">
        <v>111</v>
      </c>
    </row>
    <row r="36" spans="1:1">
      <c r="A36" s="61" t="s">
        <v>112</v>
      </c>
    </row>
    <row r="37" spans="1:1">
      <c r="A37" s="61" t="s">
        <v>113</v>
      </c>
    </row>
    <row r="38" spans="1:1">
      <c r="A38" s="61" t="s">
        <v>114</v>
      </c>
    </row>
    <row r="39" spans="1:1">
      <c r="A39" s="61" t="s">
        <v>115</v>
      </c>
    </row>
    <row r="40" spans="1:1">
      <c r="A40" s="61" t="s">
        <v>116</v>
      </c>
    </row>
    <row r="41" spans="1:1">
      <c r="A41" s="61" t="s">
        <v>117</v>
      </c>
    </row>
    <row r="42" spans="1:1">
      <c r="A42" s="61" t="s">
        <v>118</v>
      </c>
    </row>
    <row r="43" spans="1:1">
      <c r="A43" s="61" t="s">
        <v>119</v>
      </c>
    </row>
    <row r="44" spans="1:1">
      <c r="A44" s="61" t="s">
        <v>120</v>
      </c>
    </row>
    <row r="45" spans="1:1">
      <c r="A45" s="61" t="s">
        <v>121</v>
      </c>
    </row>
    <row r="46" spans="1:1">
      <c r="A46" s="61" t="s">
        <v>122</v>
      </c>
    </row>
    <row r="47" spans="1:1">
      <c r="A47" s="61" t="s">
        <v>123</v>
      </c>
    </row>
    <row r="48" spans="1:1">
      <c r="A48" s="61" t="s">
        <v>124</v>
      </c>
    </row>
    <row r="49" spans="1:1">
      <c r="A49" s="61" t="s">
        <v>125</v>
      </c>
    </row>
  </sheetData>
  <phoneticPr fontId="9"/>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2"/>
  <sheetViews>
    <sheetView tabSelected="1" view="pageBreakPreview" zoomScaleNormal="100" zoomScaleSheetLayoutView="100" workbookViewId="0">
      <selection activeCell="A4" sqref="A4:J4"/>
    </sheetView>
  </sheetViews>
  <sheetFormatPr defaultRowHeight="13.5"/>
  <cols>
    <col min="1" max="1" width="17.125" customWidth="1"/>
    <col min="2" max="2" width="3.5" bestFit="1" customWidth="1"/>
    <col min="3" max="3" width="17.125" customWidth="1"/>
    <col min="4" max="4" width="4.25" bestFit="1" customWidth="1"/>
    <col min="5" max="5" width="3.5" customWidth="1"/>
    <col min="6" max="6" width="17.125" customWidth="1"/>
    <col min="7" max="7" width="4.25" bestFit="1" customWidth="1"/>
    <col min="8" max="8" width="3.5" customWidth="1"/>
    <col min="9" max="9" width="17.125" customWidth="1"/>
    <col min="10" max="10" width="4.125" bestFit="1" customWidth="1"/>
    <col min="11" max="11" width="12.125" bestFit="1" customWidth="1"/>
  </cols>
  <sheetData>
    <row r="1" spans="1:10" ht="14.25" thickBot="1">
      <c r="G1" s="337" t="s">
        <v>0</v>
      </c>
      <c r="H1" s="337"/>
      <c r="I1" s="337"/>
      <c r="J1" s="337"/>
    </row>
    <row r="2" spans="1:10" ht="18" customHeight="1" thickBot="1">
      <c r="B2" s="1"/>
      <c r="C2" s="1"/>
      <c r="D2" s="1"/>
      <c r="E2" s="2"/>
      <c r="F2" s="3" t="s">
        <v>1</v>
      </c>
      <c r="G2" s="330"/>
      <c r="H2" s="331"/>
      <c r="I2" s="331"/>
      <c r="J2" s="332"/>
    </row>
    <row r="3" spans="1:10" ht="6.75" customHeight="1"/>
    <row r="4" spans="1:10" ht="38.25" customHeight="1">
      <c r="A4" s="333" t="s">
        <v>242</v>
      </c>
      <c r="B4" s="334"/>
      <c r="C4" s="334"/>
      <c r="D4" s="334"/>
      <c r="E4" s="334"/>
      <c r="F4" s="334"/>
      <c r="G4" s="334"/>
      <c r="H4" s="334"/>
      <c r="I4" s="334"/>
      <c r="J4" s="334"/>
    </row>
    <row r="5" spans="1:10" s="5" customFormat="1" ht="5.25" customHeight="1">
      <c r="A5" s="4"/>
      <c r="B5" s="4"/>
      <c r="C5" s="4"/>
      <c r="D5" s="4"/>
      <c r="E5" s="4"/>
      <c r="F5" s="4"/>
      <c r="G5" s="4"/>
      <c r="H5" s="4"/>
      <c r="I5" s="4"/>
      <c r="J5" s="4"/>
    </row>
    <row r="6" spans="1:10" ht="14.25" thickBot="1">
      <c r="F6" s="335" t="s">
        <v>2</v>
      </c>
      <c r="G6" s="335"/>
      <c r="H6" s="336"/>
      <c r="I6" s="336"/>
      <c r="J6" s="336"/>
    </row>
    <row r="7" spans="1:10" ht="37.5" customHeight="1">
      <c r="A7" s="52" t="s">
        <v>3</v>
      </c>
      <c r="B7" s="338"/>
      <c r="C7" s="339"/>
      <c r="D7" s="339"/>
      <c r="E7" s="340"/>
      <c r="F7" s="272" t="s">
        <v>4</v>
      </c>
      <c r="G7" s="341"/>
      <c r="H7" s="341"/>
      <c r="I7" s="341"/>
      <c r="J7" s="342"/>
    </row>
    <row r="8" spans="1:10" ht="31.5" customHeight="1">
      <c r="A8" s="51" t="s">
        <v>5</v>
      </c>
      <c r="B8" s="350"/>
      <c r="C8" s="350"/>
      <c r="D8" s="350"/>
      <c r="E8" s="350"/>
      <c r="F8" s="271" t="s">
        <v>244</v>
      </c>
      <c r="G8" s="350"/>
      <c r="H8" s="350"/>
      <c r="I8" s="350"/>
      <c r="J8" s="350"/>
    </row>
    <row r="9" spans="1:10" ht="31.5" customHeight="1" thickBot="1">
      <c r="A9" s="6" t="s">
        <v>6</v>
      </c>
      <c r="B9" s="350"/>
      <c r="C9" s="350"/>
      <c r="D9" s="350"/>
      <c r="E9" s="350"/>
      <c r="F9" s="51"/>
      <c r="G9" s="350"/>
      <c r="H9" s="350"/>
      <c r="I9" s="350"/>
      <c r="J9" s="350"/>
    </row>
    <row r="10" spans="1:10" ht="37.5" customHeight="1" thickTop="1">
      <c r="A10" s="7" t="s">
        <v>7</v>
      </c>
      <c r="B10" s="343"/>
      <c r="C10" s="344"/>
      <c r="D10" s="344"/>
      <c r="E10" s="344"/>
      <c r="F10" s="344"/>
      <c r="G10" s="344"/>
      <c r="H10" s="344"/>
      <c r="I10" s="344"/>
      <c r="J10" s="345"/>
    </row>
    <row r="11" spans="1:10" ht="37.5" customHeight="1">
      <c r="A11" s="8" t="s">
        <v>8</v>
      </c>
      <c r="B11" s="346"/>
      <c r="C11" s="347"/>
      <c r="D11" s="347"/>
      <c r="E11" s="347"/>
      <c r="F11" s="348"/>
      <c r="G11" s="348"/>
      <c r="H11" s="348"/>
      <c r="I11" s="348"/>
      <c r="J11" s="349"/>
    </row>
    <row r="12" spans="1:10" ht="37.5" customHeight="1">
      <c r="A12" s="8" t="s">
        <v>9</v>
      </c>
      <c r="B12" s="304"/>
      <c r="C12" s="305"/>
      <c r="D12" s="305"/>
      <c r="E12" s="306"/>
      <c r="F12" s="9" t="s">
        <v>10</v>
      </c>
      <c r="G12" s="307"/>
      <c r="H12" s="308"/>
      <c r="I12" s="308"/>
      <c r="J12" s="309"/>
    </row>
    <row r="13" spans="1:10" ht="37.5" customHeight="1" thickBot="1">
      <c r="A13" s="10" t="s">
        <v>245</v>
      </c>
      <c r="B13" s="312" t="s">
        <v>247</v>
      </c>
      <c r="C13" s="313"/>
      <c r="D13" s="312"/>
      <c r="E13" s="313"/>
      <c r="F13" s="11" t="s">
        <v>246</v>
      </c>
      <c r="G13" s="302"/>
      <c r="H13" s="302"/>
      <c r="I13" s="302"/>
      <c r="J13" s="303"/>
    </row>
    <row r="14" spans="1:10" ht="37.5" customHeight="1" thickTop="1" thickBot="1">
      <c r="A14" s="12" t="s">
        <v>11</v>
      </c>
      <c r="B14" s="320">
        <f>IF(G2="専門課程",1/3,2/9)</f>
        <v>0.22222222222222221</v>
      </c>
      <c r="C14" s="321"/>
      <c r="D14" s="322" t="s">
        <v>12</v>
      </c>
      <c r="E14" s="322"/>
      <c r="F14" s="323"/>
      <c r="G14" s="324"/>
      <c r="H14" s="324"/>
      <c r="I14" s="324"/>
      <c r="J14" s="325"/>
    </row>
    <row r="15" spans="1:10" ht="37.5" customHeight="1" thickTop="1">
      <c r="A15" s="7" t="s">
        <v>13</v>
      </c>
      <c r="B15" s="326" t="s">
        <v>14</v>
      </c>
      <c r="C15" s="327"/>
      <c r="D15" s="328"/>
      <c r="E15" s="326" t="s">
        <v>15</v>
      </c>
      <c r="F15" s="327"/>
      <c r="G15" s="328"/>
      <c r="H15" s="326" t="s">
        <v>16</v>
      </c>
      <c r="I15" s="327"/>
      <c r="J15" s="329"/>
    </row>
    <row r="16" spans="1:10" ht="38.25" customHeight="1">
      <c r="A16" s="13" t="s">
        <v>17</v>
      </c>
      <c r="B16" s="14" t="s">
        <v>18</v>
      </c>
      <c r="C16" s="222">
        <f>'03_様式８-2'!H11</f>
        <v>0</v>
      </c>
      <c r="D16" s="15" t="s">
        <v>19</v>
      </c>
      <c r="E16" s="16" t="s">
        <v>20</v>
      </c>
      <c r="F16" s="225">
        <f>'03_様式８-2'!H15</f>
        <v>0</v>
      </c>
      <c r="G16" s="17" t="s">
        <v>19</v>
      </c>
      <c r="H16" s="16" t="s">
        <v>21</v>
      </c>
      <c r="I16" s="227">
        <f>C16+F16</f>
        <v>0</v>
      </c>
      <c r="J16" s="18" t="s">
        <v>19</v>
      </c>
    </row>
    <row r="17" spans="1:11" ht="38.25" customHeight="1">
      <c r="A17" s="13" t="s">
        <v>22</v>
      </c>
      <c r="B17" s="14" t="s">
        <v>23</v>
      </c>
      <c r="C17" s="222">
        <f>'03_様式８-2'!H23</f>
        <v>0</v>
      </c>
      <c r="D17" s="15" t="s">
        <v>19</v>
      </c>
      <c r="E17" s="19" t="s">
        <v>24</v>
      </c>
      <c r="F17" s="225">
        <f>'03_様式８-2'!H28</f>
        <v>0</v>
      </c>
      <c r="G17" s="17" t="s">
        <v>19</v>
      </c>
      <c r="H17" s="19" t="s">
        <v>25</v>
      </c>
      <c r="I17" s="227">
        <f>C17+F17</f>
        <v>0</v>
      </c>
      <c r="J17" s="18"/>
    </row>
    <row r="18" spans="1:11" ht="37.5" customHeight="1" thickBot="1">
      <c r="A18" s="13" t="s">
        <v>26</v>
      </c>
      <c r="B18" s="14" t="s">
        <v>27</v>
      </c>
      <c r="C18" s="222">
        <f>'03_様式８-2'!H41</f>
        <v>0</v>
      </c>
      <c r="D18" s="15" t="s">
        <v>19</v>
      </c>
      <c r="E18" s="19" t="s">
        <v>28</v>
      </c>
      <c r="F18" s="222">
        <f>'03_様式８-2'!H48</f>
        <v>0</v>
      </c>
      <c r="G18" s="15" t="s">
        <v>19</v>
      </c>
      <c r="H18" s="19" t="s">
        <v>29</v>
      </c>
      <c r="I18" s="222">
        <f>C18+F18</f>
        <v>0</v>
      </c>
      <c r="J18" s="20" t="s">
        <v>19</v>
      </c>
    </row>
    <row r="19" spans="1:11" ht="37.5" customHeight="1" thickTop="1">
      <c r="A19" s="21" t="s">
        <v>30</v>
      </c>
      <c r="B19" s="22" t="s">
        <v>31</v>
      </c>
      <c r="C19" s="223">
        <f>SUM(C16:C18)</f>
        <v>0</v>
      </c>
      <c r="D19" s="23" t="s">
        <v>19</v>
      </c>
      <c r="E19" s="24" t="s">
        <v>32</v>
      </c>
      <c r="F19" s="226">
        <f>I19-C19</f>
        <v>0</v>
      </c>
      <c r="G19" s="25" t="s">
        <v>19</v>
      </c>
      <c r="H19" s="24" t="s">
        <v>33</v>
      </c>
      <c r="I19" s="226">
        <f>'03_様式８-2'!H50</f>
        <v>0</v>
      </c>
      <c r="J19" s="26" t="s">
        <v>19</v>
      </c>
      <c r="K19" s="27" t="s">
        <v>233</v>
      </c>
    </row>
    <row r="20" spans="1:11" ht="37.5" customHeight="1" thickBot="1">
      <c r="A20" s="10" t="s">
        <v>34</v>
      </c>
      <c r="B20" s="28" t="s">
        <v>35</v>
      </c>
      <c r="C20" s="224">
        <f>ROUNDDOWN(C19*B14,-3)</f>
        <v>0</v>
      </c>
      <c r="D20" s="29" t="s">
        <v>19</v>
      </c>
      <c r="E20" s="30"/>
      <c r="F20" s="310" t="s">
        <v>36</v>
      </c>
      <c r="G20" s="311"/>
      <c r="H20" s="31" t="s">
        <v>37</v>
      </c>
      <c r="I20" s="224">
        <f>I19-C20</f>
        <v>0</v>
      </c>
      <c r="J20" s="32" t="s">
        <v>19</v>
      </c>
    </row>
    <row r="21" spans="1:11" ht="117.75" customHeight="1" thickTop="1">
      <c r="A21" s="33" t="s">
        <v>38</v>
      </c>
      <c r="B21" s="314"/>
      <c r="C21" s="315"/>
      <c r="D21" s="315"/>
      <c r="E21" s="315"/>
      <c r="F21" s="315"/>
      <c r="G21" s="315"/>
      <c r="H21" s="315"/>
      <c r="I21" s="315"/>
      <c r="J21" s="316"/>
    </row>
    <row r="22" spans="1:11" ht="91.5" customHeight="1" thickBot="1">
      <c r="A22" s="34" t="s">
        <v>39</v>
      </c>
      <c r="B22" s="317"/>
      <c r="C22" s="318"/>
      <c r="D22" s="318"/>
      <c r="E22" s="318"/>
      <c r="F22" s="318"/>
      <c r="G22" s="318"/>
      <c r="H22" s="318"/>
      <c r="I22" s="318"/>
      <c r="J22" s="319"/>
    </row>
  </sheetData>
  <mergeCells count="27">
    <mergeCell ref="B7:E7"/>
    <mergeCell ref="G7:J7"/>
    <mergeCell ref="B10:J10"/>
    <mergeCell ref="B11:J11"/>
    <mergeCell ref="B8:E8"/>
    <mergeCell ref="G8:J8"/>
    <mergeCell ref="B9:E9"/>
    <mergeCell ref="G9:J9"/>
    <mergeCell ref="G2:J2"/>
    <mergeCell ref="A4:J4"/>
    <mergeCell ref="F6:G6"/>
    <mergeCell ref="H6:J6"/>
    <mergeCell ref="G1:J1"/>
    <mergeCell ref="B21:J21"/>
    <mergeCell ref="B22:J22"/>
    <mergeCell ref="B14:C14"/>
    <mergeCell ref="D14:E14"/>
    <mergeCell ref="F14:J14"/>
    <mergeCell ref="B15:D15"/>
    <mergeCell ref="E15:G15"/>
    <mergeCell ref="H15:J15"/>
    <mergeCell ref="G13:J13"/>
    <mergeCell ref="B12:E12"/>
    <mergeCell ref="G12:J12"/>
    <mergeCell ref="F20:G20"/>
    <mergeCell ref="B13:C13"/>
    <mergeCell ref="D13:E13"/>
  </mergeCells>
  <phoneticPr fontId="9"/>
  <conditionalFormatting sqref="D13:E13">
    <cfRule type="expression" dxfId="6" priority="1">
      <formula>$E$28&lt;&gt;""</formula>
    </cfRule>
  </conditionalFormatting>
  <conditionalFormatting sqref="G2:J2 H6:J6 G7:J8 B7:E9 B10:J11 B12:E12 G12:J13 B21:J21">
    <cfRule type="cellIs" dxfId="5" priority="2" operator="equal">
      <formula>""</formula>
    </cfRule>
  </conditionalFormatting>
  <conditionalFormatting sqref="K20">
    <cfRule type="expression" dxfId="3" priority="3">
      <formula>IF(G3="専門課程",C20&gt;=10000000,IF(G3="高等課程",C20&gt;=10000000))</formula>
    </cfRule>
  </conditionalFormatting>
  <dataValidations count="3">
    <dataValidation type="list" allowBlank="1" showInputMessage="1" showErrorMessage="1" sqref="G12:J12" xr:uid="{00000000-0002-0000-0000-000001000000}">
      <formula1>"SRC,RC,S,W"</formula1>
    </dataValidation>
    <dataValidation type="list" allowBlank="1" showInputMessage="1" showErrorMessage="1" sqref="G2:J2" xr:uid="{03D74F6C-3D8C-4719-A240-F7802F452100}">
      <formula1>"専門課程,高等課程"</formula1>
    </dataValidation>
    <dataValidation type="list" allowBlank="1" showInputMessage="1" showErrorMessage="1" sqref="D13:E13" xr:uid="{E77488EF-6E4D-4966-8CA8-ACB8C3241B15}">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7"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 id="{1BC82498-6582-450D-8803-CFFBAFCE0542}">
            <xm:f>'05_見積書整理表'!O64=$C$19</xm:f>
            <x14:dxf>
              <font>
                <color rgb="FFFF0000"/>
              </font>
            </x14:dxf>
          </x14:cfRule>
          <xm:sqref>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52"/>
  <sheetViews>
    <sheetView view="pageBreakPreview" zoomScale="70" zoomScaleNormal="75" zoomScaleSheetLayoutView="70" workbookViewId="0">
      <selection activeCell="K11" sqref="K11"/>
    </sheetView>
  </sheetViews>
  <sheetFormatPr defaultRowHeight="13.5"/>
  <cols>
    <col min="1" max="3" width="4.5" style="37" customWidth="1"/>
    <col min="4" max="6" width="26.875" style="37" customWidth="1"/>
    <col min="7" max="7" width="31" style="37" bestFit="1" customWidth="1"/>
    <col min="8" max="8" width="22.5" style="48" customWidth="1"/>
    <col min="9" max="9" width="7.375" style="37" customWidth="1"/>
    <col min="10" max="16384" width="9" style="37"/>
  </cols>
  <sheetData>
    <row r="1" spans="1:11" customFormat="1" ht="18" thickBot="1">
      <c r="G1" s="35"/>
      <c r="H1" s="58" t="s">
        <v>40</v>
      </c>
      <c r="I1" s="399"/>
      <c r="J1" s="399"/>
      <c r="K1" s="399"/>
    </row>
    <row r="2" spans="1:11" customFormat="1" ht="18" customHeight="1" thickBot="1">
      <c r="B2" s="1"/>
      <c r="C2" s="1"/>
      <c r="D2" s="1"/>
      <c r="E2" s="1"/>
      <c r="F2" s="2"/>
      <c r="G2" s="3" t="s">
        <v>1</v>
      </c>
      <c r="H2" s="229">
        <f>'02_様式８-1'!G2</f>
        <v>0</v>
      </c>
    </row>
    <row r="3" spans="1:11" customFormat="1" ht="6.75" customHeight="1"/>
    <row r="4" spans="1:11" ht="19.5" thickBot="1">
      <c r="A4" s="400" t="s">
        <v>41</v>
      </c>
      <c r="B4" s="400"/>
      <c r="C4" s="400"/>
      <c r="D4" s="400"/>
      <c r="E4" s="400"/>
      <c r="F4" s="400"/>
      <c r="G4" s="400"/>
      <c r="H4" s="400"/>
      <c r="I4" s="36"/>
      <c r="J4" s="36"/>
      <c r="K4" s="36"/>
    </row>
    <row r="5" spans="1:11" ht="31.5" customHeight="1" thickBot="1">
      <c r="A5" s="401" t="s">
        <v>7</v>
      </c>
      <c r="B5" s="402"/>
      <c r="C5" s="402"/>
      <c r="D5" s="402"/>
      <c r="E5" s="403"/>
      <c r="F5" s="404">
        <f>'02_様式８-1'!B10</f>
        <v>0</v>
      </c>
      <c r="G5" s="405"/>
      <c r="H5" s="406"/>
      <c r="I5" s="49"/>
    </row>
    <row r="6" spans="1:11" ht="25.5" customHeight="1">
      <c r="A6" s="409" t="s">
        <v>42</v>
      </c>
      <c r="B6" s="63"/>
      <c r="C6" s="9" t="s">
        <v>43</v>
      </c>
      <c r="D6" s="370" t="s">
        <v>44</v>
      </c>
      <c r="E6" s="370"/>
      <c r="F6" s="371"/>
      <c r="G6" s="70" t="s">
        <v>45</v>
      </c>
      <c r="H6" s="71" t="s">
        <v>46</v>
      </c>
      <c r="I6" s="49"/>
    </row>
    <row r="7" spans="1:11" ht="25.5" customHeight="1">
      <c r="A7" s="410"/>
      <c r="B7" s="354" t="s">
        <v>47</v>
      </c>
      <c r="C7" s="203" t="s">
        <v>230</v>
      </c>
      <c r="D7" s="374" t="str">
        <f>_xlfn.XLOOKUP(C7,'05_見積書整理表'!B:B,'05_見積書整理表'!D:D,"")</f>
        <v/>
      </c>
      <c r="E7" s="374"/>
      <c r="F7" s="374"/>
      <c r="G7" s="230" t="str">
        <f>_xlfn.XLOOKUP(C7,'05_見積書整理表'!B:B,'05_見積書整理表'!G:G,"")</f>
        <v/>
      </c>
      <c r="H7" s="231" t="str">
        <f>_xlfn.XLOOKUP(C7,'05_見積書整理表'!B:B,'05_見積書整理表'!O:O,"")</f>
        <v/>
      </c>
      <c r="I7" s="49"/>
    </row>
    <row r="8" spans="1:11" ht="25.5" customHeight="1">
      <c r="A8" s="410"/>
      <c r="B8" s="355"/>
      <c r="C8" s="203" t="s">
        <v>231</v>
      </c>
      <c r="D8" s="374" t="str">
        <f>_xlfn.XLOOKUP(C8,'05_見積書整理表'!B:B,'05_見積書整理表'!D:D,"")</f>
        <v/>
      </c>
      <c r="E8" s="374"/>
      <c r="F8" s="374"/>
      <c r="G8" s="230" t="str">
        <f>_xlfn.XLOOKUP(C8,'05_見積書整理表'!B:B,'05_見積書整理表'!G:G,"")</f>
        <v/>
      </c>
      <c r="H8" s="231" t="str">
        <f>_xlfn.XLOOKUP(C8,'05_見積書整理表'!B:B,'05_見積書整理表'!O:O,"")</f>
        <v/>
      </c>
      <c r="I8" s="49"/>
    </row>
    <row r="9" spans="1:11" ht="25.5" customHeight="1">
      <c r="A9" s="410"/>
      <c r="B9" s="355"/>
      <c r="C9" s="203" t="s">
        <v>232</v>
      </c>
      <c r="D9" s="374" t="str">
        <f>_xlfn.XLOOKUP(C9,'05_見積書整理表'!B:B,'05_見積書整理表'!D:D,"")</f>
        <v/>
      </c>
      <c r="E9" s="374"/>
      <c r="F9" s="374"/>
      <c r="G9" s="230" t="str">
        <f>_xlfn.XLOOKUP(C9,'05_見積書整理表'!B:B,'05_見積書整理表'!G:G,"")</f>
        <v/>
      </c>
      <c r="H9" s="231" t="str">
        <f>_xlfn.XLOOKUP(C9,'05_見積書整理表'!B:B,'05_見積書整理表'!O:O,"")</f>
        <v/>
      </c>
      <c r="I9" s="49"/>
    </row>
    <row r="10" spans="1:11" ht="25.5" customHeight="1">
      <c r="A10" s="410"/>
      <c r="B10" s="355"/>
      <c r="C10" s="69"/>
      <c r="D10" s="367" t="s">
        <v>234</v>
      </c>
      <c r="E10" s="368"/>
      <c r="F10" s="369"/>
      <c r="G10" s="204"/>
      <c r="H10" s="205"/>
      <c r="I10" s="49"/>
    </row>
    <row r="11" spans="1:11" ht="25.5" customHeight="1">
      <c r="A11" s="410"/>
      <c r="B11" s="356"/>
      <c r="C11" s="69"/>
      <c r="D11" s="375"/>
      <c r="E11" s="376"/>
      <c r="F11" s="377"/>
      <c r="G11" s="202" t="s">
        <v>48</v>
      </c>
      <c r="H11" s="232">
        <f>SUM(H7:H10)</f>
        <v>0</v>
      </c>
      <c r="I11" s="49"/>
    </row>
    <row r="12" spans="1:11" ht="25.5" customHeight="1">
      <c r="A12" s="410"/>
      <c r="B12" s="354" t="s">
        <v>49</v>
      </c>
      <c r="C12" s="351"/>
      <c r="D12" s="378"/>
      <c r="E12" s="379"/>
      <c r="F12" s="380"/>
      <c r="G12" s="79"/>
      <c r="H12" s="77"/>
      <c r="I12" s="49"/>
    </row>
    <row r="13" spans="1:11" ht="25.5" customHeight="1">
      <c r="A13" s="410"/>
      <c r="B13" s="355"/>
      <c r="C13" s="352"/>
      <c r="D13" s="381"/>
      <c r="E13" s="382"/>
      <c r="F13" s="383"/>
      <c r="G13" s="80"/>
      <c r="H13" s="78"/>
      <c r="I13" s="49"/>
    </row>
    <row r="14" spans="1:11" ht="25.5" customHeight="1">
      <c r="A14" s="410"/>
      <c r="B14" s="355"/>
      <c r="C14" s="352"/>
      <c r="D14" s="366" t="s">
        <v>234</v>
      </c>
      <c r="E14" s="366"/>
      <c r="F14" s="366"/>
      <c r="G14" s="204"/>
      <c r="H14" s="205"/>
      <c r="I14" s="49"/>
    </row>
    <row r="15" spans="1:11" ht="25.5" customHeight="1">
      <c r="A15" s="410"/>
      <c r="B15" s="356"/>
      <c r="C15" s="353"/>
      <c r="D15" s="366"/>
      <c r="E15" s="366"/>
      <c r="F15" s="366"/>
      <c r="G15" s="210" t="s">
        <v>236</v>
      </c>
      <c r="H15" s="239"/>
      <c r="I15" s="49"/>
    </row>
    <row r="16" spans="1:11" ht="31.5" customHeight="1" thickBot="1">
      <c r="A16" s="411"/>
      <c r="B16" s="66"/>
      <c r="C16" s="66"/>
      <c r="D16" s="66"/>
      <c r="E16" s="66"/>
      <c r="F16" s="67"/>
      <c r="G16" s="209" t="s">
        <v>50</v>
      </c>
      <c r="H16" s="233">
        <f>H11+H15</f>
        <v>0</v>
      </c>
      <c r="I16" s="49"/>
    </row>
    <row r="17" spans="1:10" ht="25.5" customHeight="1">
      <c r="A17" s="407" t="s">
        <v>51</v>
      </c>
      <c r="B17" s="63"/>
      <c r="C17" s="9" t="s">
        <v>43</v>
      </c>
      <c r="D17" s="370" t="s">
        <v>44</v>
      </c>
      <c r="E17" s="370"/>
      <c r="F17" s="371"/>
      <c r="G17" s="68" t="s">
        <v>45</v>
      </c>
      <c r="H17" s="38" t="s">
        <v>46</v>
      </c>
    </row>
    <row r="18" spans="1:10" ht="25.5" customHeight="1">
      <c r="A18" s="407"/>
      <c r="B18" s="397" t="s">
        <v>47</v>
      </c>
      <c r="C18" s="201">
        <v>1</v>
      </c>
      <c r="D18" s="364" t="str">
        <f>_xlfn.XLOOKUP(C18,'05_見積書整理表'!B:B,'05_見積書整理表'!D:D,"")</f>
        <v/>
      </c>
      <c r="E18" s="364"/>
      <c r="F18" s="364"/>
      <c r="G18" s="230" t="str">
        <f>_xlfn.XLOOKUP(C18,'05_見積書整理表'!B:B,'05_見積書整理表'!G:G,"")</f>
        <v/>
      </c>
      <c r="H18" s="231" t="str">
        <f>_xlfn.XLOOKUP(C18,'05_見積書整理表'!B:B,'05_見積書整理表'!O:O,"")</f>
        <v/>
      </c>
    </row>
    <row r="19" spans="1:10" ht="25.5" customHeight="1">
      <c r="A19" s="407"/>
      <c r="B19" s="389"/>
      <c r="C19" s="201">
        <v>2</v>
      </c>
      <c r="D19" s="364" t="str">
        <f>_xlfn.XLOOKUP(C19,'05_見積書整理表'!B:B,'05_見積書整理表'!D:D,"")</f>
        <v/>
      </c>
      <c r="E19" s="364"/>
      <c r="F19" s="364"/>
      <c r="G19" s="230" t="str">
        <f>_xlfn.XLOOKUP(C19,'05_見積書整理表'!B:B,'05_見積書整理表'!G:G,"")</f>
        <v/>
      </c>
      <c r="H19" s="231" t="str">
        <f>_xlfn.XLOOKUP(C19,'05_見積書整理表'!B:B,'05_見積書整理表'!O:O,"")</f>
        <v/>
      </c>
    </row>
    <row r="20" spans="1:10" ht="25.5" customHeight="1">
      <c r="A20" s="407"/>
      <c r="B20" s="389"/>
      <c r="C20" s="201">
        <v>3</v>
      </c>
      <c r="D20" s="364" t="str">
        <f>_xlfn.XLOOKUP(C20,'05_見積書整理表'!B:B,'05_見積書整理表'!D:D,"")</f>
        <v/>
      </c>
      <c r="E20" s="364"/>
      <c r="F20" s="364"/>
      <c r="G20" s="230" t="str">
        <f>_xlfn.XLOOKUP(C20,'05_見積書整理表'!B:B,'05_見積書整理表'!G:G,"")</f>
        <v/>
      </c>
      <c r="H20" s="231" t="str">
        <f>_xlfn.XLOOKUP(C20,'05_見積書整理表'!B:B,'05_見積書整理表'!O:O,"")</f>
        <v/>
      </c>
    </row>
    <row r="21" spans="1:10" ht="25.5" customHeight="1">
      <c r="A21" s="407"/>
      <c r="B21" s="389"/>
      <c r="C21" s="201">
        <v>4</v>
      </c>
      <c r="D21" s="364" t="str">
        <f>_xlfn.XLOOKUP(C21,'05_見積書整理表'!B:B,'05_見積書整理表'!D:D,"")</f>
        <v/>
      </c>
      <c r="E21" s="364"/>
      <c r="F21" s="364"/>
      <c r="G21" s="230" t="str">
        <f>_xlfn.XLOOKUP(C21,'05_見積書整理表'!B:B,'05_見積書整理表'!G:G,"")</f>
        <v/>
      </c>
      <c r="H21" s="231" t="str">
        <f>_xlfn.XLOOKUP(C21,'05_見積書整理表'!B:B,'05_見積書整理表'!O:O,"")</f>
        <v/>
      </c>
      <c r="J21" s="40"/>
    </row>
    <row r="22" spans="1:10" ht="25.5" customHeight="1">
      <c r="A22" s="407"/>
      <c r="B22" s="389"/>
      <c r="C22" s="62"/>
      <c r="D22" s="363" t="s">
        <v>234</v>
      </c>
      <c r="E22" s="363"/>
      <c r="F22" s="363"/>
      <c r="G22" s="204"/>
      <c r="H22" s="205"/>
      <c r="J22" s="40"/>
    </row>
    <row r="23" spans="1:10" ht="25.5" customHeight="1">
      <c r="A23" s="407"/>
      <c r="B23" s="390"/>
      <c r="C23" s="62"/>
      <c r="D23" s="365"/>
      <c r="E23" s="365"/>
      <c r="F23" s="365"/>
      <c r="G23" s="210" t="s">
        <v>52</v>
      </c>
      <c r="H23" s="234">
        <f>SUM(H18:H22)</f>
        <v>0</v>
      </c>
    </row>
    <row r="24" spans="1:10" ht="25.5" customHeight="1">
      <c r="A24" s="407"/>
      <c r="B24" s="389" t="s">
        <v>49</v>
      </c>
      <c r="C24" s="357"/>
      <c r="D24" s="360"/>
      <c r="E24" s="361"/>
      <c r="F24" s="362"/>
      <c r="G24" s="74"/>
      <c r="H24" s="73"/>
    </row>
    <row r="25" spans="1:10" ht="25.5" customHeight="1">
      <c r="A25" s="407"/>
      <c r="B25" s="389"/>
      <c r="C25" s="358"/>
      <c r="D25" s="360"/>
      <c r="E25" s="361"/>
      <c r="F25" s="362"/>
      <c r="G25" s="74"/>
      <c r="H25" s="72"/>
    </row>
    <row r="26" spans="1:10" ht="25.5" customHeight="1">
      <c r="A26" s="407"/>
      <c r="B26" s="389"/>
      <c r="C26" s="358"/>
      <c r="D26" s="360"/>
      <c r="E26" s="361"/>
      <c r="F26" s="362"/>
      <c r="G26" s="74"/>
      <c r="H26" s="72"/>
    </row>
    <row r="27" spans="1:10" ht="25.5" customHeight="1">
      <c r="A27" s="407"/>
      <c r="B27" s="389"/>
      <c r="C27" s="358"/>
      <c r="D27" s="363" t="s">
        <v>234</v>
      </c>
      <c r="E27" s="363"/>
      <c r="F27" s="363"/>
      <c r="G27" s="218"/>
      <c r="H27" s="219"/>
    </row>
    <row r="28" spans="1:10" ht="25.5" customHeight="1">
      <c r="A28" s="407"/>
      <c r="B28" s="390"/>
      <c r="C28" s="359"/>
      <c r="D28" s="365"/>
      <c r="E28" s="365"/>
      <c r="F28" s="365"/>
      <c r="G28" s="210" t="s">
        <v>53</v>
      </c>
      <c r="H28" s="239"/>
    </row>
    <row r="29" spans="1:10" ht="25.5" customHeight="1" thickBot="1">
      <c r="A29" s="408"/>
      <c r="B29" s="41"/>
      <c r="C29" s="41"/>
      <c r="D29" s="208"/>
      <c r="E29" s="208"/>
      <c r="F29" s="208"/>
      <c r="G29" s="209" t="s">
        <v>54</v>
      </c>
      <c r="H29" s="233">
        <f>H23+H28</f>
        <v>0</v>
      </c>
    </row>
    <row r="30" spans="1:10" ht="25.5" customHeight="1">
      <c r="A30" s="393" t="s">
        <v>26</v>
      </c>
      <c r="B30" s="63"/>
      <c r="C30" s="9" t="s">
        <v>43</v>
      </c>
      <c r="D30" s="82" t="s">
        <v>55</v>
      </c>
      <c r="E30" s="395" t="s">
        <v>56</v>
      </c>
      <c r="F30" s="396"/>
      <c r="G30" s="42" t="s">
        <v>57</v>
      </c>
      <c r="H30" s="43" t="s">
        <v>46</v>
      </c>
    </row>
    <row r="31" spans="1:10" ht="25.5" customHeight="1">
      <c r="A31" s="393"/>
      <c r="B31" s="397" t="s">
        <v>47</v>
      </c>
      <c r="C31" s="201" t="s">
        <v>18</v>
      </c>
      <c r="D31" s="235" t="str">
        <f>_xlfn.XLOOKUP(C31,'05_見積書整理表'!B:B,'05_見積書整理表'!D:D,"")</f>
        <v/>
      </c>
      <c r="E31" s="372"/>
      <c r="F31" s="373"/>
      <c r="G31" s="230" t="str">
        <f>_xlfn.XLOOKUP(C31,'05_見積書整理表'!B:B,'05_見積書整理表'!G:G,"")</f>
        <v/>
      </c>
      <c r="H31" s="231" t="str">
        <f>_xlfn.XLOOKUP(C31,'05_見積書整理表'!B:B,'05_見積書整理表'!O:O,"")</f>
        <v/>
      </c>
    </row>
    <row r="32" spans="1:10" ht="25.5" customHeight="1">
      <c r="A32" s="393"/>
      <c r="B32" s="389"/>
      <c r="C32" s="201" t="s">
        <v>20</v>
      </c>
      <c r="D32" s="235" t="str">
        <f>_xlfn.XLOOKUP(C32,'05_見積書整理表'!B:B,'05_見積書整理表'!D:D,"")</f>
        <v/>
      </c>
      <c r="E32" s="372"/>
      <c r="F32" s="373"/>
      <c r="G32" s="230" t="str">
        <f>_xlfn.XLOOKUP(C32,'05_見積書整理表'!B:B,'05_見積書整理表'!G:G,"")</f>
        <v/>
      </c>
      <c r="H32" s="231" t="str">
        <f>_xlfn.XLOOKUP(C32,'05_見積書整理表'!B:B,'05_見積書整理表'!O:O,"")</f>
        <v/>
      </c>
    </row>
    <row r="33" spans="1:11" ht="25.5" customHeight="1">
      <c r="A33" s="393"/>
      <c r="B33" s="389"/>
      <c r="C33" s="201" t="s">
        <v>21</v>
      </c>
      <c r="D33" s="235" t="str">
        <f>_xlfn.XLOOKUP(C33,'05_見積書整理表'!B:B,'05_見積書整理表'!D:D,"")</f>
        <v/>
      </c>
      <c r="E33" s="372"/>
      <c r="F33" s="373"/>
      <c r="G33" s="230" t="str">
        <f>_xlfn.XLOOKUP(C33,'05_見積書整理表'!B:B,'05_見積書整理表'!G:G,"")</f>
        <v/>
      </c>
      <c r="H33" s="231" t="str">
        <f>_xlfn.XLOOKUP(C33,'05_見積書整理表'!B:B,'05_見積書整理表'!O:O,"")</f>
        <v/>
      </c>
    </row>
    <row r="34" spans="1:11" ht="25.5" customHeight="1">
      <c r="A34" s="393"/>
      <c r="B34" s="389"/>
      <c r="C34" s="201" t="s">
        <v>23</v>
      </c>
      <c r="D34" s="235" t="str">
        <f>_xlfn.XLOOKUP(C34,'05_見積書整理表'!B:B,'05_見積書整理表'!D:D,"")</f>
        <v/>
      </c>
      <c r="E34" s="372"/>
      <c r="F34" s="373"/>
      <c r="G34" s="230" t="str">
        <f>_xlfn.XLOOKUP(C34,'05_見積書整理表'!B:B,'05_見積書整理表'!G:G,"")</f>
        <v/>
      </c>
      <c r="H34" s="231" t="str">
        <f>_xlfn.XLOOKUP(C34,'05_見積書整理表'!B:B,'05_見積書整理表'!O:O,"")</f>
        <v/>
      </c>
    </row>
    <row r="35" spans="1:11" ht="25.5" customHeight="1">
      <c r="A35" s="393"/>
      <c r="B35" s="389"/>
      <c r="C35" s="201" t="s">
        <v>24</v>
      </c>
      <c r="D35" s="235" t="str">
        <f>_xlfn.XLOOKUP(C35,'05_見積書整理表'!B:B,'05_見積書整理表'!D:D,"")</f>
        <v/>
      </c>
      <c r="E35" s="372"/>
      <c r="F35" s="373"/>
      <c r="G35" s="230" t="str">
        <f>_xlfn.XLOOKUP(C35,'05_見積書整理表'!B:B,'05_見積書整理表'!G:G,"")</f>
        <v/>
      </c>
      <c r="H35" s="231" t="str">
        <f>_xlfn.XLOOKUP(C35,'05_見積書整理表'!B:B,'05_見積書整理表'!O:O,"")</f>
        <v/>
      </c>
    </row>
    <row r="36" spans="1:11" ht="25.5" customHeight="1">
      <c r="A36" s="393"/>
      <c r="B36" s="389"/>
      <c r="C36" s="201" t="s">
        <v>25</v>
      </c>
      <c r="D36" s="235" t="str">
        <f>_xlfn.XLOOKUP(C36,'05_見積書整理表'!B:B,'05_見積書整理表'!D:D,"")</f>
        <v/>
      </c>
      <c r="E36" s="372"/>
      <c r="F36" s="373"/>
      <c r="G36" s="230" t="str">
        <f>_xlfn.XLOOKUP(C36,'05_見積書整理表'!B:B,'05_見積書整理表'!G:G,"")</f>
        <v/>
      </c>
      <c r="H36" s="231" t="str">
        <f>_xlfn.XLOOKUP(C36,'05_見積書整理表'!B:B,'05_見積書整理表'!O:O,"")</f>
        <v/>
      </c>
    </row>
    <row r="37" spans="1:11" ht="25.5" customHeight="1">
      <c r="A37" s="393"/>
      <c r="B37" s="389"/>
      <c r="C37" s="201" t="s">
        <v>27</v>
      </c>
      <c r="D37" s="235" t="str">
        <f>_xlfn.XLOOKUP(C37,'05_見積書整理表'!B:B,'05_見積書整理表'!D:D,"")</f>
        <v/>
      </c>
      <c r="E37" s="372"/>
      <c r="F37" s="373"/>
      <c r="G37" s="230" t="str">
        <f>_xlfn.XLOOKUP(C37,'05_見積書整理表'!B:B,'05_見積書整理表'!G:G,"")</f>
        <v/>
      </c>
      <c r="H37" s="231" t="str">
        <f>_xlfn.XLOOKUP(C37,'05_見積書整理表'!B:B,'05_見積書整理表'!O:O,"")</f>
        <v/>
      </c>
    </row>
    <row r="38" spans="1:11" ht="25.5" customHeight="1">
      <c r="A38" s="393"/>
      <c r="B38" s="389"/>
      <c r="C38" s="201" t="s">
        <v>28</v>
      </c>
      <c r="D38" s="235" t="str">
        <f>_xlfn.XLOOKUP(C38,'05_見積書整理表'!B:B,'05_見積書整理表'!D:D,"")</f>
        <v/>
      </c>
      <c r="E38" s="372"/>
      <c r="F38" s="373"/>
      <c r="G38" s="230" t="str">
        <f>_xlfn.XLOOKUP(C38,'05_見積書整理表'!B:B,'05_見積書整理表'!G:G,"")</f>
        <v/>
      </c>
      <c r="H38" s="231" t="str">
        <f>_xlfn.XLOOKUP(C38,'05_見積書整理表'!B:B,'05_見積書整理表'!O:O,"")</f>
        <v/>
      </c>
    </row>
    <row r="39" spans="1:11" ht="25.5" customHeight="1">
      <c r="A39" s="393"/>
      <c r="B39" s="389"/>
      <c r="C39" s="201" t="s">
        <v>29</v>
      </c>
      <c r="D39" s="235" t="str">
        <f>_xlfn.XLOOKUP(C39,'05_見積書整理表'!B:B,'05_見積書整理表'!D:D,"")</f>
        <v/>
      </c>
      <c r="E39" s="372"/>
      <c r="F39" s="373"/>
      <c r="G39" s="230" t="str">
        <f>_xlfn.XLOOKUP(C39,'05_見積書整理表'!B:B,'05_見積書整理表'!G:G,"")</f>
        <v/>
      </c>
      <c r="H39" s="231" t="str">
        <f>_xlfn.XLOOKUP(C39,'05_見積書整理表'!B:B,'05_見積書整理表'!O:O,"")</f>
        <v/>
      </c>
    </row>
    <row r="40" spans="1:11" ht="25.5" customHeight="1">
      <c r="A40" s="393"/>
      <c r="B40" s="389"/>
      <c r="C40" s="83"/>
      <c r="D40" s="213"/>
      <c r="E40" s="372" t="s">
        <v>234</v>
      </c>
      <c r="F40" s="373"/>
      <c r="G40" s="214"/>
      <c r="H40" s="211"/>
    </row>
    <row r="41" spans="1:11" ht="25.5" customHeight="1">
      <c r="A41" s="393"/>
      <c r="B41" s="390"/>
      <c r="C41" s="83"/>
      <c r="D41" s="45"/>
      <c r="E41" s="387"/>
      <c r="F41" s="388"/>
      <c r="G41" s="206" t="s">
        <v>58</v>
      </c>
      <c r="H41" s="236">
        <f>SUM(H31:H40)</f>
        <v>0</v>
      </c>
    </row>
    <row r="42" spans="1:11" ht="25.5" customHeight="1">
      <c r="A42" s="393"/>
      <c r="B42" s="389" t="s">
        <v>49</v>
      </c>
      <c r="C42" s="357"/>
      <c r="D42" s="44"/>
      <c r="E42" s="391"/>
      <c r="F42" s="392"/>
      <c r="G42" s="76"/>
      <c r="H42" s="39"/>
    </row>
    <row r="43" spans="1:11" ht="25.5" customHeight="1">
      <c r="A43" s="393"/>
      <c r="B43" s="389"/>
      <c r="C43" s="358"/>
      <c r="D43" s="44"/>
      <c r="E43" s="360"/>
      <c r="F43" s="362"/>
      <c r="G43" s="75"/>
      <c r="H43" s="39"/>
    </row>
    <row r="44" spans="1:11" ht="25.5" customHeight="1">
      <c r="A44" s="393"/>
      <c r="B44" s="389"/>
      <c r="C44" s="358"/>
      <c r="D44" s="44"/>
      <c r="E44" s="360"/>
      <c r="F44" s="362"/>
      <c r="G44" s="75"/>
      <c r="H44" s="39"/>
    </row>
    <row r="45" spans="1:11" ht="25.5" customHeight="1">
      <c r="A45" s="393"/>
      <c r="B45" s="389"/>
      <c r="C45" s="358"/>
      <c r="D45" s="44"/>
      <c r="E45" s="360"/>
      <c r="F45" s="362"/>
      <c r="G45" s="75"/>
      <c r="H45" s="39"/>
    </row>
    <row r="46" spans="1:11" ht="25.5" customHeight="1">
      <c r="A46" s="393"/>
      <c r="B46" s="389"/>
      <c r="C46" s="358"/>
      <c r="D46" s="44"/>
      <c r="E46" s="360"/>
      <c r="F46" s="362"/>
      <c r="G46" s="75"/>
      <c r="H46" s="39"/>
      <c r="K46" s="238"/>
    </row>
    <row r="47" spans="1:11" ht="25.5" customHeight="1">
      <c r="A47" s="393"/>
      <c r="B47" s="389"/>
      <c r="C47" s="358"/>
      <c r="D47" s="212"/>
      <c r="E47" s="363" t="s">
        <v>234</v>
      </c>
      <c r="F47" s="363"/>
      <c r="G47" s="216"/>
      <c r="H47" s="217"/>
    </row>
    <row r="48" spans="1:11" ht="25.5" customHeight="1">
      <c r="A48" s="393"/>
      <c r="B48" s="390"/>
      <c r="C48" s="359"/>
      <c r="D48" s="212"/>
      <c r="E48" s="398"/>
      <c r="F48" s="398"/>
      <c r="G48" s="210" t="s">
        <v>59</v>
      </c>
      <c r="H48" s="239"/>
    </row>
    <row r="49" spans="1:8" ht="25.5" customHeight="1" thickBot="1">
      <c r="A49" s="394"/>
      <c r="B49" s="46"/>
      <c r="C49" s="46"/>
      <c r="G49" s="215" t="s">
        <v>60</v>
      </c>
      <c r="H49" s="232">
        <f>H41+H48</f>
        <v>0</v>
      </c>
    </row>
    <row r="50" spans="1:8" ht="25.5" customHeight="1" thickTop="1" thickBot="1">
      <c r="A50" s="384"/>
      <c r="B50" s="385"/>
      <c r="C50" s="385"/>
      <c r="D50" s="385"/>
      <c r="E50" s="385"/>
      <c r="F50" s="386"/>
      <c r="G50" s="50" t="s">
        <v>61</v>
      </c>
      <c r="H50" s="237">
        <f>H16+H29+H49</f>
        <v>0</v>
      </c>
    </row>
    <row r="51" spans="1:8" ht="25.5" customHeight="1">
      <c r="H51" s="228"/>
    </row>
    <row r="52" spans="1:8">
      <c r="H52" s="47"/>
    </row>
  </sheetData>
  <mergeCells count="58">
    <mergeCell ref="I1:K1"/>
    <mergeCell ref="A4:H4"/>
    <mergeCell ref="A5:E5"/>
    <mergeCell ref="F5:H5"/>
    <mergeCell ref="A17:A29"/>
    <mergeCell ref="B18:B23"/>
    <mergeCell ref="D18:F18"/>
    <mergeCell ref="D19:F19"/>
    <mergeCell ref="B24:B28"/>
    <mergeCell ref="D20:F20"/>
    <mergeCell ref="D28:F28"/>
    <mergeCell ref="D24:F24"/>
    <mergeCell ref="D17:F17"/>
    <mergeCell ref="A6:A16"/>
    <mergeCell ref="D7:F7"/>
    <mergeCell ref="D8:F8"/>
    <mergeCell ref="E45:F45"/>
    <mergeCell ref="E47:F47"/>
    <mergeCell ref="E48:F48"/>
    <mergeCell ref="E33:F33"/>
    <mergeCell ref="E34:F34"/>
    <mergeCell ref="E35:F35"/>
    <mergeCell ref="E40:F40"/>
    <mergeCell ref="C42:C48"/>
    <mergeCell ref="E36:F36"/>
    <mergeCell ref="A50:F50"/>
    <mergeCell ref="E37:F37"/>
    <mergeCell ref="E38:F38"/>
    <mergeCell ref="E39:F39"/>
    <mergeCell ref="E41:F41"/>
    <mergeCell ref="B42:B48"/>
    <mergeCell ref="E42:F42"/>
    <mergeCell ref="E43:F43"/>
    <mergeCell ref="E44:F44"/>
    <mergeCell ref="E46:F46"/>
    <mergeCell ref="A30:A49"/>
    <mergeCell ref="E30:F30"/>
    <mergeCell ref="B31:B41"/>
    <mergeCell ref="E31:F31"/>
    <mergeCell ref="D6:F6"/>
    <mergeCell ref="E32:F32"/>
    <mergeCell ref="D9:F9"/>
    <mergeCell ref="D11:F11"/>
    <mergeCell ref="D12:F12"/>
    <mergeCell ref="D13:F13"/>
    <mergeCell ref="D14:F14"/>
    <mergeCell ref="C12:C15"/>
    <mergeCell ref="B7:B11"/>
    <mergeCell ref="B12:B15"/>
    <mergeCell ref="C24:C28"/>
    <mergeCell ref="D25:F25"/>
    <mergeCell ref="D27:F27"/>
    <mergeCell ref="D26:F26"/>
    <mergeCell ref="D21:F21"/>
    <mergeCell ref="D23:F23"/>
    <mergeCell ref="D15:F15"/>
    <mergeCell ref="D10:F10"/>
    <mergeCell ref="D22:F22"/>
  </mergeCells>
  <phoneticPr fontId="9"/>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H6" sqref="H6"/>
    </sheetView>
  </sheetViews>
  <sheetFormatPr defaultRowHeight="13.5"/>
  <cols>
    <col min="1" max="2" width="20.625" customWidth="1"/>
    <col min="3" max="6" width="8.375" customWidth="1"/>
    <col min="7" max="7" width="25.75" customWidth="1"/>
    <col min="8" max="8" width="12.125" bestFit="1" customWidth="1"/>
  </cols>
  <sheetData>
    <row r="1" spans="1:7">
      <c r="F1" s="412" t="s">
        <v>62</v>
      </c>
      <c r="G1" s="412"/>
    </row>
    <row r="2" spans="1:7" ht="6.75" customHeight="1"/>
    <row r="3" spans="1:7" ht="28.5" customHeight="1">
      <c r="A3" s="413" t="s">
        <v>243</v>
      </c>
      <c r="B3" s="414"/>
      <c r="C3" s="414"/>
      <c r="D3" s="414"/>
      <c r="E3" s="414"/>
      <c r="F3" s="414"/>
      <c r="G3" s="414"/>
    </row>
    <row r="4" spans="1:7" s="5" customFormat="1" ht="5.25" customHeight="1">
      <c r="A4" s="4"/>
      <c r="B4" s="4"/>
      <c r="C4" s="4"/>
      <c r="D4" s="4"/>
      <c r="E4" s="4"/>
      <c r="F4" s="4"/>
      <c r="G4" s="4"/>
    </row>
    <row r="5" spans="1:7" ht="14.25" thickBot="1">
      <c r="F5" s="53" t="s">
        <v>63</v>
      </c>
      <c r="G5" s="240">
        <f>'02_様式８-1'!B8</f>
        <v>0</v>
      </c>
    </row>
    <row r="6" spans="1:7" ht="29.25" customHeight="1">
      <c r="A6" s="415" t="s">
        <v>64</v>
      </c>
      <c r="B6" s="417" t="s">
        <v>65</v>
      </c>
      <c r="C6" s="419" t="s">
        <v>66</v>
      </c>
      <c r="D6" s="417"/>
      <c r="E6" s="417" t="s">
        <v>67</v>
      </c>
      <c r="F6" s="417"/>
      <c r="G6" s="420" t="s">
        <v>68</v>
      </c>
    </row>
    <row r="7" spans="1:7" ht="29.25" customHeight="1">
      <c r="A7" s="416"/>
      <c r="B7" s="418"/>
      <c r="C7" s="54" t="s">
        <v>69</v>
      </c>
      <c r="D7" s="84" t="s">
        <v>70</v>
      </c>
      <c r="E7" s="84" t="s">
        <v>71</v>
      </c>
      <c r="F7" s="84" t="s">
        <v>72</v>
      </c>
      <c r="G7" s="421"/>
    </row>
    <row r="8" spans="1:7" ht="20.25" customHeight="1">
      <c r="A8" s="64"/>
      <c r="B8" s="55"/>
      <c r="D8" s="56"/>
      <c r="F8" s="56"/>
      <c r="G8" s="57"/>
    </row>
    <row r="9" spans="1:7" ht="20.25" customHeight="1">
      <c r="A9" s="64"/>
      <c r="B9" s="55"/>
      <c r="D9" s="55"/>
      <c r="F9" s="55"/>
      <c r="G9" s="57"/>
    </row>
    <row r="10" spans="1:7" ht="20.25" customHeight="1">
      <c r="A10" s="64"/>
      <c r="B10" s="55"/>
      <c r="D10" s="55"/>
      <c r="F10" s="55"/>
      <c r="G10" s="57"/>
    </row>
    <row r="11" spans="1:7" ht="20.25" customHeight="1">
      <c r="A11" s="64"/>
      <c r="B11" s="55"/>
      <c r="D11" s="55"/>
      <c r="F11" s="55"/>
      <c r="G11" s="57"/>
    </row>
    <row r="12" spans="1:7" ht="20.25" customHeight="1">
      <c r="A12" s="64"/>
      <c r="B12" s="55"/>
      <c r="D12" s="55"/>
      <c r="F12" s="55"/>
      <c r="G12" s="57"/>
    </row>
    <row r="13" spans="1:7" ht="20.25" customHeight="1">
      <c r="A13" s="64"/>
      <c r="B13" s="55"/>
      <c r="D13" s="55"/>
      <c r="F13" s="55"/>
      <c r="G13" s="57"/>
    </row>
    <row r="14" spans="1:7" ht="20.25" customHeight="1">
      <c r="A14" s="64"/>
      <c r="B14" s="55"/>
      <c r="D14" s="55"/>
      <c r="F14" s="55"/>
      <c r="G14" s="57"/>
    </row>
    <row r="15" spans="1:7" ht="20.25" customHeight="1">
      <c r="A15" s="64"/>
      <c r="B15" s="55"/>
      <c r="D15" s="55"/>
      <c r="F15" s="55"/>
      <c r="G15" s="57"/>
    </row>
    <row r="16" spans="1:7" ht="20.25" customHeight="1">
      <c r="A16" s="64"/>
      <c r="B16" s="55"/>
      <c r="D16" s="55"/>
      <c r="F16" s="55"/>
      <c r="G16" s="57"/>
    </row>
    <row r="17" spans="1:7" ht="20.25" customHeight="1">
      <c r="A17" s="64"/>
      <c r="B17" s="55"/>
      <c r="D17" s="55"/>
      <c r="F17" s="55"/>
      <c r="G17" s="57"/>
    </row>
    <row r="18" spans="1:7" ht="20.25" customHeight="1">
      <c r="A18" s="64"/>
      <c r="B18" s="55"/>
      <c r="D18" s="55"/>
      <c r="F18" s="55"/>
      <c r="G18" s="57"/>
    </row>
    <row r="19" spans="1:7" ht="20.25" customHeight="1">
      <c r="A19" s="64" t="s">
        <v>73</v>
      </c>
      <c r="B19" s="55"/>
      <c r="D19" s="55"/>
      <c r="F19" s="55"/>
      <c r="G19" s="57"/>
    </row>
    <row r="20" spans="1:7" ht="20.25" customHeight="1">
      <c r="A20" s="64"/>
      <c r="B20" s="55"/>
      <c r="D20" s="55"/>
      <c r="F20" s="55"/>
      <c r="G20" s="57"/>
    </row>
    <row r="21" spans="1:7" ht="20.25" customHeight="1">
      <c r="A21" s="64"/>
      <c r="B21" s="55"/>
      <c r="D21" s="55"/>
      <c r="F21" s="55"/>
      <c r="G21" s="57"/>
    </row>
    <row r="22" spans="1:7" ht="20.25" customHeight="1">
      <c r="A22" s="64"/>
      <c r="B22" s="55"/>
      <c r="D22" s="55"/>
      <c r="F22" s="55"/>
      <c r="G22" s="57"/>
    </row>
    <row r="23" spans="1:7" ht="20.25" customHeight="1">
      <c r="A23" s="64"/>
      <c r="B23" s="55"/>
      <c r="D23" s="55"/>
      <c r="F23" s="55"/>
      <c r="G23" s="57"/>
    </row>
    <row r="24" spans="1:7" ht="29.25" customHeight="1" thickBot="1">
      <c r="A24" s="423" t="s">
        <v>74</v>
      </c>
      <c r="B24" s="424"/>
      <c r="C24" s="241">
        <f>SUM(C8:C23)</f>
        <v>0</v>
      </c>
      <c r="D24" s="241">
        <f>SUM(D8:D23)</f>
        <v>0</v>
      </c>
      <c r="E24" s="241">
        <f>SUM(E8:E23)</f>
        <v>0</v>
      </c>
      <c r="F24" s="241">
        <f>SUM(F8:F23)</f>
        <v>0</v>
      </c>
      <c r="G24" s="65"/>
    </row>
    <row r="25" spans="1:7" ht="5.25" customHeight="1">
      <c r="A25" s="425"/>
      <c r="B25" s="425"/>
      <c r="C25" s="425"/>
      <c r="D25" s="425"/>
      <c r="E25" s="425"/>
      <c r="F25" s="425"/>
      <c r="G25" s="425"/>
    </row>
    <row r="26" spans="1:7">
      <c r="A26" s="422" t="s">
        <v>75</v>
      </c>
      <c r="B26" s="422"/>
      <c r="C26" s="422"/>
      <c r="D26" s="422"/>
      <c r="E26" s="422"/>
      <c r="F26" s="422"/>
      <c r="G26" s="422"/>
    </row>
    <row r="27" spans="1:7">
      <c r="A27" s="422" t="s">
        <v>76</v>
      </c>
      <c r="B27" s="422"/>
      <c r="C27" s="422"/>
      <c r="D27" s="422"/>
      <c r="E27" s="422"/>
      <c r="F27" s="422"/>
      <c r="G27" s="422"/>
    </row>
    <row r="28" spans="1:7">
      <c r="A28" s="422" t="s">
        <v>77</v>
      </c>
      <c r="B28" s="422"/>
      <c r="C28" s="422"/>
      <c r="D28" s="422"/>
      <c r="E28" s="422"/>
      <c r="F28" s="422"/>
      <c r="G28" s="422"/>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9"/>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7898B-0DE3-4AB7-819D-00330E31E276}">
  <sheetPr>
    <tabColor rgb="FF00B0F0"/>
    <pageSetUpPr fitToPage="1"/>
  </sheetPr>
  <dimension ref="A1:Q69"/>
  <sheetViews>
    <sheetView view="pageBreakPreview" zoomScale="80" zoomScaleNormal="90" zoomScaleSheetLayoutView="80" workbookViewId="0">
      <selection activeCell="H14" sqref="H14"/>
    </sheetView>
  </sheetViews>
  <sheetFormatPr defaultRowHeight="13.5"/>
  <cols>
    <col min="1" max="1" width="5.5" style="115" customWidth="1"/>
    <col min="2" max="2" width="7.5" style="116" customWidth="1"/>
    <col min="3" max="3" width="11.125" style="115" customWidth="1"/>
    <col min="4" max="4" width="16.5" style="115" customWidth="1"/>
    <col min="5" max="5" width="16.625" style="115" customWidth="1"/>
    <col min="6" max="6" width="11.375" style="115" customWidth="1"/>
    <col min="7" max="8" width="9.125" style="115" customWidth="1"/>
    <col min="9" max="9" width="14.5" style="115" customWidth="1"/>
    <col min="10" max="10" width="15.5" style="115" customWidth="1"/>
    <col min="11" max="11" width="12.75" style="115" customWidth="1"/>
    <col min="12" max="12" width="10.5" style="115" customWidth="1"/>
    <col min="13" max="13" width="6.5" style="115" customWidth="1"/>
    <col min="14" max="14" width="13.5" style="115" customWidth="1"/>
    <col min="15" max="15" width="13" style="115" customWidth="1"/>
    <col min="16" max="16" width="11.75" style="115" customWidth="1"/>
    <col min="17" max="17" width="16" style="115" customWidth="1"/>
    <col min="18" max="16384" width="9" style="115"/>
  </cols>
  <sheetData>
    <row r="1" spans="1:17">
      <c r="Q1" s="117" t="s">
        <v>165</v>
      </c>
    </row>
    <row r="4" spans="1:17" ht="21.75" customHeight="1">
      <c r="B4" s="426" t="s">
        <v>166</v>
      </c>
      <c r="C4" s="426"/>
      <c r="D4" s="426"/>
      <c r="E4" s="426"/>
      <c r="F4" s="426"/>
      <c r="G4" s="426"/>
      <c r="H4" s="426"/>
      <c r="I4" s="426"/>
      <c r="J4" s="426"/>
      <c r="K4" s="426"/>
      <c r="L4" s="426"/>
      <c r="M4" s="426"/>
      <c r="N4" s="426"/>
      <c r="O4" s="426"/>
      <c r="P4" s="426"/>
      <c r="Q4" s="426"/>
    </row>
    <row r="5" spans="1:17" ht="14.25" thickBot="1"/>
    <row r="6" spans="1:17" ht="27" customHeight="1" thickBot="1">
      <c r="C6" s="242" t="s">
        <v>128</v>
      </c>
      <c r="D6" s="244">
        <f>'02_様式８-1'!G7</f>
        <v>0</v>
      </c>
      <c r="E6" s="243" t="s">
        <v>167</v>
      </c>
      <c r="F6" s="427">
        <f>'02_様式８-1'!B8</f>
        <v>0</v>
      </c>
      <c r="G6" s="427"/>
      <c r="H6" s="428"/>
      <c r="I6" s="242" t="s">
        <v>168</v>
      </c>
      <c r="J6" s="429" t="s">
        <v>228</v>
      </c>
      <c r="K6" s="430"/>
      <c r="L6" s="243" t="s">
        <v>169</v>
      </c>
      <c r="M6" s="431">
        <f>'02_様式８-1'!B10</f>
        <v>0</v>
      </c>
      <c r="N6" s="432"/>
      <c r="O6" s="432"/>
      <c r="P6" s="432"/>
      <c r="Q6" s="433"/>
    </row>
    <row r="8" spans="1:17" ht="14.25" thickBot="1">
      <c r="F8" s="118" t="s">
        <v>170</v>
      </c>
      <c r="I8" s="118" t="s">
        <v>170</v>
      </c>
      <c r="J8" s="118" t="s">
        <v>170</v>
      </c>
      <c r="K8" s="118" t="s">
        <v>170</v>
      </c>
    </row>
    <row r="9" spans="1:17" ht="56.25" customHeight="1">
      <c r="A9" s="119" t="s">
        <v>171</v>
      </c>
      <c r="B9" s="120" t="s">
        <v>43</v>
      </c>
      <c r="C9" s="121" t="s">
        <v>172</v>
      </c>
      <c r="D9" s="220" t="s">
        <v>235</v>
      </c>
      <c r="E9" s="122" t="s">
        <v>173</v>
      </c>
      <c r="F9" s="122" t="s">
        <v>174</v>
      </c>
      <c r="G9" s="123" t="s">
        <v>175</v>
      </c>
      <c r="H9" s="122" t="s">
        <v>176</v>
      </c>
      <c r="I9" s="122" t="s">
        <v>177</v>
      </c>
      <c r="J9" s="122" t="s">
        <v>178</v>
      </c>
      <c r="K9" s="124" t="s">
        <v>179</v>
      </c>
      <c r="L9" s="125" t="s">
        <v>180</v>
      </c>
      <c r="M9" s="126"/>
      <c r="O9" s="127" t="s">
        <v>181</v>
      </c>
      <c r="P9" s="127" t="s">
        <v>182</v>
      </c>
      <c r="Q9" s="128" t="s">
        <v>183</v>
      </c>
    </row>
    <row r="10" spans="1:17" s="137" customFormat="1" ht="63" customHeight="1" thickBot="1">
      <c r="A10" s="129" t="s">
        <v>184</v>
      </c>
      <c r="B10" s="130" t="s">
        <v>185</v>
      </c>
      <c r="C10" s="131" t="s">
        <v>186</v>
      </c>
      <c r="D10" s="267" t="s">
        <v>187</v>
      </c>
      <c r="E10" s="132" t="s">
        <v>188</v>
      </c>
      <c r="F10" s="132" t="s">
        <v>189</v>
      </c>
      <c r="G10" s="267" t="s">
        <v>187</v>
      </c>
      <c r="H10" s="267" t="s">
        <v>187</v>
      </c>
      <c r="I10" s="267" t="s">
        <v>187</v>
      </c>
      <c r="J10" s="132" t="s">
        <v>186</v>
      </c>
      <c r="K10" s="133" t="s">
        <v>189</v>
      </c>
      <c r="L10" s="130" t="s">
        <v>186</v>
      </c>
      <c r="M10" s="134"/>
      <c r="N10" s="135"/>
      <c r="O10" s="136" t="s">
        <v>189</v>
      </c>
      <c r="P10" s="136" t="s">
        <v>189</v>
      </c>
      <c r="Q10" s="130" t="s">
        <v>190</v>
      </c>
    </row>
    <row r="11" spans="1:17">
      <c r="A11" s="116">
        <v>1</v>
      </c>
      <c r="B11" s="207"/>
      <c r="C11" s="138"/>
      <c r="D11" s="139"/>
      <c r="E11" s="140"/>
      <c r="F11" s="251" t="str">
        <f t="shared" ref="F11:F55" si="0">IFERROR(I11/(G11+H11),"0")</f>
        <v>0</v>
      </c>
      <c r="G11" s="141"/>
      <c r="H11" s="141"/>
      <c r="I11" s="142"/>
      <c r="J11" s="141"/>
      <c r="K11" s="253">
        <f t="shared" ref="K11:K55" si="1">IFERROR(I11+J11,"0")</f>
        <v>0</v>
      </c>
      <c r="L11" s="143"/>
      <c r="M11" s="144"/>
      <c r="O11" s="249" t="str">
        <f t="shared" ref="O11:O55" si="2">IFERROR(F11*G11+J11/(G11+H11)*G11,"0")</f>
        <v>0</v>
      </c>
      <c r="P11" s="249" t="str">
        <f t="shared" ref="P11:P55" si="3">IFERROR(F11*H11+J11/(G11+H11)*H11,"0")</f>
        <v>0</v>
      </c>
      <c r="Q11" s="250">
        <f t="shared" ref="Q11:Q55" si="4">IF(AND(ABS(J11)&gt;=0,OR(E11="（イ）複数項目に係る経費",E11="（ア）全体に係る経費")),J11,0)</f>
        <v>0</v>
      </c>
    </row>
    <row r="12" spans="1:17">
      <c r="A12" s="116">
        <v>2</v>
      </c>
      <c r="B12" s="145"/>
      <c r="C12" s="146"/>
      <c r="D12" s="147"/>
      <c r="E12" s="148"/>
      <c r="F12" s="251" t="str">
        <f t="shared" si="0"/>
        <v>0</v>
      </c>
      <c r="G12" s="149"/>
      <c r="H12" s="149"/>
      <c r="I12" s="150"/>
      <c r="J12" s="149"/>
      <c r="K12" s="253">
        <f t="shared" si="1"/>
        <v>0</v>
      </c>
      <c r="L12" s="151"/>
      <c r="M12" s="144"/>
      <c r="O12" s="245" t="str">
        <f t="shared" si="2"/>
        <v>0</v>
      </c>
      <c r="P12" s="245" t="str">
        <f t="shared" si="3"/>
        <v>0</v>
      </c>
      <c r="Q12" s="246">
        <f t="shared" si="4"/>
        <v>0</v>
      </c>
    </row>
    <row r="13" spans="1:17">
      <c r="A13" s="116">
        <v>3</v>
      </c>
      <c r="B13" s="145"/>
      <c r="C13" s="146"/>
      <c r="D13" s="147"/>
      <c r="E13" s="148"/>
      <c r="F13" s="251" t="str">
        <f t="shared" si="0"/>
        <v>0</v>
      </c>
      <c r="G13" s="149"/>
      <c r="H13" s="149"/>
      <c r="I13" s="150"/>
      <c r="J13" s="149"/>
      <c r="K13" s="253">
        <f t="shared" si="1"/>
        <v>0</v>
      </c>
      <c r="L13" s="151"/>
      <c r="M13" s="144"/>
      <c r="O13" s="245" t="str">
        <f t="shared" si="2"/>
        <v>0</v>
      </c>
      <c r="P13" s="245" t="str">
        <f t="shared" si="3"/>
        <v>0</v>
      </c>
      <c r="Q13" s="246">
        <f t="shared" si="4"/>
        <v>0</v>
      </c>
    </row>
    <row r="14" spans="1:17">
      <c r="A14" s="116">
        <v>4</v>
      </c>
      <c r="B14" s="145"/>
      <c r="C14" s="146"/>
      <c r="D14" s="147"/>
      <c r="E14" s="148"/>
      <c r="F14" s="251" t="str">
        <f t="shared" si="0"/>
        <v>0</v>
      </c>
      <c r="G14" s="149"/>
      <c r="H14" s="149"/>
      <c r="I14" s="150"/>
      <c r="J14" s="149"/>
      <c r="K14" s="253">
        <f t="shared" si="1"/>
        <v>0</v>
      </c>
      <c r="L14" s="151"/>
      <c r="M14" s="144"/>
      <c r="O14" s="245" t="str">
        <f t="shared" si="2"/>
        <v>0</v>
      </c>
      <c r="P14" s="245" t="str">
        <f t="shared" si="3"/>
        <v>0</v>
      </c>
      <c r="Q14" s="246">
        <f t="shared" si="4"/>
        <v>0</v>
      </c>
    </row>
    <row r="15" spans="1:17">
      <c r="A15" s="116">
        <v>5</v>
      </c>
      <c r="B15" s="145"/>
      <c r="C15" s="146"/>
      <c r="D15" s="147"/>
      <c r="E15" s="148"/>
      <c r="F15" s="251" t="str">
        <f t="shared" si="0"/>
        <v>0</v>
      </c>
      <c r="G15" s="149"/>
      <c r="H15" s="149"/>
      <c r="I15" s="150"/>
      <c r="J15" s="149"/>
      <c r="K15" s="253">
        <f t="shared" si="1"/>
        <v>0</v>
      </c>
      <c r="L15" s="151"/>
      <c r="M15" s="144"/>
      <c r="O15" s="245" t="str">
        <f t="shared" si="2"/>
        <v>0</v>
      </c>
      <c r="P15" s="245" t="str">
        <f t="shared" si="3"/>
        <v>0</v>
      </c>
      <c r="Q15" s="246">
        <f t="shared" si="4"/>
        <v>0</v>
      </c>
    </row>
    <row r="16" spans="1:17">
      <c r="A16" s="116">
        <v>6</v>
      </c>
      <c r="B16" s="145"/>
      <c r="C16" s="146"/>
      <c r="D16" s="147"/>
      <c r="E16" s="148"/>
      <c r="F16" s="251" t="str">
        <f t="shared" si="0"/>
        <v>0</v>
      </c>
      <c r="G16" s="149"/>
      <c r="H16" s="149"/>
      <c r="I16" s="150"/>
      <c r="J16" s="149"/>
      <c r="K16" s="253">
        <f t="shared" si="1"/>
        <v>0</v>
      </c>
      <c r="L16" s="151"/>
      <c r="M16" s="144"/>
      <c r="O16" s="245" t="str">
        <f t="shared" si="2"/>
        <v>0</v>
      </c>
      <c r="P16" s="245" t="str">
        <f t="shared" si="3"/>
        <v>0</v>
      </c>
      <c r="Q16" s="246">
        <f t="shared" si="4"/>
        <v>0</v>
      </c>
    </row>
    <row r="17" spans="1:17">
      <c r="A17" s="116">
        <v>7</v>
      </c>
      <c r="B17" s="145"/>
      <c r="C17" s="146"/>
      <c r="D17" s="147"/>
      <c r="E17" s="148"/>
      <c r="F17" s="251" t="str">
        <f t="shared" si="0"/>
        <v>0</v>
      </c>
      <c r="G17" s="149"/>
      <c r="H17" s="149"/>
      <c r="I17" s="150"/>
      <c r="J17" s="149"/>
      <c r="K17" s="253">
        <f t="shared" si="1"/>
        <v>0</v>
      </c>
      <c r="L17" s="151"/>
      <c r="M17" s="144"/>
      <c r="O17" s="245" t="str">
        <f t="shared" si="2"/>
        <v>0</v>
      </c>
      <c r="P17" s="245" t="str">
        <f t="shared" si="3"/>
        <v>0</v>
      </c>
      <c r="Q17" s="246">
        <f t="shared" si="4"/>
        <v>0</v>
      </c>
    </row>
    <row r="18" spans="1:17">
      <c r="A18" s="116">
        <v>8</v>
      </c>
      <c r="B18" s="145"/>
      <c r="C18" s="146"/>
      <c r="D18" s="147"/>
      <c r="E18" s="148"/>
      <c r="F18" s="251" t="str">
        <f t="shared" si="0"/>
        <v>0</v>
      </c>
      <c r="G18" s="149"/>
      <c r="H18" s="149"/>
      <c r="I18" s="150"/>
      <c r="J18" s="149"/>
      <c r="K18" s="253">
        <f t="shared" si="1"/>
        <v>0</v>
      </c>
      <c r="L18" s="151"/>
      <c r="M18" s="144"/>
      <c r="O18" s="245" t="str">
        <f t="shared" si="2"/>
        <v>0</v>
      </c>
      <c r="P18" s="245" t="str">
        <f t="shared" si="3"/>
        <v>0</v>
      </c>
      <c r="Q18" s="246">
        <f t="shared" si="4"/>
        <v>0</v>
      </c>
    </row>
    <row r="19" spans="1:17">
      <c r="A19" s="116">
        <v>9</v>
      </c>
      <c r="B19" s="145"/>
      <c r="C19" s="146"/>
      <c r="D19" s="147"/>
      <c r="E19" s="148"/>
      <c r="F19" s="251" t="str">
        <f t="shared" si="0"/>
        <v>0</v>
      </c>
      <c r="G19" s="149"/>
      <c r="H19" s="149"/>
      <c r="I19" s="150"/>
      <c r="J19" s="149"/>
      <c r="K19" s="253">
        <f t="shared" si="1"/>
        <v>0</v>
      </c>
      <c r="L19" s="151"/>
      <c r="M19" s="144"/>
      <c r="O19" s="245" t="str">
        <f t="shared" si="2"/>
        <v>0</v>
      </c>
      <c r="P19" s="245" t="str">
        <f t="shared" si="3"/>
        <v>0</v>
      </c>
      <c r="Q19" s="246">
        <f t="shared" si="4"/>
        <v>0</v>
      </c>
    </row>
    <row r="20" spans="1:17">
      <c r="A20" s="116">
        <v>10</v>
      </c>
      <c r="B20" s="145"/>
      <c r="C20" s="146"/>
      <c r="D20" s="147"/>
      <c r="E20" s="148"/>
      <c r="F20" s="251" t="str">
        <f t="shared" si="0"/>
        <v>0</v>
      </c>
      <c r="G20" s="149"/>
      <c r="H20" s="149"/>
      <c r="I20" s="150"/>
      <c r="J20" s="149"/>
      <c r="K20" s="253">
        <f t="shared" si="1"/>
        <v>0</v>
      </c>
      <c r="L20" s="151"/>
      <c r="M20" s="144"/>
      <c r="O20" s="245" t="str">
        <f t="shared" si="2"/>
        <v>0</v>
      </c>
      <c r="P20" s="245" t="str">
        <f t="shared" si="3"/>
        <v>0</v>
      </c>
      <c r="Q20" s="246">
        <f t="shared" si="4"/>
        <v>0</v>
      </c>
    </row>
    <row r="21" spans="1:17">
      <c r="A21" s="116">
        <v>11</v>
      </c>
      <c r="B21" s="145"/>
      <c r="C21" s="146"/>
      <c r="D21" s="147"/>
      <c r="E21" s="148"/>
      <c r="F21" s="251" t="str">
        <f t="shared" si="0"/>
        <v>0</v>
      </c>
      <c r="G21" s="149"/>
      <c r="H21" s="149"/>
      <c r="I21" s="150"/>
      <c r="J21" s="149"/>
      <c r="K21" s="253">
        <f t="shared" si="1"/>
        <v>0</v>
      </c>
      <c r="L21" s="151"/>
      <c r="M21" s="144"/>
      <c r="O21" s="245" t="str">
        <f t="shared" si="2"/>
        <v>0</v>
      </c>
      <c r="P21" s="245" t="str">
        <f t="shared" si="3"/>
        <v>0</v>
      </c>
      <c r="Q21" s="246">
        <f t="shared" si="4"/>
        <v>0</v>
      </c>
    </row>
    <row r="22" spans="1:17">
      <c r="A22" s="116">
        <v>12</v>
      </c>
      <c r="B22" s="145"/>
      <c r="C22" s="146"/>
      <c r="D22" s="147"/>
      <c r="E22" s="148"/>
      <c r="F22" s="251" t="str">
        <f t="shared" si="0"/>
        <v>0</v>
      </c>
      <c r="G22" s="149"/>
      <c r="H22" s="149"/>
      <c r="I22" s="150"/>
      <c r="J22" s="149"/>
      <c r="K22" s="253">
        <f t="shared" si="1"/>
        <v>0</v>
      </c>
      <c r="L22" s="151"/>
      <c r="M22" s="144"/>
      <c r="O22" s="245" t="str">
        <f t="shared" si="2"/>
        <v>0</v>
      </c>
      <c r="P22" s="245" t="str">
        <f t="shared" si="3"/>
        <v>0</v>
      </c>
      <c r="Q22" s="246">
        <f t="shared" si="4"/>
        <v>0</v>
      </c>
    </row>
    <row r="23" spans="1:17">
      <c r="A23" s="116">
        <v>13</v>
      </c>
      <c r="B23" s="145"/>
      <c r="C23" s="146"/>
      <c r="D23" s="147"/>
      <c r="E23" s="148"/>
      <c r="F23" s="251" t="str">
        <f t="shared" si="0"/>
        <v>0</v>
      </c>
      <c r="G23" s="149"/>
      <c r="H23" s="149"/>
      <c r="I23" s="150"/>
      <c r="J23" s="149"/>
      <c r="K23" s="253">
        <f t="shared" si="1"/>
        <v>0</v>
      </c>
      <c r="L23" s="151"/>
      <c r="M23" s="144"/>
      <c r="O23" s="245" t="str">
        <f t="shared" si="2"/>
        <v>0</v>
      </c>
      <c r="P23" s="245" t="str">
        <f t="shared" si="3"/>
        <v>0</v>
      </c>
      <c r="Q23" s="246">
        <f t="shared" si="4"/>
        <v>0</v>
      </c>
    </row>
    <row r="24" spans="1:17">
      <c r="A24" s="116">
        <v>14</v>
      </c>
      <c r="B24" s="145"/>
      <c r="C24" s="146"/>
      <c r="D24" s="147"/>
      <c r="E24" s="148"/>
      <c r="F24" s="251" t="str">
        <f t="shared" si="0"/>
        <v>0</v>
      </c>
      <c r="G24" s="149"/>
      <c r="H24" s="149"/>
      <c r="I24" s="150"/>
      <c r="J24" s="149"/>
      <c r="K24" s="253">
        <f t="shared" si="1"/>
        <v>0</v>
      </c>
      <c r="L24" s="151"/>
      <c r="M24" s="144"/>
      <c r="O24" s="245" t="str">
        <f t="shared" si="2"/>
        <v>0</v>
      </c>
      <c r="P24" s="245" t="str">
        <f t="shared" si="3"/>
        <v>0</v>
      </c>
      <c r="Q24" s="246">
        <f t="shared" si="4"/>
        <v>0</v>
      </c>
    </row>
    <row r="25" spans="1:17">
      <c r="A25" s="116">
        <v>15</v>
      </c>
      <c r="B25" s="145"/>
      <c r="C25" s="146"/>
      <c r="D25" s="147"/>
      <c r="E25" s="148"/>
      <c r="F25" s="251" t="str">
        <f t="shared" si="0"/>
        <v>0</v>
      </c>
      <c r="G25" s="149"/>
      <c r="H25" s="149"/>
      <c r="I25" s="150"/>
      <c r="J25" s="149"/>
      <c r="K25" s="253">
        <f t="shared" si="1"/>
        <v>0</v>
      </c>
      <c r="L25" s="151"/>
      <c r="M25" s="144"/>
      <c r="O25" s="245" t="str">
        <f t="shared" si="2"/>
        <v>0</v>
      </c>
      <c r="P25" s="245" t="str">
        <f t="shared" si="3"/>
        <v>0</v>
      </c>
      <c r="Q25" s="246">
        <f t="shared" si="4"/>
        <v>0</v>
      </c>
    </row>
    <row r="26" spans="1:17">
      <c r="A26" s="116">
        <v>16</v>
      </c>
      <c r="B26" s="145"/>
      <c r="C26" s="146"/>
      <c r="D26" s="147"/>
      <c r="E26" s="148"/>
      <c r="F26" s="251" t="str">
        <f t="shared" si="0"/>
        <v>0</v>
      </c>
      <c r="G26" s="149"/>
      <c r="H26" s="149"/>
      <c r="I26" s="150"/>
      <c r="J26" s="149"/>
      <c r="K26" s="253">
        <f t="shared" si="1"/>
        <v>0</v>
      </c>
      <c r="L26" s="151"/>
      <c r="M26" s="144"/>
      <c r="O26" s="245" t="str">
        <f t="shared" si="2"/>
        <v>0</v>
      </c>
      <c r="P26" s="245" t="str">
        <f t="shared" si="3"/>
        <v>0</v>
      </c>
      <c r="Q26" s="246">
        <f t="shared" si="4"/>
        <v>0</v>
      </c>
    </row>
    <row r="27" spans="1:17">
      <c r="A27" s="116">
        <v>17</v>
      </c>
      <c r="B27" s="145"/>
      <c r="C27" s="146"/>
      <c r="D27" s="147"/>
      <c r="E27" s="148"/>
      <c r="F27" s="251" t="str">
        <f t="shared" si="0"/>
        <v>0</v>
      </c>
      <c r="G27" s="149"/>
      <c r="H27" s="149"/>
      <c r="I27" s="150"/>
      <c r="J27" s="149"/>
      <c r="K27" s="253">
        <f t="shared" si="1"/>
        <v>0</v>
      </c>
      <c r="L27" s="151"/>
      <c r="M27" s="144"/>
      <c r="O27" s="245" t="str">
        <f t="shared" si="2"/>
        <v>0</v>
      </c>
      <c r="P27" s="245" t="str">
        <f t="shared" si="3"/>
        <v>0</v>
      </c>
      <c r="Q27" s="246">
        <f t="shared" si="4"/>
        <v>0</v>
      </c>
    </row>
    <row r="28" spans="1:17">
      <c r="A28" s="116">
        <v>18</v>
      </c>
      <c r="B28" s="145"/>
      <c r="C28" s="146"/>
      <c r="D28" s="147"/>
      <c r="E28" s="148"/>
      <c r="F28" s="251" t="str">
        <f t="shared" si="0"/>
        <v>0</v>
      </c>
      <c r="G28" s="149"/>
      <c r="H28" s="149"/>
      <c r="I28" s="150"/>
      <c r="J28" s="149"/>
      <c r="K28" s="253">
        <f t="shared" si="1"/>
        <v>0</v>
      </c>
      <c r="L28" s="151"/>
      <c r="M28" s="144"/>
      <c r="O28" s="245" t="str">
        <f t="shared" si="2"/>
        <v>0</v>
      </c>
      <c r="P28" s="245" t="str">
        <f t="shared" si="3"/>
        <v>0</v>
      </c>
      <c r="Q28" s="246">
        <f t="shared" si="4"/>
        <v>0</v>
      </c>
    </row>
    <row r="29" spans="1:17">
      <c r="A29" s="116">
        <v>19</v>
      </c>
      <c r="B29" s="145"/>
      <c r="C29" s="146"/>
      <c r="D29" s="147"/>
      <c r="E29" s="148"/>
      <c r="F29" s="251" t="str">
        <f t="shared" si="0"/>
        <v>0</v>
      </c>
      <c r="G29" s="149"/>
      <c r="H29" s="149"/>
      <c r="I29" s="150"/>
      <c r="J29" s="149"/>
      <c r="K29" s="253">
        <f t="shared" si="1"/>
        <v>0</v>
      </c>
      <c r="L29" s="151"/>
      <c r="M29" s="144"/>
      <c r="O29" s="245" t="str">
        <f t="shared" si="2"/>
        <v>0</v>
      </c>
      <c r="P29" s="245" t="str">
        <f t="shared" si="3"/>
        <v>0</v>
      </c>
      <c r="Q29" s="246">
        <f t="shared" si="4"/>
        <v>0</v>
      </c>
    </row>
    <row r="30" spans="1:17">
      <c r="A30" s="116">
        <v>20</v>
      </c>
      <c r="B30" s="145"/>
      <c r="C30" s="146"/>
      <c r="D30" s="147"/>
      <c r="E30" s="148"/>
      <c r="F30" s="251" t="str">
        <f t="shared" si="0"/>
        <v>0</v>
      </c>
      <c r="G30" s="149"/>
      <c r="H30" s="149"/>
      <c r="I30" s="150"/>
      <c r="J30" s="149"/>
      <c r="K30" s="253">
        <f t="shared" si="1"/>
        <v>0</v>
      </c>
      <c r="L30" s="151"/>
      <c r="M30" s="144"/>
      <c r="O30" s="245" t="str">
        <f t="shared" si="2"/>
        <v>0</v>
      </c>
      <c r="P30" s="245" t="str">
        <f t="shared" si="3"/>
        <v>0</v>
      </c>
      <c r="Q30" s="246">
        <f t="shared" si="4"/>
        <v>0</v>
      </c>
    </row>
    <row r="31" spans="1:17">
      <c r="A31" s="116">
        <v>21</v>
      </c>
      <c r="B31" s="145"/>
      <c r="C31" s="146"/>
      <c r="D31" s="147"/>
      <c r="E31" s="148"/>
      <c r="F31" s="251" t="str">
        <f t="shared" si="0"/>
        <v>0</v>
      </c>
      <c r="G31" s="149"/>
      <c r="H31" s="149"/>
      <c r="I31" s="150"/>
      <c r="J31" s="149"/>
      <c r="K31" s="253">
        <f t="shared" si="1"/>
        <v>0</v>
      </c>
      <c r="L31" s="151"/>
      <c r="M31" s="144"/>
      <c r="O31" s="245" t="str">
        <f t="shared" si="2"/>
        <v>0</v>
      </c>
      <c r="P31" s="245" t="str">
        <f t="shared" si="3"/>
        <v>0</v>
      </c>
      <c r="Q31" s="246">
        <f t="shared" si="4"/>
        <v>0</v>
      </c>
    </row>
    <row r="32" spans="1:17">
      <c r="A32" s="116">
        <v>22</v>
      </c>
      <c r="B32" s="145"/>
      <c r="C32" s="146"/>
      <c r="D32" s="147"/>
      <c r="E32" s="148"/>
      <c r="F32" s="251" t="str">
        <f t="shared" si="0"/>
        <v>0</v>
      </c>
      <c r="G32" s="149"/>
      <c r="H32" s="149"/>
      <c r="I32" s="150"/>
      <c r="J32" s="149"/>
      <c r="K32" s="253">
        <f t="shared" si="1"/>
        <v>0</v>
      </c>
      <c r="L32" s="151"/>
      <c r="M32" s="144"/>
      <c r="O32" s="245" t="str">
        <f t="shared" si="2"/>
        <v>0</v>
      </c>
      <c r="P32" s="245" t="str">
        <f t="shared" si="3"/>
        <v>0</v>
      </c>
      <c r="Q32" s="246">
        <f t="shared" si="4"/>
        <v>0</v>
      </c>
    </row>
    <row r="33" spans="1:17">
      <c r="A33" s="116">
        <v>23</v>
      </c>
      <c r="B33" s="145"/>
      <c r="C33" s="146"/>
      <c r="D33" s="147"/>
      <c r="E33" s="148"/>
      <c r="F33" s="251" t="str">
        <f t="shared" si="0"/>
        <v>0</v>
      </c>
      <c r="G33" s="149"/>
      <c r="H33" s="149"/>
      <c r="I33" s="150"/>
      <c r="J33" s="149"/>
      <c r="K33" s="253">
        <f t="shared" si="1"/>
        <v>0</v>
      </c>
      <c r="L33" s="151"/>
      <c r="M33" s="144"/>
      <c r="O33" s="245" t="str">
        <f t="shared" si="2"/>
        <v>0</v>
      </c>
      <c r="P33" s="245" t="str">
        <f t="shared" si="3"/>
        <v>0</v>
      </c>
      <c r="Q33" s="246">
        <f t="shared" si="4"/>
        <v>0</v>
      </c>
    </row>
    <row r="34" spans="1:17">
      <c r="A34" s="116">
        <v>24</v>
      </c>
      <c r="B34" s="145"/>
      <c r="C34" s="146"/>
      <c r="D34" s="147"/>
      <c r="E34" s="148"/>
      <c r="F34" s="251" t="str">
        <f t="shared" si="0"/>
        <v>0</v>
      </c>
      <c r="G34" s="149"/>
      <c r="H34" s="149"/>
      <c r="I34" s="150"/>
      <c r="J34" s="149"/>
      <c r="K34" s="253">
        <f t="shared" si="1"/>
        <v>0</v>
      </c>
      <c r="L34" s="151"/>
      <c r="M34" s="144"/>
      <c r="O34" s="245" t="str">
        <f t="shared" si="2"/>
        <v>0</v>
      </c>
      <c r="P34" s="245" t="str">
        <f t="shared" si="3"/>
        <v>0</v>
      </c>
      <c r="Q34" s="246">
        <f t="shared" si="4"/>
        <v>0</v>
      </c>
    </row>
    <row r="35" spans="1:17">
      <c r="A35" s="116">
        <v>25</v>
      </c>
      <c r="B35" s="145"/>
      <c r="C35" s="146"/>
      <c r="D35" s="147"/>
      <c r="E35" s="148"/>
      <c r="F35" s="251" t="str">
        <f t="shared" si="0"/>
        <v>0</v>
      </c>
      <c r="G35" s="149"/>
      <c r="H35" s="149"/>
      <c r="I35" s="150"/>
      <c r="J35" s="149"/>
      <c r="K35" s="253">
        <f t="shared" si="1"/>
        <v>0</v>
      </c>
      <c r="L35" s="151"/>
      <c r="M35" s="144"/>
      <c r="O35" s="245" t="str">
        <f t="shared" si="2"/>
        <v>0</v>
      </c>
      <c r="P35" s="245" t="str">
        <f t="shared" si="3"/>
        <v>0</v>
      </c>
      <c r="Q35" s="246">
        <f t="shared" si="4"/>
        <v>0</v>
      </c>
    </row>
    <row r="36" spans="1:17">
      <c r="A36" s="116">
        <v>26</v>
      </c>
      <c r="B36" s="145"/>
      <c r="C36" s="146"/>
      <c r="D36" s="147"/>
      <c r="E36" s="148"/>
      <c r="F36" s="251" t="str">
        <f t="shared" si="0"/>
        <v>0</v>
      </c>
      <c r="G36" s="149"/>
      <c r="H36" s="149"/>
      <c r="I36" s="150"/>
      <c r="J36" s="149"/>
      <c r="K36" s="253">
        <f t="shared" si="1"/>
        <v>0</v>
      </c>
      <c r="L36" s="151"/>
      <c r="M36" s="144"/>
      <c r="O36" s="245" t="str">
        <f t="shared" si="2"/>
        <v>0</v>
      </c>
      <c r="P36" s="245" t="str">
        <f t="shared" si="3"/>
        <v>0</v>
      </c>
      <c r="Q36" s="246">
        <f t="shared" si="4"/>
        <v>0</v>
      </c>
    </row>
    <row r="37" spans="1:17">
      <c r="A37" s="116">
        <v>27</v>
      </c>
      <c r="B37" s="145"/>
      <c r="C37" s="146"/>
      <c r="D37" s="147"/>
      <c r="E37" s="148"/>
      <c r="F37" s="251" t="str">
        <f t="shared" si="0"/>
        <v>0</v>
      </c>
      <c r="G37" s="149"/>
      <c r="H37" s="149"/>
      <c r="I37" s="150"/>
      <c r="J37" s="149"/>
      <c r="K37" s="253">
        <f t="shared" si="1"/>
        <v>0</v>
      </c>
      <c r="L37" s="151"/>
      <c r="M37" s="144"/>
      <c r="O37" s="245" t="str">
        <f t="shared" si="2"/>
        <v>0</v>
      </c>
      <c r="P37" s="245" t="str">
        <f t="shared" si="3"/>
        <v>0</v>
      </c>
      <c r="Q37" s="246">
        <f t="shared" si="4"/>
        <v>0</v>
      </c>
    </row>
    <row r="38" spans="1:17">
      <c r="A38" s="116">
        <v>28</v>
      </c>
      <c r="B38" s="145"/>
      <c r="C38" s="146"/>
      <c r="D38" s="147"/>
      <c r="E38" s="148"/>
      <c r="F38" s="251" t="str">
        <f t="shared" si="0"/>
        <v>0</v>
      </c>
      <c r="G38" s="149"/>
      <c r="H38" s="149"/>
      <c r="I38" s="150"/>
      <c r="J38" s="149"/>
      <c r="K38" s="253">
        <f t="shared" si="1"/>
        <v>0</v>
      </c>
      <c r="L38" s="151"/>
      <c r="M38" s="144"/>
      <c r="O38" s="245" t="str">
        <f t="shared" si="2"/>
        <v>0</v>
      </c>
      <c r="P38" s="245" t="str">
        <f t="shared" si="3"/>
        <v>0</v>
      </c>
      <c r="Q38" s="246">
        <f t="shared" si="4"/>
        <v>0</v>
      </c>
    </row>
    <row r="39" spans="1:17">
      <c r="A39" s="116">
        <v>29</v>
      </c>
      <c r="B39" s="145"/>
      <c r="C39" s="146"/>
      <c r="D39" s="147"/>
      <c r="E39" s="148"/>
      <c r="F39" s="251" t="str">
        <f t="shared" si="0"/>
        <v>0</v>
      </c>
      <c r="G39" s="149"/>
      <c r="H39" s="149"/>
      <c r="I39" s="150"/>
      <c r="J39" s="149"/>
      <c r="K39" s="253">
        <f t="shared" si="1"/>
        <v>0</v>
      </c>
      <c r="L39" s="151"/>
      <c r="M39" s="144"/>
      <c r="O39" s="245" t="str">
        <f t="shared" si="2"/>
        <v>0</v>
      </c>
      <c r="P39" s="245" t="str">
        <f t="shared" si="3"/>
        <v>0</v>
      </c>
      <c r="Q39" s="246">
        <f t="shared" si="4"/>
        <v>0</v>
      </c>
    </row>
    <row r="40" spans="1:17">
      <c r="A40" s="116">
        <v>30</v>
      </c>
      <c r="B40" s="145"/>
      <c r="C40" s="146"/>
      <c r="D40" s="147"/>
      <c r="E40" s="148"/>
      <c r="F40" s="251" t="str">
        <f t="shared" si="0"/>
        <v>0</v>
      </c>
      <c r="G40" s="149"/>
      <c r="H40" s="149"/>
      <c r="I40" s="150"/>
      <c r="J40" s="149"/>
      <c r="K40" s="253">
        <f t="shared" si="1"/>
        <v>0</v>
      </c>
      <c r="L40" s="151"/>
      <c r="M40" s="144"/>
      <c r="O40" s="245" t="str">
        <f t="shared" si="2"/>
        <v>0</v>
      </c>
      <c r="P40" s="245" t="str">
        <f t="shared" si="3"/>
        <v>0</v>
      </c>
      <c r="Q40" s="246">
        <f t="shared" si="4"/>
        <v>0</v>
      </c>
    </row>
    <row r="41" spans="1:17">
      <c r="A41" s="116">
        <v>31</v>
      </c>
      <c r="B41" s="145"/>
      <c r="C41" s="146"/>
      <c r="D41" s="147"/>
      <c r="E41" s="148"/>
      <c r="F41" s="251" t="str">
        <f t="shared" si="0"/>
        <v>0</v>
      </c>
      <c r="G41" s="149"/>
      <c r="H41" s="149"/>
      <c r="I41" s="150"/>
      <c r="J41" s="149"/>
      <c r="K41" s="253">
        <f t="shared" si="1"/>
        <v>0</v>
      </c>
      <c r="L41" s="151"/>
      <c r="M41" s="144"/>
      <c r="O41" s="245" t="str">
        <f t="shared" si="2"/>
        <v>0</v>
      </c>
      <c r="P41" s="245" t="str">
        <f t="shared" si="3"/>
        <v>0</v>
      </c>
      <c r="Q41" s="246">
        <f t="shared" si="4"/>
        <v>0</v>
      </c>
    </row>
    <row r="42" spans="1:17">
      <c r="A42" s="116">
        <v>32</v>
      </c>
      <c r="B42" s="145"/>
      <c r="C42" s="146"/>
      <c r="D42" s="147"/>
      <c r="E42" s="148"/>
      <c r="F42" s="251" t="str">
        <f t="shared" si="0"/>
        <v>0</v>
      </c>
      <c r="G42" s="149"/>
      <c r="H42" s="149"/>
      <c r="I42" s="150"/>
      <c r="J42" s="149"/>
      <c r="K42" s="253">
        <f t="shared" si="1"/>
        <v>0</v>
      </c>
      <c r="L42" s="151"/>
      <c r="M42" s="144"/>
      <c r="O42" s="245" t="str">
        <f t="shared" si="2"/>
        <v>0</v>
      </c>
      <c r="P42" s="245" t="str">
        <f t="shared" si="3"/>
        <v>0</v>
      </c>
      <c r="Q42" s="246">
        <f t="shared" si="4"/>
        <v>0</v>
      </c>
    </row>
    <row r="43" spans="1:17">
      <c r="A43" s="116">
        <v>33</v>
      </c>
      <c r="B43" s="145"/>
      <c r="C43" s="146"/>
      <c r="D43" s="147"/>
      <c r="E43" s="148"/>
      <c r="F43" s="251" t="str">
        <f t="shared" si="0"/>
        <v>0</v>
      </c>
      <c r="G43" s="149"/>
      <c r="H43" s="149"/>
      <c r="I43" s="150"/>
      <c r="J43" s="149"/>
      <c r="K43" s="253">
        <f t="shared" si="1"/>
        <v>0</v>
      </c>
      <c r="L43" s="151"/>
      <c r="M43" s="144"/>
      <c r="O43" s="245" t="str">
        <f t="shared" si="2"/>
        <v>0</v>
      </c>
      <c r="P43" s="245" t="str">
        <f t="shared" si="3"/>
        <v>0</v>
      </c>
      <c r="Q43" s="246">
        <f t="shared" si="4"/>
        <v>0</v>
      </c>
    </row>
    <row r="44" spans="1:17">
      <c r="A44" s="116">
        <v>34</v>
      </c>
      <c r="B44" s="145"/>
      <c r="C44" s="146"/>
      <c r="D44" s="147"/>
      <c r="E44" s="148"/>
      <c r="F44" s="251" t="str">
        <f t="shared" si="0"/>
        <v>0</v>
      </c>
      <c r="G44" s="149"/>
      <c r="H44" s="149"/>
      <c r="I44" s="150"/>
      <c r="J44" s="149"/>
      <c r="K44" s="253">
        <f t="shared" si="1"/>
        <v>0</v>
      </c>
      <c r="L44" s="151"/>
      <c r="M44" s="144"/>
      <c r="O44" s="245" t="str">
        <f t="shared" si="2"/>
        <v>0</v>
      </c>
      <c r="P44" s="245" t="str">
        <f t="shared" si="3"/>
        <v>0</v>
      </c>
      <c r="Q44" s="246">
        <f t="shared" si="4"/>
        <v>0</v>
      </c>
    </row>
    <row r="45" spans="1:17">
      <c r="A45" s="116">
        <v>35</v>
      </c>
      <c r="B45" s="145"/>
      <c r="C45" s="146"/>
      <c r="D45" s="147"/>
      <c r="E45" s="148"/>
      <c r="F45" s="251" t="str">
        <f t="shared" si="0"/>
        <v>0</v>
      </c>
      <c r="G45" s="149"/>
      <c r="H45" s="149"/>
      <c r="I45" s="150"/>
      <c r="J45" s="149"/>
      <c r="K45" s="253">
        <f t="shared" si="1"/>
        <v>0</v>
      </c>
      <c r="L45" s="151"/>
      <c r="M45" s="144"/>
      <c r="O45" s="245" t="str">
        <f t="shared" si="2"/>
        <v>0</v>
      </c>
      <c r="P45" s="245" t="str">
        <f t="shared" si="3"/>
        <v>0</v>
      </c>
      <c r="Q45" s="246">
        <f t="shared" si="4"/>
        <v>0</v>
      </c>
    </row>
    <row r="46" spans="1:17">
      <c r="A46" s="116">
        <v>36</v>
      </c>
      <c r="B46" s="145"/>
      <c r="C46" s="146"/>
      <c r="D46" s="147"/>
      <c r="E46" s="148"/>
      <c r="F46" s="251" t="str">
        <f t="shared" si="0"/>
        <v>0</v>
      </c>
      <c r="G46" s="149"/>
      <c r="H46" s="149"/>
      <c r="I46" s="150"/>
      <c r="J46" s="149"/>
      <c r="K46" s="253">
        <f t="shared" si="1"/>
        <v>0</v>
      </c>
      <c r="L46" s="151"/>
      <c r="M46" s="144"/>
      <c r="O46" s="245" t="str">
        <f t="shared" si="2"/>
        <v>0</v>
      </c>
      <c r="P46" s="245" t="str">
        <f t="shared" si="3"/>
        <v>0</v>
      </c>
      <c r="Q46" s="246">
        <f t="shared" si="4"/>
        <v>0</v>
      </c>
    </row>
    <row r="47" spans="1:17">
      <c r="A47" s="116">
        <v>37</v>
      </c>
      <c r="B47" s="145"/>
      <c r="C47" s="146"/>
      <c r="D47" s="147"/>
      <c r="E47" s="148"/>
      <c r="F47" s="251" t="str">
        <f t="shared" si="0"/>
        <v>0</v>
      </c>
      <c r="G47" s="149"/>
      <c r="H47" s="149"/>
      <c r="I47" s="150"/>
      <c r="J47" s="149"/>
      <c r="K47" s="253">
        <f t="shared" si="1"/>
        <v>0</v>
      </c>
      <c r="L47" s="151"/>
      <c r="M47" s="144"/>
      <c r="O47" s="245" t="str">
        <f t="shared" si="2"/>
        <v>0</v>
      </c>
      <c r="P47" s="245" t="str">
        <f t="shared" si="3"/>
        <v>0</v>
      </c>
      <c r="Q47" s="246">
        <f t="shared" si="4"/>
        <v>0</v>
      </c>
    </row>
    <row r="48" spans="1:17">
      <c r="A48" s="116">
        <v>38</v>
      </c>
      <c r="B48" s="145"/>
      <c r="C48" s="146"/>
      <c r="D48" s="147"/>
      <c r="E48" s="148"/>
      <c r="F48" s="251" t="str">
        <f t="shared" si="0"/>
        <v>0</v>
      </c>
      <c r="G48" s="149"/>
      <c r="H48" s="149"/>
      <c r="I48" s="150"/>
      <c r="J48" s="149"/>
      <c r="K48" s="253">
        <f t="shared" si="1"/>
        <v>0</v>
      </c>
      <c r="L48" s="151"/>
      <c r="M48" s="144"/>
      <c r="O48" s="245" t="str">
        <f t="shared" si="2"/>
        <v>0</v>
      </c>
      <c r="P48" s="245" t="str">
        <f t="shared" si="3"/>
        <v>0</v>
      </c>
      <c r="Q48" s="246">
        <f t="shared" si="4"/>
        <v>0</v>
      </c>
    </row>
    <row r="49" spans="1:17">
      <c r="A49" s="116">
        <v>39</v>
      </c>
      <c r="B49" s="145"/>
      <c r="C49" s="146"/>
      <c r="D49" s="147"/>
      <c r="E49" s="148"/>
      <c r="F49" s="251" t="str">
        <f t="shared" si="0"/>
        <v>0</v>
      </c>
      <c r="G49" s="149"/>
      <c r="H49" s="149"/>
      <c r="I49" s="150"/>
      <c r="J49" s="149"/>
      <c r="K49" s="253">
        <f t="shared" si="1"/>
        <v>0</v>
      </c>
      <c r="L49" s="151"/>
      <c r="M49" s="144"/>
      <c r="O49" s="245" t="str">
        <f t="shared" si="2"/>
        <v>0</v>
      </c>
      <c r="P49" s="245" t="str">
        <f t="shared" si="3"/>
        <v>0</v>
      </c>
      <c r="Q49" s="246">
        <f t="shared" si="4"/>
        <v>0</v>
      </c>
    </row>
    <row r="50" spans="1:17">
      <c r="A50" s="116">
        <v>40</v>
      </c>
      <c r="B50" s="145"/>
      <c r="C50" s="146"/>
      <c r="D50" s="147"/>
      <c r="E50" s="148"/>
      <c r="F50" s="251" t="str">
        <f t="shared" si="0"/>
        <v>0</v>
      </c>
      <c r="G50" s="149"/>
      <c r="H50" s="149"/>
      <c r="I50" s="150"/>
      <c r="J50" s="149"/>
      <c r="K50" s="253">
        <f t="shared" si="1"/>
        <v>0</v>
      </c>
      <c r="L50" s="151"/>
      <c r="M50" s="144"/>
      <c r="O50" s="245" t="str">
        <f t="shared" si="2"/>
        <v>0</v>
      </c>
      <c r="P50" s="245" t="str">
        <f t="shared" si="3"/>
        <v>0</v>
      </c>
      <c r="Q50" s="246">
        <f t="shared" si="4"/>
        <v>0</v>
      </c>
    </row>
    <row r="51" spans="1:17">
      <c r="A51" s="116">
        <v>41</v>
      </c>
      <c r="B51" s="145"/>
      <c r="C51" s="146"/>
      <c r="D51" s="147"/>
      <c r="E51" s="148"/>
      <c r="F51" s="251" t="str">
        <f t="shared" si="0"/>
        <v>0</v>
      </c>
      <c r="G51" s="149"/>
      <c r="H51" s="149"/>
      <c r="I51" s="150"/>
      <c r="J51" s="149"/>
      <c r="K51" s="253">
        <f t="shared" si="1"/>
        <v>0</v>
      </c>
      <c r="L51" s="151"/>
      <c r="M51" s="144"/>
      <c r="O51" s="245" t="str">
        <f t="shared" si="2"/>
        <v>0</v>
      </c>
      <c r="P51" s="245" t="str">
        <f t="shared" si="3"/>
        <v>0</v>
      </c>
      <c r="Q51" s="246">
        <f t="shared" si="4"/>
        <v>0</v>
      </c>
    </row>
    <row r="52" spans="1:17">
      <c r="A52" s="116">
        <v>42</v>
      </c>
      <c r="B52" s="145"/>
      <c r="C52" s="146"/>
      <c r="D52" s="147"/>
      <c r="E52" s="148"/>
      <c r="F52" s="251" t="str">
        <f t="shared" si="0"/>
        <v>0</v>
      </c>
      <c r="G52" s="149"/>
      <c r="H52" s="149"/>
      <c r="I52" s="150"/>
      <c r="J52" s="149"/>
      <c r="K52" s="253">
        <f t="shared" si="1"/>
        <v>0</v>
      </c>
      <c r="L52" s="151"/>
      <c r="M52" s="144"/>
      <c r="O52" s="245" t="str">
        <f t="shared" si="2"/>
        <v>0</v>
      </c>
      <c r="P52" s="245" t="str">
        <f t="shared" si="3"/>
        <v>0</v>
      </c>
      <c r="Q52" s="246">
        <f t="shared" si="4"/>
        <v>0</v>
      </c>
    </row>
    <row r="53" spans="1:17" ht="12" customHeight="1">
      <c r="A53" s="116">
        <v>43</v>
      </c>
      <c r="B53" s="145"/>
      <c r="C53" s="146"/>
      <c r="D53" s="147"/>
      <c r="E53" s="148"/>
      <c r="F53" s="251" t="str">
        <f t="shared" si="0"/>
        <v>0</v>
      </c>
      <c r="G53" s="149"/>
      <c r="H53" s="149"/>
      <c r="I53" s="150"/>
      <c r="J53" s="149"/>
      <c r="K53" s="253">
        <f t="shared" si="1"/>
        <v>0</v>
      </c>
      <c r="L53" s="151"/>
      <c r="M53" s="144"/>
      <c r="O53" s="245" t="str">
        <f t="shared" si="2"/>
        <v>0</v>
      </c>
      <c r="P53" s="245" t="str">
        <f t="shared" si="3"/>
        <v>0</v>
      </c>
      <c r="Q53" s="246">
        <f t="shared" si="4"/>
        <v>0</v>
      </c>
    </row>
    <row r="54" spans="1:17">
      <c r="A54" s="116">
        <v>44</v>
      </c>
      <c r="B54" s="145"/>
      <c r="C54" s="152"/>
      <c r="D54" s="153"/>
      <c r="E54" s="148"/>
      <c r="F54" s="251" t="str">
        <f t="shared" si="0"/>
        <v>0</v>
      </c>
      <c r="G54" s="149"/>
      <c r="H54" s="149"/>
      <c r="I54" s="150"/>
      <c r="J54" s="149"/>
      <c r="K54" s="253">
        <f t="shared" si="1"/>
        <v>0</v>
      </c>
      <c r="L54" s="151"/>
      <c r="M54" s="144"/>
      <c r="O54" s="245" t="str">
        <f t="shared" si="2"/>
        <v>0</v>
      </c>
      <c r="P54" s="245" t="str">
        <f t="shared" si="3"/>
        <v>0</v>
      </c>
      <c r="Q54" s="246">
        <f t="shared" si="4"/>
        <v>0</v>
      </c>
    </row>
    <row r="55" spans="1:17" ht="14.25" thickBot="1">
      <c r="A55" s="116">
        <v>45</v>
      </c>
      <c r="B55" s="154"/>
      <c r="C55" s="155"/>
      <c r="D55" s="156"/>
      <c r="E55" s="157"/>
      <c r="F55" s="252" t="str">
        <f t="shared" si="0"/>
        <v>0</v>
      </c>
      <c r="G55" s="158"/>
      <c r="H55" s="158"/>
      <c r="I55" s="159"/>
      <c r="J55" s="158"/>
      <c r="K55" s="254">
        <f t="shared" si="1"/>
        <v>0</v>
      </c>
      <c r="L55" s="160"/>
      <c r="M55" s="144"/>
      <c r="O55" s="247" t="str">
        <f t="shared" si="2"/>
        <v>0</v>
      </c>
      <c r="P55" s="247" t="str">
        <f t="shared" si="3"/>
        <v>0</v>
      </c>
      <c r="Q55" s="248">
        <f t="shared" si="4"/>
        <v>0</v>
      </c>
    </row>
    <row r="56" spans="1:17" ht="14.25" thickBot="1"/>
    <row r="57" spans="1:17" ht="19.5" customHeight="1" thickBot="1">
      <c r="J57" s="161" t="s">
        <v>191</v>
      </c>
      <c r="K57" s="162">
        <f ca="1">SUM(OFFSET(K11,0,0):K55)</f>
        <v>0</v>
      </c>
      <c r="L57" s="163"/>
      <c r="O57" s="265">
        <f ca="1">SUM(OFFSET(O11,0,0):O55)</f>
        <v>0</v>
      </c>
      <c r="P57" s="265">
        <f ca="1">SUM(OFFSET(P11,0,0):P55)</f>
        <v>0</v>
      </c>
      <c r="Q57" s="265">
        <f ca="1">SUM(OFFSET(Q11,0,0):Q55)</f>
        <v>0</v>
      </c>
    </row>
    <row r="58" spans="1:17" s="164" customFormat="1" ht="16.5" customHeight="1" thickBot="1">
      <c r="B58" s="165"/>
      <c r="J58" s="166"/>
      <c r="K58" s="167"/>
      <c r="O58" s="165" t="s">
        <v>192</v>
      </c>
      <c r="P58" s="165" t="s">
        <v>193</v>
      </c>
      <c r="Q58" s="165" t="s">
        <v>194</v>
      </c>
    </row>
    <row r="59" spans="1:17" ht="19.5" customHeight="1" thickBot="1">
      <c r="J59" s="161"/>
      <c r="K59" s="163"/>
      <c r="N59" s="117" t="s">
        <v>195</v>
      </c>
      <c r="O59" s="257">
        <f ca="1">IFERROR(O$57/($O57+$P57),0)</f>
        <v>0</v>
      </c>
      <c r="P59" s="257">
        <f ca="1">IFERROR(P$57/($O57+$P57),0)</f>
        <v>0</v>
      </c>
      <c r="Q59" s="258">
        <f ca="1">SUM($O$59:$P$59)</f>
        <v>0</v>
      </c>
    </row>
    <row r="60" spans="1:17" ht="19.5" customHeight="1" thickBot="1">
      <c r="J60" s="161"/>
      <c r="K60" s="163"/>
      <c r="N60" s="117" t="s">
        <v>196</v>
      </c>
      <c r="O60" s="259">
        <f ca="1">IFERROR($Q$57*O$59,0)</f>
        <v>0</v>
      </c>
      <c r="P60" s="259">
        <f ca="1">IFERROR($Q$57*P$59,0)</f>
        <v>0</v>
      </c>
      <c r="Q60" s="260">
        <f ca="1">SUM($O$60:$P$60)</f>
        <v>0</v>
      </c>
    </row>
    <row r="61" spans="1:17" ht="19.5" customHeight="1" thickBot="1">
      <c r="J61" s="161"/>
      <c r="K61" s="163"/>
      <c r="M61" s="434" t="s">
        <v>197</v>
      </c>
      <c r="N61" s="435"/>
      <c r="O61" s="261">
        <f ca="1">IFERROR(O$57+O$60,0)</f>
        <v>0</v>
      </c>
      <c r="P61" s="261">
        <f ca="1">IFERROR(P$57+P$60,0)</f>
        <v>0</v>
      </c>
      <c r="Q61" s="262">
        <f ca="1">SUM($O$61:$P$61)</f>
        <v>0</v>
      </c>
    </row>
    <row r="62" spans="1:17" ht="19.5" customHeight="1" thickBot="1">
      <c r="J62" s="161" t="s">
        <v>198</v>
      </c>
      <c r="K62" s="255">
        <f ca="1">K57*0.1</f>
        <v>0</v>
      </c>
      <c r="N62" s="117" t="s">
        <v>199</v>
      </c>
      <c r="O62" s="263">
        <f ca="1">IFERROR($K$62*O$59,0)</f>
        <v>0</v>
      </c>
      <c r="P62" s="263">
        <f ca="1">IFERROR($K$62*P$59,0)</f>
        <v>0</v>
      </c>
      <c r="Q62" s="264">
        <f ca="1">SUM($O$62:$P$62)</f>
        <v>0</v>
      </c>
    </row>
    <row r="63" spans="1:17" ht="19.5" customHeight="1" thickBot="1">
      <c r="J63" s="161"/>
      <c r="K63" s="163"/>
      <c r="O63" s="168" t="s">
        <v>200</v>
      </c>
      <c r="P63" s="169" t="s">
        <v>201</v>
      </c>
    </row>
    <row r="64" spans="1:17" ht="19.5" customHeight="1" thickBot="1">
      <c r="J64" s="161" t="s">
        <v>202</v>
      </c>
      <c r="K64" s="256">
        <f ca="1">IFERROR($K$57+$K$62,0)</f>
        <v>0</v>
      </c>
      <c r="N64" s="117" t="s">
        <v>202</v>
      </c>
      <c r="O64" s="170">
        <f ca="1">IFERROR(SUM(O$61:O$62),0)</f>
        <v>0</v>
      </c>
      <c r="P64" s="256">
        <f ca="1">IFERROR(SUM(P$61:P$62),0)</f>
        <v>0</v>
      </c>
      <c r="Q64" s="256">
        <f ca="1">SUM($Q$61:$Q$62)</f>
        <v>0</v>
      </c>
    </row>
    <row r="66" spans="3:15">
      <c r="M66" s="171"/>
      <c r="N66" s="172" t="s">
        <v>203</v>
      </c>
      <c r="O66" s="173" t="s">
        <v>204</v>
      </c>
    </row>
    <row r="67" spans="3:15">
      <c r="C67" s="171"/>
      <c r="M67" s="172" t="s">
        <v>205</v>
      </c>
      <c r="N67" s="174"/>
      <c r="O67" s="266">
        <f ca="1">O64*N67</f>
        <v>0</v>
      </c>
    </row>
    <row r="68" spans="3:15">
      <c r="C68" s="171"/>
      <c r="M68" s="173" t="s">
        <v>206</v>
      </c>
      <c r="N68" s="174"/>
      <c r="O68" s="266">
        <f ca="1">O64*N68</f>
        <v>0</v>
      </c>
    </row>
    <row r="69" spans="3:15">
      <c r="C69" s="171"/>
    </row>
  </sheetData>
  <mergeCells count="5">
    <mergeCell ref="B4:Q4"/>
    <mergeCell ref="F6:H6"/>
    <mergeCell ref="J6:K6"/>
    <mergeCell ref="M6:Q6"/>
    <mergeCell ref="M61:N61"/>
  </mergeCells>
  <phoneticPr fontId="9"/>
  <conditionalFormatting sqref="Q11:Q55">
    <cfRule type="expression" dxfId="2" priority="1">
      <formula>$E11="（イ）複数項目に係る経費"</formula>
    </cfRule>
  </conditionalFormatting>
  <dataValidations count="1">
    <dataValidation type="list" allowBlank="1" showInputMessage="1" showErrorMessage="1" sqref="E11:E55" xr:uid="{26AA234F-DAF8-4561-86F3-965396BB28DE}">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596DF-C068-4C54-883B-060B73E340CC}">
  <sheetPr>
    <tabColor rgb="FF00B0F0"/>
    <pageSetUpPr fitToPage="1"/>
  </sheetPr>
  <dimension ref="B1:J24"/>
  <sheetViews>
    <sheetView showGridLines="0" view="pageBreakPreview" zoomScale="80" zoomScaleNormal="100" zoomScaleSheetLayoutView="80" workbookViewId="0">
      <selection activeCell="E18" sqref="E18:I18"/>
    </sheetView>
  </sheetViews>
  <sheetFormatPr defaultRowHeight="13.5"/>
  <cols>
    <col min="1" max="1" width="6.5" style="115" customWidth="1"/>
    <col min="2" max="2" width="7.625" style="115" customWidth="1"/>
    <col min="3" max="3" width="25.75" style="115" customWidth="1"/>
    <col min="4" max="4" width="6.5" style="115" customWidth="1"/>
    <col min="5" max="5" width="27.625" style="115" customWidth="1"/>
    <col min="6" max="6" width="32.125" style="194" customWidth="1"/>
    <col min="7" max="7" width="30.5" style="194" customWidth="1"/>
    <col min="8" max="9" width="31.25" style="194" customWidth="1"/>
    <col min="10" max="10" width="5" style="115" customWidth="1"/>
    <col min="11" max="16384" width="9" style="115"/>
  </cols>
  <sheetData>
    <row r="1" spans="2:10" ht="14.25">
      <c r="J1" s="195" t="s">
        <v>248</v>
      </c>
    </row>
    <row r="3" spans="2:10" s="196" customFormat="1" ht="27.75" customHeight="1">
      <c r="B3" s="426" t="s">
        <v>250</v>
      </c>
      <c r="C3" s="426"/>
      <c r="D3" s="426"/>
      <c r="E3" s="426"/>
      <c r="F3" s="426"/>
      <c r="G3" s="426"/>
      <c r="H3" s="426"/>
      <c r="I3" s="426"/>
    </row>
    <row r="4" spans="2:10" s="196" customFormat="1" ht="14.25" customHeight="1">
      <c r="B4" s="197"/>
      <c r="C4" s="197"/>
      <c r="D4" s="197"/>
      <c r="E4" s="197"/>
      <c r="F4" s="197"/>
      <c r="G4" s="197"/>
      <c r="H4" s="197"/>
      <c r="I4" s="197"/>
    </row>
    <row r="5" spans="2:10" s="196" customFormat="1" ht="27.75" customHeight="1">
      <c r="B5" s="436" t="s">
        <v>127</v>
      </c>
      <c r="C5" s="436"/>
      <c r="D5" s="436" t="s">
        <v>128</v>
      </c>
      <c r="E5" s="436"/>
      <c r="F5" s="198" t="s">
        <v>167</v>
      </c>
      <c r="G5" s="198" t="s">
        <v>168</v>
      </c>
      <c r="H5" s="436" t="s">
        <v>169</v>
      </c>
      <c r="I5" s="436"/>
    </row>
    <row r="6" spans="2:10" s="196" customFormat="1" ht="27.75" customHeight="1">
      <c r="B6" s="437">
        <f>'02_様式８-1'!B7</f>
        <v>0</v>
      </c>
      <c r="C6" s="438"/>
      <c r="D6" s="439">
        <f>'02_様式８-1'!G7</f>
        <v>0</v>
      </c>
      <c r="E6" s="439"/>
      <c r="F6" s="268">
        <f>'02_様式８-1'!B8</f>
        <v>0</v>
      </c>
      <c r="G6" s="268" t="s">
        <v>227</v>
      </c>
      <c r="H6" s="439">
        <f>'02_様式８-1'!B10</f>
        <v>0</v>
      </c>
      <c r="I6" s="439"/>
    </row>
    <row r="7" spans="2:10" s="196" customFormat="1" ht="13.5" customHeight="1">
      <c r="B7" s="199"/>
      <c r="C7" s="199"/>
      <c r="D7" s="199"/>
      <c r="E7" s="199"/>
      <c r="F7" s="199"/>
      <c r="G7" s="199"/>
      <c r="H7" s="199"/>
      <c r="I7" s="199"/>
    </row>
    <row r="8" spans="2:10" ht="30" customHeight="1">
      <c r="B8" s="442" t="s">
        <v>207</v>
      </c>
      <c r="C8" s="444" t="s">
        <v>208</v>
      </c>
      <c r="D8" s="443" t="s">
        <v>209</v>
      </c>
      <c r="E8" s="445" t="s">
        <v>249</v>
      </c>
      <c r="F8" s="446"/>
      <c r="G8" s="446"/>
      <c r="H8" s="446"/>
      <c r="I8" s="447"/>
    </row>
    <row r="9" spans="2:10" ht="66" customHeight="1">
      <c r="B9" s="443"/>
      <c r="C9" s="444"/>
      <c r="D9" s="443"/>
      <c r="E9" s="448"/>
      <c r="F9" s="449"/>
      <c r="G9" s="449"/>
      <c r="H9" s="449"/>
      <c r="I9" s="450"/>
    </row>
    <row r="10" spans="2:10" ht="35.25" customHeight="1">
      <c r="B10" s="493" t="s">
        <v>230</v>
      </c>
      <c r="C10" s="269" t="str">
        <f>_xlfn.XLOOKUP(B10,'05_見積書整理表'!B:B,'05_見積書整理表'!D:D,"")</f>
        <v/>
      </c>
      <c r="D10" s="270" t="str">
        <f>_xlfn.XLOOKUP(B10,'05_見積書整理表'!B:B,'05_見積書整理表'!G:G,"")</f>
        <v/>
      </c>
      <c r="E10" s="451"/>
      <c r="F10" s="452"/>
      <c r="G10" s="452"/>
      <c r="H10" s="452"/>
      <c r="I10" s="452"/>
    </row>
    <row r="11" spans="2:10" ht="35.25" customHeight="1">
      <c r="B11" s="493" t="s">
        <v>231</v>
      </c>
      <c r="C11" s="269" t="str">
        <f>_xlfn.XLOOKUP(B11,'05_見積書整理表'!B:B,'05_見積書整理表'!D:D,"")</f>
        <v/>
      </c>
      <c r="D11" s="270" t="str">
        <f>_xlfn.XLOOKUP(B11,'05_見積書整理表'!B:B,'05_見積書整理表'!G:G,"")</f>
        <v/>
      </c>
      <c r="E11" s="440"/>
      <c r="F11" s="441"/>
      <c r="G11" s="441"/>
      <c r="H11" s="441"/>
      <c r="I11" s="441"/>
    </row>
    <row r="12" spans="2:10" ht="35.25" customHeight="1">
      <c r="B12" s="493" t="s">
        <v>232</v>
      </c>
      <c r="C12" s="269" t="str">
        <f>_xlfn.XLOOKUP(B12,'05_見積書整理表'!B:B,'05_見積書整理表'!D:D,"")</f>
        <v/>
      </c>
      <c r="D12" s="270" t="str">
        <f>_xlfn.XLOOKUP(B12,'05_見積書整理表'!B:B,'05_見積書整理表'!G:G,"")</f>
        <v/>
      </c>
      <c r="E12" s="451"/>
      <c r="F12" s="452"/>
      <c r="G12" s="452"/>
      <c r="H12" s="452"/>
      <c r="I12" s="452"/>
    </row>
    <row r="13" spans="2:10" ht="35.25" customHeight="1">
      <c r="B13" s="493" t="s">
        <v>253</v>
      </c>
      <c r="C13" s="269" t="str">
        <f>_xlfn.XLOOKUP(B13,'05_見積書整理表'!B:B,'05_見積書整理表'!D:D,"")</f>
        <v/>
      </c>
      <c r="D13" s="270" t="str">
        <f>_xlfn.XLOOKUP(B13,'05_見積書整理表'!B:B,'05_見積書整理表'!G:G,"")</f>
        <v/>
      </c>
      <c r="E13" s="440"/>
      <c r="F13" s="441"/>
      <c r="G13" s="441"/>
      <c r="H13" s="441"/>
      <c r="I13" s="441"/>
    </row>
    <row r="14" spans="2:10" ht="35.25" customHeight="1">
      <c r="B14" s="493" t="s">
        <v>254</v>
      </c>
      <c r="C14" s="269" t="str">
        <f>_xlfn.XLOOKUP(B14,'05_見積書整理表'!B:B,'05_見積書整理表'!D:D,"")</f>
        <v/>
      </c>
      <c r="D14" s="270" t="str">
        <f>_xlfn.XLOOKUP(B14,'05_見積書整理表'!B:B,'05_見積書整理表'!G:G,"")</f>
        <v/>
      </c>
      <c r="E14" s="451"/>
      <c r="F14" s="452"/>
      <c r="G14" s="452"/>
      <c r="H14" s="452"/>
      <c r="I14" s="452"/>
    </row>
    <row r="15" spans="2:10" ht="35.25" customHeight="1">
      <c r="B15" s="493" t="s">
        <v>255</v>
      </c>
      <c r="C15" s="269" t="str">
        <f>_xlfn.XLOOKUP(B15,'05_見積書整理表'!B:B,'05_見積書整理表'!D:D,"")</f>
        <v/>
      </c>
      <c r="D15" s="270" t="str">
        <f>_xlfn.XLOOKUP(B15,'05_見積書整理表'!B:B,'05_見積書整理表'!G:G,"")</f>
        <v/>
      </c>
      <c r="E15" s="440"/>
      <c r="F15" s="441"/>
      <c r="G15" s="441"/>
      <c r="H15" s="441"/>
      <c r="I15" s="441"/>
    </row>
    <row r="16" spans="2:10" ht="35.25" customHeight="1">
      <c r="B16" s="493" t="s">
        <v>256</v>
      </c>
      <c r="C16" s="269" t="str">
        <f>_xlfn.XLOOKUP(B16,'05_見積書整理表'!B:B,'05_見積書整理表'!D:D,"")</f>
        <v/>
      </c>
      <c r="D16" s="270" t="str">
        <f>_xlfn.XLOOKUP(B16,'05_見積書整理表'!B:B,'05_見積書整理表'!G:G,"")</f>
        <v/>
      </c>
      <c r="E16" s="451"/>
      <c r="F16" s="452"/>
      <c r="G16" s="452"/>
      <c r="H16" s="452"/>
      <c r="I16" s="452"/>
    </row>
    <row r="17" spans="2:9" ht="35.25" customHeight="1">
      <c r="B17" s="493" t="s">
        <v>257</v>
      </c>
      <c r="C17" s="269" t="str">
        <f>_xlfn.XLOOKUP(B17,'05_見積書整理表'!B:B,'05_見積書整理表'!D:D,"")</f>
        <v/>
      </c>
      <c r="D17" s="270" t="str">
        <f>_xlfn.XLOOKUP(B17,'05_見積書整理表'!B:B,'05_見積書整理表'!G:G,"")</f>
        <v/>
      </c>
      <c r="E17" s="440"/>
      <c r="F17" s="441"/>
      <c r="G17" s="441"/>
      <c r="H17" s="441"/>
      <c r="I17" s="441"/>
    </row>
    <row r="18" spans="2:9" ht="35.25" customHeight="1">
      <c r="B18" s="493" t="s">
        <v>258</v>
      </c>
      <c r="C18" s="269" t="str">
        <f>_xlfn.XLOOKUP(B18,'05_見積書整理表'!B:B,'05_見積書整理表'!D:D,"")</f>
        <v/>
      </c>
      <c r="D18" s="270" t="str">
        <f>_xlfn.XLOOKUP(B18,'05_見積書整理表'!B:B,'05_見積書整理表'!G:G,"")</f>
        <v/>
      </c>
      <c r="E18" s="451"/>
      <c r="F18" s="452"/>
      <c r="G18" s="452"/>
      <c r="H18" s="452"/>
      <c r="I18" s="452"/>
    </row>
    <row r="19" spans="2:9" ht="35.25" customHeight="1">
      <c r="B19" s="493" t="s">
        <v>259</v>
      </c>
      <c r="C19" s="269" t="str">
        <f>_xlfn.XLOOKUP(B19,'05_見積書整理表'!B:B,'05_見積書整理表'!D:D,"")</f>
        <v/>
      </c>
      <c r="D19" s="270" t="str">
        <f>_xlfn.XLOOKUP(B19,'05_見積書整理表'!B:B,'05_見積書整理表'!G:G,"")</f>
        <v/>
      </c>
      <c r="E19" s="440"/>
      <c r="F19" s="441"/>
      <c r="G19" s="441"/>
      <c r="H19" s="441"/>
      <c r="I19" s="441"/>
    </row>
    <row r="20" spans="2:9" ht="35.25" customHeight="1">
      <c r="B20" s="493" t="s">
        <v>260</v>
      </c>
      <c r="C20" s="269" t="str">
        <f>_xlfn.XLOOKUP(B20,'05_見積書整理表'!B:B,'05_見積書整理表'!D:D,"")</f>
        <v/>
      </c>
      <c r="D20" s="270" t="str">
        <f>_xlfn.XLOOKUP(B20,'05_見積書整理表'!B:B,'05_見積書整理表'!G:G,"")</f>
        <v/>
      </c>
      <c r="E20" s="451"/>
      <c r="F20" s="452"/>
      <c r="G20" s="452"/>
      <c r="H20" s="452"/>
      <c r="I20" s="452"/>
    </row>
    <row r="21" spans="2:9" ht="35.25" customHeight="1">
      <c r="B21" s="493" t="s">
        <v>261</v>
      </c>
      <c r="C21" s="269" t="str">
        <f>_xlfn.XLOOKUP(B21,'05_見積書整理表'!B:B,'05_見積書整理表'!D:D,"")</f>
        <v/>
      </c>
      <c r="D21" s="270" t="str">
        <f>_xlfn.XLOOKUP(B21,'05_見積書整理表'!B:B,'05_見積書整理表'!G:G,"")</f>
        <v/>
      </c>
      <c r="E21" s="440"/>
      <c r="F21" s="441"/>
      <c r="G21" s="441"/>
      <c r="H21" s="441"/>
      <c r="I21" s="441"/>
    </row>
    <row r="22" spans="2:9" ht="35.25" customHeight="1">
      <c r="B22" s="493" t="s">
        <v>262</v>
      </c>
      <c r="C22" s="269" t="str">
        <f>_xlfn.XLOOKUP(B22,'05_見積書整理表'!B:B,'05_見積書整理表'!D:D,"")</f>
        <v/>
      </c>
      <c r="D22" s="270" t="str">
        <f>_xlfn.XLOOKUP(B22,'05_見積書整理表'!B:B,'05_見積書整理表'!G:G,"")</f>
        <v/>
      </c>
      <c r="E22" s="451"/>
      <c r="F22" s="452"/>
      <c r="G22" s="452"/>
      <c r="H22" s="452"/>
      <c r="I22" s="452"/>
    </row>
    <row r="23" spans="2:9" ht="35.25" customHeight="1">
      <c r="B23" s="493" t="s">
        <v>263</v>
      </c>
      <c r="C23" s="269" t="str">
        <f>_xlfn.XLOOKUP(B23,'05_見積書整理表'!B:B,'05_見積書整理表'!D:D,"")</f>
        <v/>
      </c>
      <c r="D23" s="270" t="str">
        <f>_xlfn.XLOOKUP(B23,'05_見積書整理表'!B:B,'05_見積書整理表'!G:G,"")</f>
        <v/>
      </c>
      <c r="E23" s="440"/>
      <c r="F23" s="441"/>
      <c r="G23" s="441"/>
      <c r="H23" s="441"/>
      <c r="I23" s="441"/>
    </row>
    <row r="24" spans="2:9" ht="35.25" customHeight="1">
      <c r="B24" s="493" t="s">
        <v>264</v>
      </c>
      <c r="C24" s="269" t="str">
        <f>_xlfn.XLOOKUP(B24,'05_見積書整理表'!B:B,'05_見積書整理表'!D:D,"")</f>
        <v/>
      </c>
      <c r="D24" s="270" t="str">
        <f>_xlfn.XLOOKUP(B24,'05_見積書整理表'!B:B,'05_見積書整理表'!G:G,"")</f>
        <v/>
      </c>
      <c r="E24" s="451"/>
      <c r="F24" s="452"/>
      <c r="G24" s="452"/>
      <c r="H24" s="452"/>
      <c r="I24" s="452"/>
    </row>
  </sheetData>
  <mergeCells count="26">
    <mergeCell ref="E24:I24"/>
    <mergeCell ref="E18:I18"/>
    <mergeCell ref="E19:I19"/>
    <mergeCell ref="E20:I20"/>
    <mergeCell ref="E21:I21"/>
    <mergeCell ref="E22:I22"/>
    <mergeCell ref="E23:I23"/>
    <mergeCell ref="E12:I12"/>
    <mergeCell ref="E13:I13"/>
    <mergeCell ref="E14:I14"/>
    <mergeCell ref="E15:I15"/>
    <mergeCell ref="E16:I16"/>
    <mergeCell ref="E17:I17"/>
    <mergeCell ref="B8:B9"/>
    <mergeCell ref="C8:C9"/>
    <mergeCell ref="D8:D9"/>
    <mergeCell ref="E8:I9"/>
    <mergeCell ref="E10:I10"/>
    <mergeCell ref="E11:I11"/>
    <mergeCell ref="B3:I3"/>
    <mergeCell ref="B5:C5"/>
    <mergeCell ref="D5:E5"/>
    <mergeCell ref="H5:I5"/>
    <mergeCell ref="B6:C6"/>
    <mergeCell ref="D6:E6"/>
    <mergeCell ref="H6:I6"/>
  </mergeCells>
  <phoneticPr fontId="9"/>
  <dataValidations count="2">
    <dataValidation showDropDown="1" showInputMessage="1" showErrorMessage="1" sqref="H6:I6" xr:uid="{2EED8851-C4A0-4B69-A3B4-48FBD7D2CEB0}"/>
    <dataValidation type="list" allowBlank="1" showInputMessage="1" showErrorMessage="1" sqref="G6" xr:uid="{D36D66D2-419D-4604-98EF-24FFB86F5A55}">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2C63B-C5E6-4830-9BFA-5486832DE541}">
  <sheetPr>
    <tabColor rgb="FF00B0F0"/>
    <pageSetUpPr fitToPage="1"/>
  </sheetPr>
  <dimension ref="B1:J24"/>
  <sheetViews>
    <sheetView showGridLines="0" view="pageBreakPreview" zoomScale="80" zoomScaleNormal="100" zoomScaleSheetLayoutView="80" workbookViewId="0">
      <selection activeCell="E19" sqref="E19:I19"/>
    </sheetView>
  </sheetViews>
  <sheetFormatPr defaultRowHeight="13.5"/>
  <cols>
    <col min="1" max="1" width="6.5" style="115" customWidth="1"/>
    <col min="2" max="2" width="7.625" style="115" customWidth="1"/>
    <col min="3" max="3" width="25.75" style="115" customWidth="1"/>
    <col min="4" max="4" width="6.5" style="115" customWidth="1"/>
    <col min="5" max="5" width="27.625" style="115" customWidth="1"/>
    <col min="6" max="6" width="32.125" style="194" customWidth="1"/>
    <col min="7" max="7" width="30.5" style="194" customWidth="1"/>
    <col min="8" max="9" width="31.25" style="194" customWidth="1"/>
    <col min="10" max="10" width="5" style="115" customWidth="1"/>
    <col min="11" max="16384" width="9" style="115"/>
  </cols>
  <sheetData>
    <row r="1" spans="2:10" ht="14.25">
      <c r="J1" s="195" t="s">
        <v>248</v>
      </c>
    </row>
    <row r="3" spans="2:10" s="196" customFormat="1" ht="27.75" customHeight="1">
      <c r="B3" s="426" t="s">
        <v>251</v>
      </c>
      <c r="C3" s="426"/>
      <c r="D3" s="426"/>
      <c r="E3" s="426"/>
      <c r="F3" s="426"/>
      <c r="G3" s="426"/>
      <c r="H3" s="426"/>
      <c r="I3" s="426"/>
    </row>
    <row r="4" spans="2:10" s="196" customFormat="1" ht="14.25" customHeight="1">
      <c r="B4" s="197"/>
      <c r="C4" s="197"/>
      <c r="D4" s="197"/>
      <c r="E4" s="197"/>
      <c r="F4" s="197"/>
      <c r="G4" s="197"/>
      <c r="H4" s="197"/>
      <c r="I4" s="197"/>
    </row>
    <row r="5" spans="2:10" s="196" customFormat="1" ht="27.75" customHeight="1">
      <c r="B5" s="436" t="s">
        <v>127</v>
      </c>
      <c r="C5" s="436"/>
      <c r="D5" s="436" t="s">
        <v>128</v>
      </c>
      <c r="E5" s="436"/>
      <c r="F5" s="198" t="s">
        <v>167</v>
      </c>
      <c r="G5" s="198" t="s">
        <v>168</v>
      </c>
      <c r="H5" s="436" t="s">
        <v>169</v>
      </c>
      <c r="I5" s="436"/>
    </row>
    <row r="6" spans="2:10" s="196" customFormat="1" ht="27.75" customHeight="1">
      <c r="B6" s="437">
        <f>'02_様式８-1'!B7</f>
        <v>0</v>
      </c>
      <c r="C6" s="438"/>
      <c r="D6" s="439">
        <f>'02_様式８-1'!G7</f>
        <v>0</v>
      </c>
      <c r="E6" s="439"/>
      <c r="F6" s="268">
        <f>'02_様式８-1'!B8</f>
        <v>0</v>
      </c>
      <c r="G6" s="268" t="s">
        <v>227</v>
      </c>
      <c r="H6" s="439">
        <f>'02_様式８-1'!B10</f>
        <v>0</v>
      </c>
      <c r="I6" s="439"/>
    </row>
    <row r="7" spans="2:10" s="196" customFormat="1" ht="13.5" customHeight="1">
      <c r="B7" s="199"/>
      <c r="C7" s="199"/>
      <c r="D7" s="199"/>
      <c r="E7" s="199"/>
      <c r="F7" s="199"/>
      <c r="G7" s="199"/>
      <c r="H7" s="199"/>
      <c r="I7" s="199"/>
    </row>
    <row r="8" spans="2:10" ht="30" customHeight="1">
      <c r="B8" s="442" t="s">
        <v>207</v>
      </c>
      <c r="C8" s="444" t="s">
        <v>208</v>
      </c>
      <c r="D8" s="443" t="s">
        <v>209</v>
      </c>
      <c r="E8" s="445" t="s">
        <v>249</v>
      </c>
      <c r="F8" s="446"/>
      <c r="G8" s="446"/>
      <c r="H8" s="446"/>
      <c r="I8" s="447"/>
    </row>
    <row r="9" spans="2:10" ht="66" customHeight="1">
      <c r="B9" s="443"/>
      <c r="C9" s="444"/>
      <c r="D9" s="443"/>
      <c r="E9" s="448"/>
      <c r="F9" s="449"/>
      <c r="G9" s="449"/>
      <c r="H9" s="449"/>
      <c r="I9" s="450"/>
    </row>
    <row r="10" spans="2:10" ht="35.25" customHeight="1">
      <c r="B10" s="200">
        <v>1</v>
      </c>
      <c r="C10" s="269" t="str">
        <f>_xlfn.XLOOKUP(B10,'05_見積書整理表'!B:B,'05_見積書整理表'!D:D,"")</f>
        <v/>
      </c>
      <c r="D10" s="270" t="str">
        <f>_xlfn.XLOOKUP(B10,'05_見積書整理表'!B:B,'05_見積書整理表'!G:G,"")</f>
        <v/>
      </c>
      <c r="E10" s="451"/>
      <c r="F10" s="452"/>
      <c r="G10" s="452"/>
      <c r="H10" s="452"/>
      <c r="I10" s="452"/>
    </row>
    <row r="11" spans="2:10" ht="35.25" customHeight="1">
      <c r="B11" s="200">
        <v>2</v>
      </c>
      <c r="C11" s="269" t="str">
        <f>_xlfn.XLOOKUP(B11,'05_見積書整理表'!B:B,'05_見積書整理表'!D:D,"")</f>
        <v/>
      </c>
      <c r="D11" s="270" t="str">
        <f>_xlfn.XLOOKUP(B11,'05_見積書整理表'!B:B,'05_見積書整理表'!G:G,"")</f>
        <v/>
      </c>
      <c r="E11" s="440"/>
      <c r="F11" s="441"/>
      <c r="G11" s="441"/>
      <c r="H11" s="441"/>
      <c r="I11" s="441"/>
    </row>
    <row r="12" spans="2:10" ht="35.25" customHeight="1">
      <c r="B12" s="200">
        <v>3</v>
      </c>
      <c r="C12" s="269" t="str">
        <f>_xlfn.XLOOKUP(B12,'05_見積書整理表'!B:B,'05_見積書整理表'!D:D,"")</f>
        <v/>
      </c>
      <c r="D12" s="270" t="str">
        <f>_xlfn.XLOOKUP(B12,'05_見積書整理表'!B:B,'05_見積書整理表'!G:G,"")</f>
        <v/>
      </c>
      <c r="E12" s="451"/>
      <c r="F12" s="452"/>
      <c r="G12" s="452"/>
      <c r="H12" s="452"/>
      <c r="I12" s="452"/>
    </row>
    <row r="13" spans="2:10" ht="35.25" customHeight="1">
      <c r="B13" s="200">
        <v>4</v>
      </c>
      <c r="C13" s="269" t="str">
        <f>_xlfn.XLOOKUP(B13,'05_見積書整理表'!B:B,'05_見積書整理表'!D:D,"")</f>
        <v/>
      </c>
      <c r="D13" s="270" t="str">
        <f>_xlfn.XLOOKUP(B13,'05_見積書整理表'!B:B,'05_見積書整理表'!G:G,"")</f>
        <v/>
      </c>
      <c r="E13" s="440"/>
      <c r="F13" s="441"/>
      <c r="G13" s="441"/>
      <c r="H13" s="441"/>
      <c r="I13" s="441"/>
    </row>
    <row r="14" spans="2:10" ht="35.25" customHeight="1">
      <c r="B14" s="200">
        <v>5</v>
      </c>
      <c r="C14" s="269" t="str">
        <f>_xlfn.XLOOKUP(B14,'05_見積書整理表'!B:B,'05_見積書整理表'!D:D,"")</f>
        <v/>
      </c>
      <c r="D14" s="270" t="str">
        <f>_xlfn.XLOOKUP(B14,'05_見積書整理表'!B:B,'05_見積書整理表'!G:G,"")</f>
        <v/>
      </c>
      <c r="E14" s="451"/>
      <c r="F14" s="452"/>
      <c r="G14" s="452"/>
      <c r="H14" s="452"/>
      <c r="I14" s="452"/>
    </row>
    <row r="15" spans="2:10" ht="35.25" customHeight="1">
      <c r="B15" s="200">
        <v>6</v>
      </c>
      <c r="C15" s="269" t="str">
        <f>_xlfn.XLOOKUP(B15,'05_見積書整理表'!B:B,'05_見積書整理表'!D:D,"")</f>
        <v/>
      </c>
      <c r="D15" s="270" t="str">
        <f>_xlfn.XLOOKUP(B15,'05_見積書整理表'!B:B,'05_見積書整理表'!G:G,"")</f>
        <v/>
      </c>
      <c r="E15" s="440"/>
      <c r="F15" s="441"/>
      <c r="G15" s="441"/>
      <c r="H15" s="441"/>
      <c r="I15" s="441"/>
    </row>
    <row r="16" spans="2:10" ht="35.25" customHeight="1">
      <c r="B16" s="200">
        <v>7</v>
      </c>
      <c r="C16" s="269" t="str">
        <f>_xlfn.XLOOKUP(B16,'05_見積書整理表'!B:B,'05_見積書整理表'!D:D,"")</f>
        <v/>
      </c>
      <c r="D16" s="270" t="str">
        <f>_xlfn.XLOOKUP(B16,'05_見積書整理表'!B:B,'05_見積書整理表'!G:G,"")</f>
        <v/>
      </c>
      <c r="E16" s="451"/>
      <c r="F16" s="452"/>
      <c r="G16" s="452"/>
      <c r="H16" s="452"/>
      <c r="I16" s="452"/>
    </row>
    <row r="17" spans="2:9" ht="35.25" customHeight="1">
      <c r="B17" s="200">
        <v>8</v>
      </c>
      <c r="C17" s="269" t="str">
        <f>_xlfn.XLOOKUP(B17,'05_見積書整理表'!B:B,'05_見積書整理表'!D:D,"")</f>
        <v/>
      </c>
      <c r="D17" s="270" t="str">
        <f>_xlfn.XLOOKUP(B17,'05_見積書整理表'!B:B,'05_見積書整理表'!G:G,"")</f>
        <v/>
      </c>
      <c r="E17" s="440"/>
      <c r="F17" s="441"/>
      <c r="G17" s="441"/>
      <c r="H17" s="441"/>
      <c r="I17" s="441"/>
    </row>
    <row r="18" spans="2:9" ht="35.25" customHeight="1">
      <c r="B18" s="200">
        <v>9</v>
      </c>
      <c r="C18" s="269" t="str">
        <f>_xlfn.XLOOKUP(B18,'05_見積書整理表'!B:B,'05_見積書整理表'!D:D,"")</f>
        <v/>
      </c>
      <c r="D18" s="270" t="str">
        <f>_xlfn.XLOOKUP(B18,'05_見積書整理表'!B:B,'05_見積書整理表'!G:G,"")</f>
        <v/>
      </c>
      <c r="E18" s="451"/>
      <c r="F18" s="452"/>
      <c r="G18" s="452"/>
      <c r="H18" s="452"/>
      <c r="I18" s="452"/>
    </row>
    <row r="19" spans="2:9" ht="35.25" customHeight="1">
      <c r="B19" s="200">
        <v>10</v>
      </c>
      <c r="C19" s="269" t="str">
        <f>_xlfn.XLOOKUP(B19,'05_見積書整理表'!B:B,'05_見積書整理表'!D:D,"")</f>
        <v/>
      </c>
      <c r="D19" s="270" t="str">
        <f>_xlfn.XLOOKUP(B19,'05_見積書整理表'!B:B,'05_見積書整理表'!G:G,"")</f>
        <v/>
      </c>
      <c r="E19" s="440"/>
      <c r="F19" s="441"/>
      <c r="G19" s="441"/>
      <c r="H19" s="441"/>
      <c r="I19" s="441"/>
    </row>
    <row r="20" spans="2:9" ht="35.25" customHeight="1">
      <c r="B20" s="200">
        <v>11</v>
      </c>
      <c r="C20" s="269" t="str">
        <f>_xlfn.XLOOKUP(B20,'05_見積書整理表'!B:B,'05_見積書整理表'!D:D,"")</f>
        <v/>
      </c>
      <c r="D20" s="270" t="str">
        <f>_xlfn.XLOOKUP(B20,'05_見積書整理表'!B:B,'05_見積書整理表'!G:G,"")</f>
        <v/>
      </c>
      <c r="E20" s="451"/>
      <c r="F20" s="452"/>
      <c r="G20" s="452"/>
      <c r="H20" s="452"/>
      <c r="I20" s="452"/>
    </row>
    <row r="21" spans="2:9" ht="35.25" customHeight="1">
      <c r="B21" s="200">
        <v>12</v>
      </c>
      <c r="C21" s="269" t="str">
        <f>_xlfn.XLOOKUP(B21,'05_見積書整理表'!B:B,'05_見積書整理表'!D:D,"")</f>
        <v/>
      </c>
      <c r="D21" s="270" t="str">
        <f>_xlfn.XLOOKUP(B21,'05_見積書整理表'!B:B,'05_見積書整理表'!G:G,"")</f>
        <v/>
      </c>
      <c r="E21" s="440"/>
      <c r="F21" s="441"/>
      <c r="G21" s="441"/>
      <c r="H21" s="441"/>
      <c r="I21" s="441"/>
    </row>
    <row r="22" spans="2:9" ht="35.25" customHeight="1">
      <c r="B22" s="200">
        <v>13</v>
      </c>
      <c r="C22" s="269" t="str">
        <f>_xlfn.XLOOKUP(B22,'05_見積書整理表'!B:B,'05_見積書整理表'!D:D,"")</f>
        <v/>
      </c>
      <c r="D22" s="270" t="str">
        <f>_xlfn.XLOOKUP(B22,'05_見積書整理表'!B:B,'05_見積書整理表'!G:G,"")</f>
        <v/>
      </c>
      <c r="E22" s="451"/>
      <c r="F22" s="452"/>
      <c r="G22" s="452"/>
      <c r="H22" s="452"/>
      <c r="I22" s="452"/>
    </row>
    <row r="23" spans="2:9" ht="35.25" customHeight="1">
      <c r="B23" s="200">
        <v>14</v>
      </c>
      <c r="C23" s="269" t="str">
        <f>_xlfn.XLOOKUP(B23,'05_見積書整理表'!B:B,'05_見積書整理表'!D:D,"")</f>
        <v/>
      </c>
      <c r="D23" s="270" t="str">
        <f>_xlfn.XLOOKUP(B23,'05_見積書整理表'!B:B,'05_見積書整理表'!G:G,"")</f>
        <v/>
      </c>
      <c r="E23" s="440"/>
      <c r="F23" s="441"/>
      <c r="G23" s="441"/>
      <c r="H23" s="441"/>
      <c r="I23" s="441"/>
    </row>
    <row r="24" spans="2:9" ht="35.25" customHeight="1">
      <c r="B24" s="200">
        <v>15</v>
      </c>
      <c r="C24" s="269" t="str">
        <f>_xlfn.XLOOKUP(B24,'05_見積書整理表'!B:B,'05_見積書整理表'!D:D,"")</f>
        <v/>
      </c>
      <c r="D24" s="270" t="str">
        <f>_xlfn.XLOOKUP(B24,'05_見積書整理表'!B:B,'05_見積書整理表'!G:G,"")</f>
        <v/>
      </c>
      <c r="E24" s="451"/>
      <c r="F24" s="452"/>
      <c r="G24" s="452"/>
      <c r="H24" s="452"/>
      <c r="I24" s="452"/>
    </row>
  </sheetData>
  <mergeCells count="26">
    <mergeCell ref="E24:I24"/>
    <mergeCell ref="E18:I18"/>
    <mergeCell ref="E19:I19"/>
    <mergeCell ref="E20:I20"/>
    <mergeCell ref="E21:I21"/>
    <mergeCell ref="E22:I22"/>
    <mergeCell ref="E23:I23"/>
    <mergeCell ref="E12:I12"/>
    <mergeCell ref="E13:I13"/>
    <mergeCell ref="E14:I14"/>
    <mergeCell ref="E15:I15"/>
    <mergeCell ref="E16:I16"/>
    <mergeCell ref="E17:I17"/>
    <mergeCell ref="B8:B9"/>
    <mergeCell ref="C8:C9"/>
    <mergeCell ref="D8:D9"/>
    <mergeCell ref="E8:I9"/>
    <mergeCell ref="E10:I10"/>
    <mergeCell ref="E11:I11"/>
    <mergeCell ref="B3:I3"/>
    <mergeCell ref="B5:C5"/>
    <mergeCell ref="D5:E5"/>
    <mergeCell ref="H5:I5"/>
    <mergeCell ref="B6:C6"/>
    <mergeCell ref="D6:E6"/>
    <mergeCell ref="H6:I6"/>
  </mergeCells>
  <phoneticPr fontId="9"/>
  <dataValidations count="2">
    <dataValidation type="list" allowBlank="1" showInputMessage="1" showErrorMessage="1" sqref="G6" xr:uid="{53D8C277-7DD4-4D88-A0F2-D2871CE2C4F4}">
      <formula1>",耐震補強工事,非構造部材の耐震対策,防災機能強化,バリアフリー化,アスベスト対策工事,エコキャンパス推進事業"</formula1>
    </dataValidation>
    <dataValidation showDropDown="1" showInputMessage="1" showErrorMessage="1" sqref="H6:I6" xr:uid="{EE5AF17C-214B-4F5F-ABD6-78830A383B61}"/>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D4251-F8DC-4337-8B4D-3D1AD54E1407}">
  <sheetPr>
    <tabColor rgb="FF00B0F0"/>
    <pageSetUpPr fitToPage="1"/>
  </sheetPr>
  <dimension ref="B1:J29"/>
  <sheetViews>
    <sheetView showGridLines="0" view="pageBreakPreview" zoomScale="80" zoomScaleNormal="100" zoomScaleSheetLayoutView="80" workbookViewId="0">
      <selection activeCell="D14" sqref="D14"/>
    </sheetView>
  </sheetViews>
  <sheetFormatPr defaultRowHeight="13.5"/>
  <cols>
    <col min="1" max="1" width="6.5" style="115" customWidth="1"/>
    <col min="2" max="2" width="7.625" style="115" customWidth="1"/>
    <col min="3" max="3" width="25.75" style="115" customWidth="1"/>
    <col min="4" max="4" width="6.5" style="115" customWidth="1"/>
    <col min="5" max="5" width="27.625" style="115" customWidth="1"/>
    <col min="6" max="6" width="32.125" style="194" customWidth="1"/>
    <col min="7" max="7" width="30.5" style="194" customWidth="1"/>
    <col min="8" max="9" width="31.25" style="194" customWidth="1"/>
    <col min="10" max="10" width="5" style="115" customWidth="1"/>
    <col min="11" max="16384" width="9" style="115"/>
  </cols>
  <sheetData>
    <row r="1" spans="2:10" ht="14.25">
      <c r="J1" s="195" t="s">
        <v>248</v>
      </c>
    </row>
    <row r="3" spans="2:10" s="196" customFormat="1" ht="27.75" customHeight="1">
      <c r="B3" s="426" t="s">
        <v>252</v>
      </c>
      <c r="C3" s="426"/>
      <c r="D3" s="426"/>
      <c r="E3" s="426"/>
      <c r="F3" s="426"/>
      <c r="G3" s="426"/>
      <c r="H3" s="426"/>
      <c r="I3" s="426"/>
    </row>
    <row r="4" spans="2:10" s="196" customFormat="1" ht="14.25" customHeight="1">
      <c r="B4" s="197"/>
      <c r="C4" s="197"/>
      <c r="D4" s="197"/>
      <c r="E4" s="197"/>
      <c r="F4" s="197"/>
      <c r="G4" s="197"/>
      <c r="H4" s="197"/>
      <c r="I4" s="197"/>
    </row>
    <row r="5" spans="2:10" s="196" customFormat="1" ht="27.75" customHeight="1">
      <c r="B5" s="436" t="s">
        <v>127</v>
      </c>
      <c r="C5" s="436"/>
      <c r="D5" s="436" t="s">
        <v>128</v>
      </c>
      <c r="E5" s="436"/>
      <c r="F5" s="198" t="s">
        <v>167</v>
      </c>
      <c r="G5" s="198" t="s">
        <v>168</v>
      </c>
      <c r="H5" s="436" t="s">
        <v>169</v>
      </c>
      <c r="I5" s="436"/>
    </row>
    <row r="6" spans="2:10" s="196" customFormat="1" ht="27.75" customHeight="1">
      <c r="B6" s="437">
        <f>'02_様式８-1'!B7</f>
        <v>0</v>
      </c>
      <c r="C6" s="438"/>
      <c r="D6" s="439">
        <f>'02_様式８-1'!G7</f>
        <v>0</v>
      </c>
      <c r="E6" s="439"/>
      <c r="F6" s="268">
        <f>'02_様式８-1'!B8</f>
        <v>0</v>
      </c>
      <c r="G6" s="268" t="s">
        <v>227</v>
      </c>
      <c r="H6" s="439">
        <f>'02_様式８-1'!B10</f>
        <v>0</v>
      </c>
      <c r="I6" s="439"/>
    </row>
    <row r="7" spans="2:10" s="196" customFormat="1" ht="13.5" customHeight="1">
      <c r="B7" s="199"/>
      <c r="C7" s="199"/>
      <c r="D7" s="199"/>
      <c r="E7" s="199"/>
      <c r="F7" s="199"/>
      <c r="G7" s="199"/>
      <c r="H7" s="199"/>
      <c r="I7" s="199"/>
    </row>
    <row r="8" spans="2:10" ht="30" customHeight="1">
      <c r="B8" s="442" t="s">
        <v>207</v>
      </c>
      <c r="C8" s="444" t="s">
        <v>208</v>
      </c>
      <c r="D8" s="443" t="s">
        <v>209</v>
      </c>
      <c r="E8" s="445" t="s">
        <v>249</v>
      </c>
      <c r="F8" s="446"/>
      <c r="G8" s="446"/>
      <c r="H8" s="446"/>
      <c r="I8" s="447"/>
    </row>
    <row r="9" spans="2:10" ht="66" customHeight="1">
      <c r="B9" s="443"/>
      <c r="C9" s="444"/>
      <c r="D9" s="443"/>
      <c r="E9" s="448"/>
      <c r="F9" s="449"/>
      <c r="G9" s="449"/>
      <c r="H9" s="449"/>
      <c r="I9" s="450"/>
    </row>
    <row r="10" spans="2:10" ht="35.25" customHeight="1">
      <c r="B10" s="493" t="s">
        <v>18</v>
      </c>
      <c r="C10" s="269" t="str">
        <f>_xlfn.XLOOKUP(B10,'05_見積書整理表'!B:B,'05_見積書整理表'!D:D,"")</f>
        <v/>
      </c>
      <c r="D10" s="270" t="str">
        <f>_xlfn.XLOOKUP(B10,'05_見積書整理表'!B:B,'05_見積書整理表'!G:G,"")</f>
        <v/>
      </c>
      <c r="E10" s="451"/>
      <c r="F10" s="452"/>
      <c r="G10" s="452"/>
      <c r="H10" s="452"/>
      <c r="I10" s="452"/>
    </row>
    <row r="11" spans="2:10" ht="35.25" customHeight="1">
      <c r="B11" s="493" t="s">
        <v>20</v>
      </c>
      <c r="C11" s="269" t="str">
        <f>_xlfn.XLOOKUP(B11,'05_見積書整理表'!B:B,'05_見積書整理表'!D:D,"")</f>
        <v/>
      </c>
      <c r="D11" s="270" t="str">
        <f>_xlfn.XLOOKUP(B11,'05_見積書整理表'!B:B,'05_見積書整理表'!G:G,"")</f>
        <v/>
      </c>
      <c r="E11" s="440"/>
      <c r="F11" s="441"/>
      <c r="G11" s="441"/>
      <c r="H11" s="441"/>
      <c r="I11" s="441"/>
    </row>
    <row r="12" spans="2:10" ht="35.25" customHeight="1">
      <c r="B12" s="493" t="s">
        <v>21</v>
      </c>
      <c r="C12" s="269" t="str">
        <f>_xlfn.XLOOKUP(B12,'05_見積書整理表'!B:B,'05_見積書整理表'!D:D,"")</f>
        <v/>
      </c>
      <c r="D12" s="270" t="str">
        <f>_xlfn.XLOOKUP(B12,'05_見積書整理表'!B:B,'05_見積書整理表'!G:G,"")</f>
        <v/>
      </c>
      <c r="E12" s="451"/>
      <c r="F12" s="452"/>
      <c r="G12" s="452"/>
      <c r="H12" s="452"/>
      <c r="I12" s="452"/>
    </row>
    <row r="13" spans="2:10" ht="35.25" customHeight="1">
      <c r="B13" s="493" t="s">
        <v>23</v>
      </c>
      <c r="C13" s="269" t="str">
        <f>_xlfn.XLOOKUP(B13,'05_見積書整理表'!B:B,'05_見積書整理表'!D:D,"")</f>
        <v/>
      </c>
      <c r="D13" s="270" t="str">
        <f>_xlfn.XLOOKUP(B13,'05_見積書整理表'!B:B,'05_見積書整理表'!G:G,"")</f>
        <v/>
      </c>
      <c r="E13" s="440"/>
      <c r="F13" s="441"/>
      <c r="G13" s="441"/>
      <c r="H13" s="441"/>
      <c r="I13" s="441"/>
    </row>
    <row r="14" spans="2:10" ht="35.25" customHeight="1">
      <c r="B14" s="493" t="s">
        <v>24</v>
      </c>
      <c r="C14" s="269" t="str">
        <f>_xlfn.XLOOKUP(B14,'05_見積書整理表'!B:B,'05_見積書整理表'!D:D,"")</f>
        <v/>
      </c>
      <c r="D14" s="270" t="str">
        <f>_xlfn.XLOOKUP(B14,'05_見積書整理表'!B:B,'05_見積書整理表'!G:G,"")</f>
        <v/>
      </c>
      <c r="E14" s="451"/>
      <c r="F14" s="452"/>
      <c r="G14" s="452"/>
      <c r="H14" s="452"/>
      <c r="I14" s="452"/>
    </row>
    <row r="15" spans="2:10" ht="35.25" customHeight="1">
      <c r="B15" s="493" t="s">
        <v>25</v>
      </c>
      <c r="C15" s="269" t="str">
        <f>_xlfn.XLOOKUP(B15,'05_見積書整理表'!B:B,'05_見積書整理表'!D:D,"")</f>
        <v/>
      </c>
      <c r="D15" s="270" t="str">
        <f>_xlfn.XLOOKUP(B15,'05_見積書整理表'!B:B,'05_見積書整理表'!G:G,"")</f>
        <v/>
      </c>
      <c r="E15" s="440"/>
      <c r="F15" s="441"/>
      <c r="G15" s="441"/>
      <c r="H15" s="441"/>
      <c r="I15" s="441"/>
    </row>
    <row r="16" spans="2:10" ht="35.25" customHeight="1">
      <c r="B16" s="493" t="s">
        <v>27</v>
      </c>
      <c r="C16" s="269" t="str">
        <f>_xlfn.XLOOKUP(B16,'05_見積書整理表'!B:B,'05_見積書整理表'!D:D,"")</f>
        <v/>
      </c>
      <c r="D16" s="270" t="str">
        <f>_xlfn.XLOOKUP(B16,'05_見積書整理表'!B:B,'05_見積書整理表'!G:G,"")</f>
        <v/>
      </c>
      <c r="E16" s="451"/>
      <c r="F16" s="452"/>
      <c r="G16" s="452"/>
      <c r="H16" s="452"/>
      <c r="I16" s="452"/>
    </row>
    <row r="17" spans="2:9" ht="35.25" customHeight="1">
      <c r="B17" s="493" t="s">
        <v>28</v>
      </c>
      <c r="C17" s="269" t="str">
        <f>_xlfn.XLOOKUP(B17,'05_見積書整理表'!B:B,'05_見積書整理表'!D:D,"")</f>
        <v/>
      </c>
      <c r="D17" s="270" t="str">
        <f>_xlfn.XLOOKUP(B17,'05_見積書整理表'!B:B,'05_見積書整理表'!G:G,"")</f>
        <v/>
      </c>
      <c r="E17" s="440"/>
      <c r="F17" s="441"/>
      <c r="G17" s="441"/>
      <c r="H17" s="441"/>
      <c r="I17" s="441"/>
    </row>
    <row r="18" spans="2:9" ht="35.25" customHeight="1">
      <c r="B18" s="493" t="s">
        <v>29</v>
      </c>
      <c r="C18" s="269" t="str">
        <f>_xlfn.XLOOKUP(B18,'05_見積書整理表'!B:B,'05_見積書整理表'!D:D,"")</f>
        <v/>
      </c>
      <c r="D18" s="270" t="str">
        <f>_xlfn.XLOOKUP(B18,'05_見積書整理表'!B:B,'05_見積書整理表'!G:G,"")</f>
        <v/>
      </c>
      <c r="E18" s="451"/>
      <c r="F18" s="452"/>
      <c r="G18" s="452"/>
      <c r="H18" s="452"/>
      <c r="I18" s="452"/>
    </row>
    <row r="19" spans="2:9" ht="35.25" customHeight="1">
      <c r="B19" s="493" t="s">
        <v>31</v>
      </c>
      <c r="C19" s="269" t="str">
        <f>_xlfn.XLOOKUP(B19,'05_見積書整理表'!B:B,'05_見積書整理表'!D:D,"")</f>
        <v/>
      </c>
      <c r="D19" s="270" t="str">
        <f>_xlfn.XLOOKUP(B19,'05_見積書整理表'!B:B,'05_見積書整理表'!G:G,"")</f>
        <v/>
      </c>
      <c r="E19" s="440"/>
      <c r="F19" s="441"/>
      <c r="G19" s="441"/>
      <c r="H19" s="441"/>
      <c r="I19" s="441"/>
    </row>
    <row r="20" spans="2:9" ht="35.25" customHeight="1">
      <c r="B20" s="493" t="s">
        <v>32</v>
      </c>
      <c r="C20" s="269" t="str">
        <f>_xlfn.XLOOKUP(B20,'05_見積書整理表'!B:B,'05_見積書整理表'!D:D,"")</f>
        <v/>
      </c>
      <c r="D20" s="270" t="str">
        <f>_xlfn.XLOOKUP(B20,'05_見積書整理表'!B:B,'05_見積書整理表'!G:G,"")</f>
        <v/>
      </c>
      <c r="E20" s="451"/>
      <c r="F20" s="452"/>
      <c r="G20" s="452"/>
      <c r="H20" s="452"/>
      <c r="I20" s="452"/>
    </row>
    <row r="21" spans="2:9" ht="35.25" customHeight="1">
      <c r="B21" s="493" t="s">
        <v>33</v>
      </c>
      <c r="C21" s="269" t="str">
        <f>_xlfn.XLOOKUP(B21,'05_見積書整理表'!B:B,'05_見積書整理表'!D:D,"")</f>
        <v/>
      </c>
      <c r="D21" s="270" t="str">
        <f>_xlfn.XLOOKUP(B21,'05_見積書整理表'!B:B,'05_見積書整理表'!G:G,"")</f>
        <v/>
      </c>
      <c r="E21" s="440"/>
      <c r="F21" s="441"/>
      <c r="G21" s="441"/>
      <c r="H21" s="441"/>
      <c r="I21" s="441"/>
    </row>
    <row r="22" spans="2:9" ht="35.25" customHeight="1">
      <c r="B22" s="493" t="s">
        <v>35</v>
      </c>
      <c r="C22" s="269" t="str">
        <f>_xlfn.XLOOKUP(B22,'05_見積書整理表'!B:B,'05_見積書整理表'!D:D,"")</f>
        <v/>
      </c>
      <c r="D22" s="270" t="str">
        <f>_xlfn.XLOOKUP(B22,'05_見積書整理表'!B:B,'05_見積書整理表'!G:G,"")</f>
        <v/>
      </c>
      <c r="E22" s="451"/>
      <c r="F22" s="452"/>
      <c r="G22" s="452"/>
      <c r="H22" s="452"/>
      <c r="I22" s="452"/>
    </row>
    <row r="23" spans="2:9" ht="35.25" customHeight="1">
      <c r="B23" s="493" t="s">
        <v>37</v>
      </c>
      <c r="C23" s="269" t="str">
        <f>_xlfn.XLOOKUP(B23,'05_見積書整理表'!B:B,'05_見積書整理表'!D:D,"")</f>
        <v/>
      </c>
      <c r="D23" s="270" t="str">
        <f>_xlfn.XLOOKUP(B23,'05_見積書整理表'!B:B,'05_見積書整理表'!G:G,"")</f>
        <v/>
      </c>
      <c r="E23" s="440"/>
      <c r="F23" s="441"/>
      <c r="G23" s="441"/>
      <c r="H23" s="441"/>
      <c r="I23" s="441"/>
    </row>
    <row r="24" spans="2:9" ht="35.25" customHeight="1">
      <c r="B24" s="493" t="s">
        <v>265</v>
      </c>
      <c r="C24" s="269" t="str">
        <f>_xlfn.XLOOKUP(B24,'05_見積書整理表'!B:B,'05_見積書整理表'!D:D,"")</f>
        <v/>
      </c>
      <c r="D24" s="270" t="str">
        <f>_xlfn.XLOOKUP(B24,'05_見積書整理表'!B:B,'05_見積書整理表'!G:G,"")</f>
        <v/>
      </c>
      <c r="E24" s="451"/>
      <c r="F24" s="452"/>
      <c r="G24" s="452"/>
      <c r="H24" s="452"/>
      <c r="I24" s="452"/>
    </row>
    <row r="25" spans="2:9" ht="35.25" customHeight="1">
      <c r="B25" s="200">
        <v>16</v>
      </c>
      <c r="C25" s="269" t="str">
        <f>_xlfn.XLOOKUP(B25,'05_見積書整理表'!B:B,'05_見積書整理表'!D:D,"")</f>
        <v/>
      </c>
      <c r="D25" s="270" t="str">
        <f>_xlfn.XLOOKUP(B25,'05_見積書整理表'!B:B,'05_見積書整理表'!G:G,"")</f>
        <v/>
      </c>
      <c r="E25" s="440"/>
      <c r="F25" s="441"/>
      <c r="G25" s="441"/>
      <c r="H25" s="441"/>
      <c r="I25" s="441"/>
    </row>
    <row r="26" spans="2:9" ht="35.25" customHeight="1">
      <c r="B26" s="200">
        <v>17</v>
      </c>
      <c r="C26" s="269" t="str">
        <f>_xlfn.XLOOKUP(B26,'05_見積書整理表'!B:B,'05_見積書整理表'!D:D,"")</f>
        <v/>
      </c>
      <c r="D26" s="270" t="str">
        <f>_xlfn.XLOOKUP(B26,'05_見積書整理表'!B:B,'05_見積書整理表'!G:G,"")</f>
        <v/>
      </c>
      <c r="E26" s="451"/>
      <c r="F26" s="452"/>
      <c r="G26" s="452"/>
      <c r="H26" s="452"/>
      <c r="I26" s="452"/>
    </row>
    <row r="27" spans="2:9" ht="35.25" customHeight="1">
      <c r="B27" s="200">
        <v>18</v>
      </c>
      <c r="C27" s="269" t="str">
        <f>_xlfn.XLOOKUP(B27,'05_見積書整理表'!B:B,'05_見積書整理表'!D:D,"")</f>
        <v/>
      </c>
      <c r="D27" s="270" t="str">
        <f>_xlfn.XLOOKUP(B27,'05_見積書整理表'!B:B,'05_見積書整理表'!G:G,"")</f>
        <v/>
      </c>
      <c r="E27" s="440"/>
      <c r="F27" s="441"/>
      <c r="G27" s="441"/>
      <c r="H27" s="441"/>
      <c r="I27" s="441"/>
    </row>
    <row r="28" spans="2:9" ht="35.25" customHeight="1">
      <c r="B28" s="200">
        <v>19</v>
      </c>
      <c r="C28" s="269" t="str">
        <f>_xlfn.XLOOKUP(B28,'05_見積書整理表'!B:B,'05_見積書整理表'!D:D,"")</f>
        <v/>
      </c>
      <c r="D28" s="270" t="str">
        <f>_xlfn.XLOOKUP(B28,'05_見積書整理表'!B:B,'05_見積書整理表'!G:G,"")</f>
        <v/>
      </c>
      <c r="E28" s="451"/>
      <c r="F28" s="452"/>
      <c r="G28" s="452"/>
      <c r="H28" s="452"/>
      <c r="I28" s="452"/>
    </row>
    <row r="29" spans="2:9" ht="35.25" customHeight="1">
      <c r="B29" s="200">
        <v>20</v>
      </c>
      <c r="C29" s="269" t="str">
        <f>_xlfn.XLOOKUP(B29,'05_見積書整理表'!B:B,'05_見積書整理表'!D:D,"")</f>
        <v/>
      </c>
      <c r="D29" s="270" t="str">
        <f>_xlfn.XLOOKUP(B29,'05_見積書整理表'!B:B,'05_見積書整理表'!G:G,"")</f>
        <v/>
      </c>
      <c r="E29" s="440"/>
      <c r="F29" s="441"/>
      <c r="G29" s="441"/>
      <c r="H29" s="441"/>
      <c r="I29" s="441"/>
    </row>
  </sheetData>
  <mergeCells count="31">
    <mergeCell ref="E29:I29"/>
    <mergeCell ref="E18:I18"/>
    <mergeCell ref="E19:I19"/>
    <mergeCell ref="E20:I20"/>
    <mergeCell ref="E21:I21"/>
    <mergeCell ref="E22:I22"/>
    <mergeCell ref="E23:I23"/>
    <mergeCell ref="E24:I24"/>
    <mergeCell ref="E25:I25"/>
    <mergeCell ref="E26:I26"/>
    <mergeCell ref="E27:I27"/>
    <mergeCell ref="E28:I28"/>
    <mergeCell ref="E17:I17"/>
    <mergeCell ref="B8:B9"/>
    <mergeCell ref="C8:C9"/>
    <mergeCell ref="D8:D9"/>
    <mergeCell ref="E8:I9"/>
    <mergeCell ref="E10:I10"/>
    <mergeCell ref="E11:I11"/>
    <mergeCell ref="E12:I12"/>
    <mergeCell ref="E13:I13"/>
    <mergeCell ref="E14:I14"/>
    <mergeCell ref="E15:I15"/>
    <mergeCell ref="E16:I16"/>
    <mergeCell ref="B3:I3"/>
    <mergeCell ref="B5:C5"/>
    <mergeCell ref="D5:E5"/>
    <mergeCell ref="H5:I5"/>
    <mergeCell ref="B6:C6"/>
    <mergeCell ref="D6:E6"/>
    <mergeCell ref="H6:I6"/>
  </mergeCells>
  <phoneticPr fontId="9"/>
  <dataValidations count="2">
    <dataValidation showDropDown="1" showInputMessage="1" showErrorMessage="1" sqref="H6:I6" xr:uid="{CE9659CC-ADD3-40B9-B89D-D0FCDA1C9648}"/>
    <dataValidation type="list" allowBlank="1" showInputMessage="1" showErrorMessage="1" sqref="G6" xr:uid="{6D9CFC7E-EBE4-41AD-8703-FF69382A3073}">
      <formula1>",耐震補強工事,非構造部材の耐震対策,防災機能強化,バリアフリー化,アスベスト対策工事,エコキャンパス推進事業"</formula1>
    </dataValidation>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rowBreaks count="1" manualBreakCount="1">
    <brk id="24" max="9"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91CF9-3461-490D-A6A2-3EA3AB420117}">
  <sheetPr>
    <tabColor rgb="FF00B0F0"/>
    <pageSetUpPr fitToPage="1"/>
  </sheetPr>
  <dimension ref="A1:J33"/>
  <sheetViews>
    <sheetView showZeros="0" view="pageBreakPreview" zoomScaleNormal="85" zoomScaleSheetLayoutView="100" workbookViewId="0">
      <selection activeCell="M10" sqref="M10"/>
    </sheetView>
  </sheetViews>
  <sheetFormatPr defaultRowHeight="13.5"/>
  <cols>
    <col min="1" max="1" width="15.75" style="37" bestFit="1" customWidth="1"/>
    <col min="2" max="2" width="12.5" style="37" bestFit="1" customWidth="1"/>
    <col min="3" max="3" width="12.25" style="37" customWidth="1"/>
    <col min="4" max="4" width="3.75" style="37" bestFit="1" customWidth="1"/>
    <col min="5" max="5" width="12.5" style="37" bestFit="1" customWidth="1"/>
    <col min="6" max="6" width="12" style="37" customWidth="1"/>
    <col min="7" max="7" width="3.75" style="37" bestFit="1" customWidth="1"/>
    <col min="8" max="8" width="10.25" style="37" bestFit="1" customWidth="1"/>
    <col min="9" max="9" width="17.125" style="37" customWidth="1"/>
    <col min="10" max="10" width="3.5" style="193" bestFit="1" customWidth="1"/>
    <col min="11" max="16384" width="9" style="37"/>
  </cols>
  <sheetData>
    <row r="1" spans="1:10" ht="24.75" customHeight="1">
      <c r="G1" s="453" t="s">
        <v>210</v>
      </c>
      <c r="H1" s="453"/>
      <c r="I1" s="453"/>
      <c r="J1" s="453"/>
    </row>
    <row r="2" spans="1:10" ht="24.75" customHeight="1">
      <c r="A2" s="454" t="s">
        <v>211</v>
      </c>
      <c r="B2" s="454"/>
      <c r="C2" s="454"/>
      <c r="D2" s="454"/>
      <c r="E2" s="454"/>
      <c r="F2" s="454"/>
      <c r="G2" s="454"/>
      <c r="H2" s="454"/>
      <c r="I2" s="454"/>
      <c r="J2" s="454"/>
    </row>
    <row r="3" spans="1:10" ht="14.25" thickBot="1">
      <c r="H3" s="175"/>
      <c r="I3" s="455"/>
      <c r="J3" s="455"/>
    </row>
    <row r="4" spans="1:10" ht="34.5" customHeight="1">
      <c r="A4" s="176" t="s">
        <v>4</v>
      </c>
      <c r="B4" s="456">
        <f>'02_様式８-1'!G7</f>
        <v>0</v>
      </c>
      <c r="C4" s="457"/>
      <c r="D4" s="457"/>
      <c r="E4" s="458"/>
      <c r="F4" s="177" t="s">
        <v>212</v>
      </c>
      <c r="G4" s="459">
        <f>'02_様式８-1'!B8</f>
        <v>0</v>
      </c>
      <c r="H4" s="405"/>
      <c r="I4" s="405"/>
      <c r="J4" s="460"/>
    </row>
    <row r="5" spans="1:10" ht="34.5" customHeight="1">
      <c r="A5" s="8" t="s">
        <v>1</v>
      </c>
      <c r="B5" s="461">
        <f>'02_様式８-1'!G2</f>
        <v>0</v>
      </c>
      <c r="C5" s="462"/>
      <c r="D5" s="462"/>
      <c r="E5" s="462"/>
      <c r="F5" s="462"/>
      <c r="G5" s="462"/>
      <c r="H5" s="462"/>
      <c r="I5" s="462"/>
      <c r="J5" s="463"/>
    </row>
    <row r="6" spans="1:10" ht="34.5" customHeight="1" thickBot="1">
      <c r="A6" s="178" t="s">
        <v>6</v>
      </c>
      <c r="B6" s="464">
        <f>'02_様式８-1'!B9</f>
        <v>0</v>
      </c>
      <c r="C6" s="465"/>
      <c r="D6" s="465"/>
      <c r="E6" s="466"/>
      <c r="F6" s="466"/>
      <c r="G6" s="466"/>
      <c r="H6" s="466"/>
      <c r="I6" s="466"/>
      <c r="J6" s="467"/>
    </row>
    <row r="7" spans="1:10" ht="34.5" customHeight="1" thickTop="1">
      <c r="A7" s="179" t="s">
        <v>7</v>
      </c>
      <c r="B7" s="468">
        <f>'02_様式８-1'!B10</f>
        <v>0</v>
      </c>
      <c r="C7" s="469"/>
      <c r="D7" s="469"/>
      <c r="E7" s="470"/>
      <c r="F7" s="471" t="s">
        <v>213</v>
      </c>
      <c r="G7" s="472"/>
      <c r="H7" s="473"/>
      <c r="I7" s="474"/>
      <c r="J7" s="475"/>
    </row>
    <row r="8" spans="1:10" ht="34.5" customHeight="1">
      <c r="A8" s="180" t="s">
        <v>214</v>
      </c>
      <c r="B8" s="181" t="s">
        <v>215</v>
      </c>
      <c r="C8" s="476"/>
      <c r="D8" s="476"/>
      <c r="E8" s="476"/>
      <c r="F8" s="476"/>
      <c r="G8" s="477"/>
      <c r="H8" s="181" t="s">
        <v>216</v>
      </c>
      <c r="I8" s="182"/>
      <c r="J8" s="183" t="s">
        <v>19</v>
      </c>
    </row>
    <row r="9" spans="1:10" ht="34.5" customHeight="1">
      <c r="A9" s="180" t="s">
        <v>217</v>
      </c>
      <c r="B9" s="181" t="s">
        <v>215</v>
      </c>
      <c r="C9" s="370"/>
      <c r="D9" s="370"/>
      <c r="E9" s="370"/>
      <c r="F9" s="370"/>
      <c r="G9" s="371"/>
      <c r="H9" s="181" t="s">
        <v>216</v>
      </c>
      <c r="I9" s="182"/>
      <c r="J9" s="183" t="s">
        <v>19</v>
      </c>
    </row>
    <row r="10" spans="1:10" ht="34.5" customHeight="1">
      <c r="A10" s="180" t="s">
        <v>218</v>
      </c>
      <c r="B10" s="181" t="s">
        <v>215</v>
      </c>
      <c r="C10" s="370"/>
      <c r="D10" s="370"/>
      <c r="E10" s="370"/>
      <c r="F10" s="370"/>
      <c r="G10" s="371"/>
      <c r="H10" s="181" t="s">
        <v>216</v>
      </c>
      <c r="I10" s="182"/>
      <c r="J10" s="183" t="s">
        <v>19</v>
      </c>
    </row>
    <row r="11" spans="1:10" ht="34.5" customHeight="1">
      <c r="A11" s="180" t="s">
        <v>219</v>
      </c>
      <c r="B11" s="181" t="s">
        <v>215</v>
      </c>
      <c r="C11" s="370"/>
      <c r="D11" s="370"/>
      <c r="E11" s="370"/>
      <c r="F11" s="370"/>
      <c r="G11" s="371"/>
      <c r="H11" s="181" t="s">
        <v>216</v>
      </c>
      <c r="I11" s="182"/>
      <c r="J11" s="183" t="s">
        <v>19</v>
      </c>
    </row>
    <row r="12" spans="1:10" ht="34.5" customHeight="1">
      <c r="A12" s="180" t="s">
        <v>220</v>
      </c>
      <c r="B12" s="181" t="s">
        <v>215</v>
      </c>
      <c r="C12" s="370"/>
      <c r="D12" s="370"/>
      <c r="E12" s="370"/>
      <c r="F12" s="370"/>
      <c r="G12" s="371"/>
      <c r="H12" s="181" t="s">
        <v>216</v>
      </c>
      <c r="I12" s="182"/>
      <c r="J12" s="183" t="s">
        <v>19</v>
      </c>
    </row>
    <row r="13" spans="1:10" ht="35.25" customHeight="1" thickBot="1">
      <c r="A13" s="180" t="s">
        <v>221</v>
      </c>
      <c r="B13" s="184" t="s">
        <v>215</v>
      </c>
      <c r="C13" s="370"/>
      <c r="D13" s="370"/>
      <c r="E13" s="370"/>
      <c r="F13" s="370"/>
      <c r="G13" s="371"/>
      <c r="H13" s="184" t="s">
        <v>216</v>
      </c>
      <c r="I13" s="185"/>
      <c r="J13" s="186" t="s">
        <v>19</v>
      </c>
    </row>
    <row r="14" spans="1:10" ht="35.25" customHeight="1" thickTop="1">
      <c r="A14" s="187" t="s">
        <v>222</v>
      </c>
      <c r="B14" s="488"/>
      <c r="C14" s="488"/>
      <c r="D14" s="488"/>
      <c r="E14" s="488"/>
      <c r="F14" s="488"/>
      <c r="G14" s="488"/>
      <c r="H14" s="488"/>
      <c r="I14" s="488"/>
      <c r="J14" s="489"/>
    </row>
    <row r="15" spans="1:10" ht="34.5" customHeight="1">
      <c r="A15" s="490"/>
      <c r="B15" s="491"/>
      <c r="C15" s="491"/>
      <c r="D15" s="491"/>
      <c r="E15" s="491"/>
      <c r="F15" s="491"/>
      <c r="G15" s="491"/>
      <c r="H15" s="491"/>
      <c r="I15" s="491"/>
      <c r="J15" s="492"/>
    </row>
    <row r="16" spans="1:10" ht="34.5" customHeight="1">
      <c r="A16" s="490"/>
      <c r="B16" s="491"/>
      <c r="C16" s="491"/>
      <c r="D16" s="491"/>
      <c r="E16" s="491"/>
      <c r="F16" s="491"/>
      <c r="G16" s="491"/>
      <c r="H16" s="491"/>
      <c r="I16" s="491"/>
      <c r="J16" s="492"/>
    </row>
    <row r="17" spans="1:10" ht="34.5" customHeight="1">
      <c r="A17" s="490"/>
      <c r="B17" s="491"/>
      <c r="C17" s="491"/>
      <c r="D17" s="491"/>
      <c r="E17" s="491"/>
      <c r="F17" s="491"/>
      <c r="G17" s="491"/>
      <c r="H17" s="491"/>
      <c r="I17" s="491"/>
      <c r="J17" s="492"/>
    </row>
    <row r="18" spans="1:10" ht="34.5" customHeight="1">
      <c r="A18" s="490"/>
      <c r="B18" s="491"/>
      <c r="C18" s="491"/>
      <c r="D18" s="491"/>
      <c r="E18" s="491"/>
      <c r="F18" s="491"/>
      <c r="G18" s="491"/>
      <c r="H18" s="491"/>
      <c r="I18" s="491"/>
      <c r="J18" s="492"/>
    </row>
    <row r="19" spans="1:10" ht="34.5" customHeight="1">
      <c r="A19" s="490"/>
      <c r="B19" s="491"/>
      <c r="C19" s="491"/>
      <c r="D19" s="491"/>
      <c r="E19" s="491"/>
      <c r="F19" s="491"/>
      <c r="G19" s="491"/>
      <c r="H19" s="491"/>
      <c r="I19" s="491"/>
      <c r="J19" s="492"/>
    </row>
    <row r="20" spans="1:10" ht="34.5" customHeight="1">
      <c r="A20" s="490"/>
      <c r="B20" s="491"/>
      <c r="C20" s="491"/>
      <c r="D20" s="491"/>
      <c r="E20" s="491"/>
      <c r="F20" s="491"/>
      <c r="G20" s="491"/>
      <c r="H20" s="491"/>
      <c r="I20" s="491"/>
      <c r="J20" s="492"/>
    </row>
    <row r="21" spans="1:10" ht="35.25" customHeight="1">
      <c r="A21" s="478" t="s">
        <v>223</v>
      </c>
      <c r="B21" s="479"/>
      <c r="C21" s="479"/>
      <c r="D21" s="479"/>
      <c r="E21" s="479"/>
      <c r="F21" s="479"/>
      <c r="G21" s="479"/>
      <c r="H21" s="479"/>
      <c r="I21" s="479"/>
      <c r="J21" s="480"/>
    </row>
    <row r="22" spans="1:10" ht="35.25" customHeight="1">
      <c r="A22" s="188"/>
      <c r="B22" s="175" t="s">
        <v>224</v>
      </c>
      <c r="C22" s="189"/>
      <c r="D22" s="190" t="s">
        <v>19</v>
      </c>
      <c r="E22" s="175" t="s">
        <v>225</v>
      </c>
      <c r="F22" s="48"/>
      <c r="G22" s="190" t="s">
        <v>19</v>
      </c>
      <c r="H22" s="175" t="s">
        <v>226</v>
      </c>
      <c r="I22" s="191">
        <f>F22-C22</f>
        <v>0</v>
      </c>
      <c r="J22" s="192" t="s">
        <v>19</v>
      </c>
    </row>
    <row r="23" spans="1:10" ht="34.5" customHeight="1">
      <c r="A23" s="481"/>
      <c r="B23" s="482"/>
      <c r="C23" s="482"/>
      <c r="D23" s="482"/>
      <c r="E23" s="482"/>
      <c r="F23" s="482"/>
      <c r="G23" s="482"/>
      <c r="H23" s="482"/>
      <c r="I23" s="482"/>
      <c r="J23" s="483"/>
    </row>
    <row r="24" spans="1:10" ht="34.5" customHeight="1">
      <c r="A24" s="484"/>
      <c r="B24" s="482"/>
      <c r="C24" s="482"/>
      <c r="D24" s="482"/>
      <c r="E24" s="482"/>
      <c r="F24" s="482"/>
      <c r="G24" s="482"/>
      <c r="H24" s="482"/>
      <c r="I24" s="482"/>
      <c r="J24" s="483"/>
    </row>
    <row r="25" spans="1:10" ht="34.5" customHeight="1">
      <c r="A25" s="484"/>
      <c r="B25" s="482"/>
      <c r="C25" s="482"/>
      <c r="D25" s="482"/>
      <c r="E25" s="482"/>
      <c r="F25" s="482"/>
      <c r="G25" s="482"/>
      <c r="H25" s="482"/>
      <c r="I25" s="482"/>
      <c r="J25" s="483"/>
    </row>
    <row r="26" spans="1:10" ht="34.5" customHeight="1">
      <c r="A26" s="484"/>
      <c r="B26" s="482"/>
      <c r="C26" s="482"/>
      <c r="D26" s="482"/>
      <c r="E26" s="482"/>
      <c r="F26" s="482"/>
      <c r="G26" s="482"/>
      <c r="H26" s="482"/>
      <c r="I26" s="482"/>
      <c r="J26" s="483"/>
    </row>
    <row r="27" spans="1:10" ht="34.5" customHeight="1">
      <c r="A27" s="484"/>
      <c r="B27" s="482"/>
      <c r="C27" s="482"/>
      <c r="D27" s="482"/>
      <c r="E27" s="482"/>
      <c r="F27" s="482"/>
      <c r="G27" s="482"/>
      <c r="H27" s="482"/>
      <c r="I27" s="482"/>
      <c r="J27" s="483"/>
    </row>
    <row r="28" spans="1:10" ht="34.5" customHeight="1" thickBot="1">
      <c r="A28" s="485"/>
      <c r="B28" s="486"/>
      <c r="C28" s="486"/>
      <c r="D28" s="486"/>
      <c r="E28" s="486"/>
      <c r="F28" s="486"/>
      <c r="G28" s="486"/>
      <c r="H28" s="486"/>
      <c r="I28" s="486"/>
      <c r="J28" s="487"/>
    </row>
    <row r="29" spans="1:10" ht="28.5" customHeight="1"/>
    <row r="30" spans="1:10" ht="28.5" customHeight="1"/>
    <row r="31" spans="1:10" ht="28.5" customHeight="1"/>
    <row r="32" spans="1:10" ht="28.5" customHeight="1"/>
    <row r="33" ht="28.5" customHeight="1"/>
  </sheetData>
  <mergeCells count="20">
    <mergeCell ref="A21:J21"/>
    <mergeCell ref="A23:J28"/>
    <mergeCell ref="C10:G10"/>
    <mergeCell ref="C11:G11"/>
    <mergeCell ref="C12:G12"/>
    <mergeCell ref="C13:G13"/>
    <mergeCell ref="B14:J14"/>
    <mergeCell ref="A15:J20"/>
    <mergeCell ref="C9:G9"/>
    <mergeCell ref="G1:J1"/>
    <mergeCell ref="A2:J2"/>
    <mergeCell ref="I3:J3"/>
    <mergeCell ref="B4:E4"/>
    <mergeCell ref="G4:J4"/>
    <mergeCell ref="B5:J5"/>
    <mergeCell ref="B6:J6"/>
    <mergeCell ref="B7:E7"/>
    <mergeCell ref="F7:G7"/>
    <mergeCell ref="H7:J7"/>
    <mergeCell ref="C8:G8"/>
  </mergeCells>
  <phoneticPr fontId="9"/>
  <conditionalFormatting sqref="C8:G11 I8:I11">
    <cfRule type="cellIs" dxfId="1" priority="1" operator="equal">
      <formula>""</formula>
    </cfRule>
  </conditionalFormatting>
  <conditionalFormatting sqref="H7:J7 A15:J20">
    <cfRule type="cellIs" dxfId="0" priority="2" operator="equal">
      <formula>""</formula>
    </cfRule>
  </conditionalFormatting>
  <dataValidations count="1">
    <dataValidation type="list" allowBlank="1" showInputMessage="1" showErrorMessage="1" sqref="H7:J7" xr:uid="{4A895002-A429-4A48-94B3-31D5CF795369}">
      <formula1>"施工業者,設計業者,調査分析業者,施工業者・設計業者,施工業者・調査分析業者,設計業者・調査分析業者,施工業者・設計業者・調査分析業者"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01_チェック表</vt:lpstr>
      <vt:lpstr>02_様式８-1</vt:lpstr>
      <vt:lpstr>03_様式８-2</vt:lpstr>
      <vt:lpstr>04_様式８-3</vt:lpstr>
      <vt:lpstr>05_見積書整理表</vt:lpstr>
      <vt:lpstr>06-1_説明一覧  (調査分析費)</vt:lpstr>
      <vt:lpstr>06-2_説明一覧  (実施設計費)</vt:lpstr>
      <vt:lpstr>06-3_説明一覧 （工事費）</vt:lpstr>
      <vt:lpstr>07_採択理由書</vt:lpstr>
      <vt:lpstr>Sheet4</vt:lpstr>
      <vt:lpstr>'01_チェック表'!Print_Area</vt:lpstr>
      <vt:lpstr>'02_様式８-1'!Print_Area</vt:lpstr>
      <vt:lpstr>'03_様式８-2'!Print_Area</vt:lpstr>
      <vt:lpstr>'04_様式８-3'!Print_Area</vt:lpstr>
      <vt:lpstr>'05_見積書整理表'!Print_Area</vt:lpstr>
      <vt:lpstr>'06-1_説明一覧  (調査分析費)'!Print_Area</vt:lpstr>
      <vt:lpstr>'06-2_説明一覧  (実施設計費)'!Print_Area</vt:lpstr>
      <vt:lpstr>'06-3_説明一覧 （工事費）'!Print_Area</vt:lpstr>
      <vt:lpstr>'07_採択理由書'!Print_Area</vt:lpstr>
      <vt:lpstr>'06-1_説明一覧  (調査分析費)'!Print_Titles</vt:lpstr>
      <vt:lpstr>'06-2_説明一覧  (実施設計費)'!Print_Titles</vt:lpstr>
      <vt:lpstr>'06-3_説明一覧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2013-01-28T13:40:42Z</dcterms:created>
  <dcterms:modified xsi:type="dcterms:W3CDTF">2024-02-27T04:59:13Z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2023-03-23T06:18:46Z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ea38a732-5f24-4a8d-b8dd-b20f4e5c3f3e</vt:lpwstr>
  </property>
  <property fmtid="{D5CDD505-2E9C-101B-9397-08002B2CF9AE}" pid="8" name="MSIP_Label_d899a617-f30e-4fb8-b81c-fb6d0b94ac5b_ContentBits">
    <vt:lpwstr>0</vt:lpwstr>
  </property>
</Properties>
</file>