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C:\Users\mio3110\AppData\Local\Box\Box Edit\Documents\l+B5Sx8Sqk+hSb2L1K5CkA==\"/>
    </mc:Choice>
  </mc:AlternateContent>
  <xr:revisionPtr revIDLastSave="0" documentId="13_ncr:1_{877E649E-AEB8-4939-A90A-B717D785A5EE}" xr6:coauthVersionLast="47" xr6:coauthVersionMax="47" xr10:uidLastSave="{00000000-0000-0000-0000-000000000000}"/>
  <bookViews>
    <workbookView xWindow="-120" yWindow="-120" windowWidth="29040" windowHeight="15840" firstSheet="4" activeTab="1" xr2:uid="{00000000-000D-0000-FFFF-FFFF00000000}"/>
  </bookViews>
  <sheets>
    <sheet name="01_チェック表" sheetId="8" r:id="rId1"/>
    <sheet name="02_様式4-1" sheetId="1" r:id="rId2"/>
    <sheet name="03_様式4-2" sheetId="2" r:id="rId3"/>
    <sheet name="04-1_様式4-3" sheetId="3" r:id="rId4"/>
    <sheet name="04-2_（参考）様式4-3" sheetId="4" r:id="rId5"/>
    <sheet name="05_様式4-4" sheetId="17" r:id="rId6"/>
    <sheet name="06_見積書整理表" sheetId="9" r:id="rId7"/>
    <sheet name="07-1_説明一覧  (調査経費)" sheetId="19" r:id="rId8"/>
    <sheet name="07-2_説明一覧  (実施設計費)" sheetId="18" r:id="rId9"/>
    <sheet name="07-3_説明一覧 （工事費）" sheetId="16" r:id="rId10"/>
    <sheet name="08_採択理由書" sheetId="11" r:id="rId11"/>
    <sheet name="Sheet4" sheetId="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O">[1]大学データ!$I$5:$I$8</definedName>
    <definedName name="P">[1]大学データ!$J$5:$J$7</definedName>
    <definedName name="_xlnm.Print_Area" localSheetId="0">'01_チェック表'!$A$1:$G$56</definedName>
    <definedName name="_xlnm.Print_Area" localSheetId="1">'02_様式4-1'!$A$1:$J$30</definedName>
    <definedName name="_xlnm.Print_Area" localSheetId="2">'03_様式4-2'!$A$1:$I$48</definedName>
    <definedName name="_xlnm.Print_Area" localSheetId="3">'04-1_様式4-3'!$A$1:$D$27</definedName>
    <definedName name="_xlnm.Print_Area" localSheetId="4">'04-2_（参考）様式4-3'!$A$1:$D$27</definedName>
    <definedName name="_xlnm.Print_Area" localSheetId="5">'05_様式4-4'!$A$1:$H$45</definedName>
    <definedName name="_xlnm.Print_Area" localSheetId="6">'06_見積書整理表'!$A$1:$Q$69</definedName>
    <definedName name="_xlnm.Print_Area" localSheetId="7">'07-1_説明一覧  (調査経費)'!$A$1:$J$24</definedName>
    <definedName name="_xlnm.Print_Area" localSheetId="8">'07-2_説明一覧  (実施設計費)'!$A$1:$J$29</definedName>
    <definedName name="_xlnm.Print_Area" localSheetId="9">'07-3_説明一覧 （工事費）'!$A$1:$J$24</definedName>
    <definedName name="_xlnm.Print_Area" localSheetId="10">'08_採択理由書'!$A$1:$J$28</definedName>
    <definedName name="_xlnm.Print_Titles" localSheetId="2">'03_様式4-2'!$1:$4</definedName>
    <definedName name="_xlnm.Print_Titles" localSheetId="7">'07-1_説明一覧  (調査経費)'!$8:$9</definedName>
    <definedName name="_xlnm.Print_Titles" localSheetId="8">'07-2_説明一覧  (実施設計費)'!$8:$9</definedName>
    <definedName name="_xlnm.Print_Titles" localSheetId="9">'07-3_説明一覧 （工事費）'!$8:$9</definedName>
    <definedName name="Q">[1]大学データ!$K$5:$K$7</definedName>
    <definedName name="S">[1]大学データ!$L$5:$L$8</definedName>
    <definedName name="ほし">[2]Sheet2!$E$3:$E$49</definedName>
    <definedName name="月" localSheetId="7">[3]リスト!$N$3:$N$14</definedName>
    <definedName name="月" localSheetId="8">[3]リスト!$N$3:$N$14</definedName>
    <definedName name="月" localSheetId="9">[3]リスト!$N$3:$N$14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2">'[5]都道府県様式2（私立学校施設整備費補助金）'!#REF!</definedName>
    <definedName name="事業種" localSheetId="4">'[4]様式4 (記入例)'!#REF!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 localSheetId="10">[4]様式4!#REF!</definedName>
    <definedName name="事業種" localSheetId="11">[4]様式4!#REF!</definedName>
    <definedName name="事業種">[4]様式4!#REF!</definedName>
    <definedName name="説明一覧">[4]様式4!#REF!</definedName>
    <definedName name="都道府県">[6]Sheet2!$A$3:$A$49</definedName>
    <definedName name="日" localSheetId="7">[3]リスト!$P$3:$P$33</definedName>
    <definedName name="日" localSheetId="8">[3]リスト!$P$3:$P$33</definedName>
    <definedName name="日" localSheetId="9">[3]リスト!$P$3:$P$33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9" l="1"/>
  <c r="C24" i="19"/>
  <c r="D23" i="19"/>
  <c r="C23" i="19"/>
  <c r="D22" i="19"/>
  <c r="C22" i="19"/>
  <c r="D21" i="19"/>
  <c r="C21" i="19"/>
  <c r="D20" i="19"/>
  <c r="C20" i="19"/>
  <c r="D19" i="19"/>
  <c r="C19" i="19"/>
  <c r="D18" i="19"/>
  <c r="C18" i="19"/>
  <c r="D17" i="19"/>
  <c r="C17" i="19"/>
  <c r="D16" i="19"/>
  <c r="C16" i="19"/>
  <c r="D15" i="19"/>
  <c r="C15" i="19"/>
  <c r="D14" i="19"/>
  <c r="C14" i="19"/>
  <c r="D13" i="19"/>
  <c r="C13" i="19"/>
  <c r="D12" i="19"/>
  <c r="C12" i="19"/>
  <c r="D11" i="19"/>
  <c r="C11" i="19"/>
  <c r="P10" i="19"/>
  <c r="D10" i="19"/>
  <c r="C10" i="19"/>
  <c r="H6" i="19"/>
  <c r="F6" i="19"/>
  <c r="D6" i="19"/>
  <c r="B6" i="19"/>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16" i="18"/>
  <c r="C16" i="18"/>
  <c r="D15" i="18"/>
  <c r="C15" i="18"/>
  <c r="D14" i="18"/>
  <c r="C14" i="18"/>
  <c r="D13" i="18"/>
  <c r="C13" i="18"/>
  <c r="D12" i="18"/>
  <c r="C12" i="18"/>
  <c r="D11" i="18"/>
  <c r="C11" i="18"/>
  <c r="P10" i="18"/>
  <c r="D10" i="18"/>
  <c r="C10" i="18"/>
  <c r="H6" i="18"/>
  <c r="F6" i="18"/>
  <c r="D6" i="18"/>
  <c r="B6" i="18"/>
  <c r="P10" i="16"/>
  <c r="C11" i="16"/>
  <c r="C12" i="16"/>
  <c r="C13" i="16"/>
  <c r="C14" i="16"/>
  <c r="C15" i="16"/>
  <c r="C16" i="16"/>
  <c r="C17" i="16"/>
  <c r="C18" i="16"/>
  <c r="C19" i="16"/>
  <c r="C20" i="16"/>
  <c r="C21" i="16"/>
  <c r="C22" i="16"/>
  <c r="C23" i="16"/>
  <c r="C24" i="16"/>
  <c r="C10" i="16"/>
  <c r="D11" i="16" l="1"/>
  <c r="D12" i="16"/>
  <c r="D13" i="16"/>
  <c r="D14" i="16"/>
  <c r="D15" i="16"/>
  <c r="D16" i="16"/>
  <c r="D17" i="16"/>
  <c r="D18" i="16"/>
  <c r="D19" i="16"/>
  <c r="D20" i="16"/>
  <c r="D21" i="16"/>
  <c r="D22" i="16"/>
  <c r="D23" i="16"/>
  <c r="D24" i="16"/>
  <c r="D10" i="16"/>
  <c r="G40" i="17"/>
  <c r="F40" i="17"/>
  <c r="E40" i="17"/>
  <c r="D40" i="17"/>
  <c r="G24" i="17"/>
  <c r="G41" i="17" s="1"/>
  <c r="F24" i="17"/>
  <c r="F41" i="17" s="1"/>
  <c r="E24" i="17"/>
  <c r="E41" i="17" s="1"/>
  <c r="D24" i="17"/>
  <c r="D41" i="17" s="1"/>
  <c r="H5" i="17"/>
  <c r="E37" i="2"/>
  <c r="E36" i="2"/>
  <c r="E35" i="2"/>
  <c r="E34" i="2"/>
  <c r="E33" i="2"/>
  <c r="E32" i="2"/>
  <c r="F32" i="2"/>
  <c r="E17" i="2"/>
  <c r="H8" i="2"/>
  <c r="H7" i="2"/>
  <c r="H6" i="2"/>
  <c r="E8" i="2"/>
  <c r="E7" i="2"/>
  <c r="E6" i="2"/>
  <c r="B18" i="1"/>
  <c r="B5" i="11"/>
  <c r="D15" i="3"/>
  <c r="D4" i="3"/>
  <c r="H19" i="2"/>
  <c r="I7" i="2"/>
  <c r="I8" i="2"/>
  <c r="I6" i="2"/>
  <c r="I17" i="2"/>
  <c r="H17" i="2"/>
  <c r="H33" i="2"/>
  <c r="H34" i="2"/>
  <c r="H35" i="2"/>
  <c r="H36" i="2"/>
  <c r="H37" i="2"/>
  <c r="H32" i="2"/>
  <c r="I33" i="2"/>
  <c r="I34" i="2"/>
  <c r="I35" i="2"/>
  <c r="I36" i="2"/>
  <c r="I37" i="2"/>
  <c r="I32" i="2"/>
  <c r="I21" i="2"/>
  <c r="I18" i="2"/>
  <c r="I19" i="2"/>
  <c r="I20" i="2"/>
  <c r="H21" i="2"/>
  <c r="H18" i="2"/>
  <c r="H20" i="2"/>
  <c r="F33" i="2"/>
  <c r="F34" i="2"/>
  <c r="F35" i="2"/>
  <c r="F36" i="2"/>
  <c r="F37" i="2"/>
  <c r="E18" i="2"/>
  <c r="E19" i="2"/>
  <c r="E20" i="2"/>
  <c r="E21" i="2"/>
  <c r="I2" i="2" l="1"/>
  <c r="B6" i="16" l="1"/>
  <c r="E3" i="8"/>
  <c r="B6" i="11"/>
  <c r="B7" i="11"/>
  <c r="H6" i="16"/>
  <c r="M6" i="9"/>
  <c r="F4" i="2"/>
  <c r="B4" i="11"/>
  <c r="D6" i="16"/>
  <c r="D6" i="9"/>
  <c r="E4" i="8"/>
  <c r="G4" i="11"/>
  <c r="F6" i="16"/>
  <c r="F6" i="9"/>
  <c r="E5" i="8"/>
  <c r="I22" i="11"/>
  <c r="Q55" i="9"/>
  <c r="K55" i="9"/>
  <c r="F55" i="9"/>
  <c r="P55" i="9" s="1"/>
  <c r="Q54" i="9"/>
  <c r="O54" i="9"/>
  <c r="K54" i="9"/>
  <c r="F54" i="9"/>
  <c r="P54" i="9" s="1"/>
  <c r="Q53" i="9"/>
  <c r="P53" i="9"/>
  <c r="O53" i="9"/>
  <c r="K53" i="9"/>
  <c r="F53" i="9"/>
  <c r="Q52" i="9"/>
  <c r="K52" i="9"/>
  <c r="F52" i="9"/>
  <c r="P52" i="9" s="1"/>
  <c r="Q51" i="9"/>
  <c r="K51" i="9"/>
  <c r="F51" i="9"/>
  <c r="P51" i="9" s="1"/>
  <c r="Q50" i="9"/>
  <c r="O50" i="9"/>
  <c r="K50" i="9"/>
  <c r="F50" i="9"/>
  <c r="P50" i="9" s="1"/>
  <c r="Q49" i="9"/>
  <c r="P49" i="9"/>
  <c r="O49" i="9"/>
  <c r="K49" i="9"/>
  <c r="F49" i="9"/>
  <c r="Q48" i="9"/>
  <c r="K48" i="9"/>
  <c r="F48" i="9"/>
  <c r="P48" i="9" s="1"/>
  <c r="Q47" i="9"/>
  <c r="K47" i="9"/>
  <c r="F47" i="9"/>
  <c r="P47" i="9" s="1"/>
  <c r="Q46" i="9"/>
  <c r="O46" i="9"/>
  <c r="K46" i="9"/>
  <c r="F46" i="9"/>
  <c r="P46" i="9" s="1"/>
  <c r="Q45" i="9"/>
  <c r="P45" i="9"/>
  <c r="O45" i="9"/>
  <c r="K45" i="9"/>
  <c r="F45" i="9"/>
  <c r="Q44" i="9"/>
  <c r="K44" i="9"/>
  <c r="F44" i="9"/>
  <c r="P44" i="9" s="1"/>
  <c r="Q43" i="9"/>
  <c r="K43" i="9"/>
  <c r="F43" i="9"/>
  <c r="P43" i="9" s="1"/>
  <c r="Q42" i="9"/>
  <c r="O42" i="9"/>
  <c r="K42" i="9"/>
  <c r="F42" i="9"/>
  <c r="P42" i="9" s="1"/>
  <c r="Q41" i="9"/>
  <c r="P41" i="9"/>
  <c r="O41" i="9"/>
  <c r="K41" i="9"/>
  <c r="F41" i="9"/>
  <c r="Q40" i="9"/>
  <c r="K40" i="9"/>
  <c r="F40" i="9"/>
  <c r="P40" i="9" s="1"/>
  <c r="Q39" i="9"/>
  <c r="K39" i="9"/>
  <c r="F39" i="9"/>
  <c r="P39" i="9" s="1"/>
  <c r="Q38" i="9"/>
  <c r="O38" i="9"/>
  <c r="K38" i="9"/>
  <c r="F38" i="9"/>
  <c r="P38" i="9" s="1"/>
  <c r="Q37" i="9"/>
  <c r="P37" i="9"/>
  <c r="O37" i="9"/>
  <c r="K37" i="9"/>
  <c r="F37" i="9"/>
  <c r="Q36" i="9"/>
  <c r="K36" i="9"/>
  <c r="F36" i="9"/>
  <c r="P36" i="9" s="1"/>
  <c r="Q35" i="9"/>
  <c r="K35" i="9"/>
  <c r="F35" i="9"/>
  <c r="P35" i="9" s="1"/>
  <c r="Q34" i="9"/>
  <c r="O34" i="9"/>
  <c r="K34" i="9"/>
  <c r="F34" i="9"/>
  <c r="P34" i="9" s="1"/>
  <c r="Q33" i="9"/>
  <c r="P33" i="9"/>
  <c r="O33" i="9"/>
  <c r="K33" i="9"/>
  <c r="F33" i="9"/>
  <c r="Q32" i="9"/>
  <c r="K32" i="9"/>
  <c r="F32" i="9"/>
  <c r="P32" i="9" s="1"/>
  <c r="Q31" i="9"/>
  <c r="K31" i="9"/>
  <c r="F31" i="9"/>
  <c r="P31" i="9" s="1"/>
  <c r="Q30" i="9"/>
  <c r="O30" i="9"/>
  <c r="K30" i="9"/>
  <c r="F30" i="9"/>
  <c r="P30" i="9" s="1"/>
  <c r="Q29" i="9"/>
  <c r="P29" i="9"/>
  <c r="O29" i="9"/>
  <c r="K29" i="9"/>
  <c r="F29" i="9"/>
  <c r="Q28" i="9"/>
  <c r="K28" i="9"/>
  <c r="F28" i="9"/>
  <c r="P28" i="9" s="1"/>
  <c r="Q27" i="9"/>
  <c r="K27" i="9"/>
  <c r="F27" i="9"/>
  <c r="P27" i="9" s="1"/>
  <c r="Q26" i="9"/>
  <c r="O26" i="9"/>
  <c r="K26" i="9"/>
  <c r="F26" i="9"/>
  <c r="P26" i="9" s="1"/>
  <c r="Q25" i="9"/>
  <c r="P25" i="9"/>
  <c r="O25" i="9"/>
  <c r="K25" i="9"/>
  <c r="F25" i="9"/>
  <c r="Q24" i="9"/>
  <c r="K24" i="9"/>
  <c r="F24" i="9"/>
  <c r="P24" i="9" s="1"/>
  <c r="Q23" i="9"/>
  <c r="K23" i="9"/>
  <c r="F23" i="9"/>
  <c r="P23" i="9" s="1"/>
  <c r="Q22" i="9"/>
  <c r="O22" i="9"/>
  <c r="K22" i="9"/>
  <c r="F22" i="9"/>
  <c r="P22" i="9" s="1"/>
  <c r="Q21" i="9"/>
  <c r="P21" i="9"/>
  <c r="O21" i="9"/>
  <c r="K21" i="9"/>
  <c r="F21" i="9"/>
  <c r="Q20" i="9"/>
  <c r="K20" i="9"/>
  <c r="F20" i="9"/>
  <c r="P20" i="9" s="1"/>
  <c r="Q19" i="9"/>
  <c r="K19" i="9"/>
  <c r="F19" i="9"/>
  <c r="P19" i="9" s="1"/>
  <c r="Q18" i="9"/>
  <c r="O18" i="9"/>
  <c r="K18" i="9"/>
  <c r="F18" i="9"/>
  <c r="P18" i="9" s="1"/>
  <c r="Q17" i="9"/>
  <c r="P17" i="9"/>
  <c r="O17" i="9"/>
  <c r="K17" i="9"/>
  <c r="F17" i="9"/>
  <c r="Q16" i="9"/>
  <c r="K16" i="9"/>
  <c r="F16" i="9"/>
  <c r="P16" i="9" s="1"/>
  <c r="Q15" i="9"/>
  <c r="K15" i="9"/>
  <c r="F15" i="9"/>
  <c r="P15" i="9" s="1"/>
  <c r="Q14" i="9"/>
  <c r="O14" i="9"/>
  <c r="K14" i="9"/>
  <c r="F14" i="9"/>
  <c r="P14" i="9" s="1"/>
  <c r="Q13" i="9"/>
  <c r="P13" i="9"/>
  <c r="O13" i="9"/>
  <c r="K13" i="9"/>
  <c r="F13" i="9"/>
  <c r="Q12" i="9"/>
  <c r="K12" i="9"/>
  <c r="F12" i="9"/>
  <c r="P12" i="9" s="1"/>
  <c r="Q11" i="9"/>
  <c r="Q57" i="9" s="1"/>
  <c r="K11" i="9"/>
  <c r="K57" i="9" s="1"/>
  <c r="F11" i="9"/>
  <c r="P11" i="9" s="1"/>
  <c r="G56" i="8"/>
  <c r="G55" i="8"/>
  <c r="G51" i="8"/>
  <c r="G50" i="8"/>
  <c r="G49" i="8"/>
  <c r="G47" i="8"/>
  <c r="G45" i="8"/>
  <c r="G40" i="8"/>
  <c r="G39" i="8"/>
  <c r="G38" i="8"/>
  <c r="G37" i="8"/>
  <c r="G36" i="8"/>
  <c r="G35" i="8"/>
  <c r="G34" i="8"/>
  <c r="G33" i="8"/>
  <c r="G32" i="8"/>
  <c r="G30" i="8"/>
  <c r="G29" i="8"/>
  <c r="G28" i="8"/>
  <c r="G27" i="8"/>
  <c r="G26" i="8"/>
  <c r="G25" i="8"/>
  <c r="G24" i="8"/>
  <c r="G23" i="8"/>
  <c r="G19" i="8"/>
  <c r="G18" i="8"/>
  <c r="G17" i="8"/>
  <c r="G16" i="8"/>
  <c r="G15" i="8"/>
  <c r="G14" i="8"/>
  <c r="P57" i="9" l="1"/>
  <c r="K62" i="9"/>
  <c r="O11" i="9"/>
  <c r="O15" i="9"/>
  <c r="O19" i="9"/>
  <c r="O23" i="9"/>
  <c r="O27" i="9"/>
  <c r="O31" i="9"/>
  <c r="O35" i="9"/>
  <c r="O39" i="9"/>
  <c r="O43" i="9"/>
  <c r="O47" i="9"/>
  <c r="O51" i="9"/>
  <c r="O55" i="9"/>
  <c r="O12" i="9"/>
  <c r="O16" i="9"/>
  <c r="O20" i="9"/>
  <c r="O24" i="9"/>
  <c r="O28" i="9"/>
  <c r="O32" i="9"/>
  <c r="O36" i="9"/>
  <c r="O40" i="9"/>
  <c r="O44" i="9"/>
  <c r="O48" i="9"/>
  <c r="O52" i="9"/>
  <c r="G17" i="1"/>
  <c r="O57" i="9" l="1"/>
  <c r="K64" i="9"/>
  <c r="O59" i="9" l="1"/>
  <c r="P59" i="9"/>
  <c r="F25" i="1"/>
  <c r="I39" i="2"/>
  <c r="I47" i="2" s="1"/>
  <c r="F24" i="1"/>
  <c r="I23" i="2"/>
  <c r="F23" i="1"/>
  <c r="I10" i="2"/>
  <c r="C25" i="1" l="1"/>
  <c r="I25" i="1" s="1"/>
  <c r="P60" i="9"/>
  <c r="P61" i="9" s="1"/>
  <c r="P62" i="9"/>
  <c r="Q59" i="9"/>
  <c r="O60" i="9"/>
  <c r="O62" i="9"/>
  <c r="I30" i="2"/>
  <c r="I15" i="2"/>
  <c r="C23" i="1"/>
  <c r="I23" i="1" s="1"/>
  <c r="C24" i="1"/>
  <c r="I24" i="1" s="1"/>
  <c r="F26" i="1"/>
  <c r="I48" i="2" l="1"/>
  <c r="Q60" i="9"/>
  <c r="O61" i="9"/>
  <c r="Q62" i="9"/>
  <c r="P64" i="9"/>
  <c r="C26" i="1"/>
  <c r="C27" i="1" s="1"/>
  <c r="I26" i="1" l="1"/>
  <c r="O64" i="9"/>
  <c r="Q61" i="9"/>
  <c r="Q64" i="9" s="1"/>
  <c r="I27" i="1" l="1"/>
  <c r="O68" i="9"/>
  <c r="O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作成者</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9" authorId="0" shapeId="0" xr:uid="{00000000-0006-0000-0000-000005000000}">
      <text>
        <r>
          <rPr>
            <b/>
            <sz val="9"/>
            <color indexed="81"/>
            <rFont val="ＭＳ Ｐゴシック"/>
            <family val="3"/>
            <charset val="128"/>
          </rPr>
          <t>当該施設を直接管理する者を記入すること。</t>
        </r>
      </text>
    </comment>
    <comment ref="B10" authorId="0" shapeId="0" xr:uid="{00000000-0006-0000-0000-00000600000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xr:uid="{00000000-0006-0000-0000-000007000000}">
      <text>
        <r>
          <rPr>
            <b/>
            <sz val="9"/>
            <color indexed="81"/>
            <rFont val="ＭＳ Ｐゴシック"/>
            <family val="3"/>
            <charset val="128"/>
          </rPr>
          <t>当該事業を行う施設の名称を具体的に記入すること。</t>
        </r>
      </text>
    </comment>
    <comment ref="B12" authorId="0" shapeId="0" xr:uid="{00000000-0006-0000-0000-00000800000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xr:uid="{00000000-0006-0000-0000-000009000000}">
      <text>
        <r>
          <rPr>
            <b/>
            <sz val="9"/>
            <color indexed="81"/>
            <rFont val="ＭＳ Ｐゴシック"/>
            <family val="3"/>
            <charset val="128"/>
          </rPr>
          <t>該当する構造を選択すること</t>
        </r>
      </text>
    </comment>
    <comment ref="B13" authorId="1" shapeId="0" xr:uid="{C5C28419-2054-40E5-89FA-956D5EFEFE0E}">
      <text>
        <r>
          <rPr>
            <b/>
            <sz val="9"/>
            <color indexed="81"/>
            <rFont val="MS P ゴシック"/>
            <family val="3"/>
            <charset val="128"/>
          </rPr>
          <t>事務連絡の「５．事業着手日について」を確認したうえで設定すること。</t>
        </r>
      </text>
    </comment>
    <comment ref="D13" authorId="2" shapeId="0" xr:uid="{83C518C4-1186-4484-A1E3-0A8A5E6D5522}">
      <text>
        <r>
          <rPr>
            <b/>
            <sz val="9"/>
            <color indexed="81"/>
            <rFont val="MS P ゴシック"/>
            <family val="3"/>
            <charset val="128"/>
          </rPr>
          <t>上旬・中旬・下旬のうちから選択すること。</t>
        </r>
      </text>
    </comment>
    <comment ref="B14" authorId="0" shapeId="0" xr:uid="{00000000-0006-0000-0000-00000A000000}">
      <text>
        <r>
          <rPr>
            <b/>
            <sz val="9"/>
            <color indexed="81"/>
            <rFont val="ＭＳ Ｐゴシック"/>
            <family val="3"/>
            <charset val="128"/>
          </rPr>
          <t>ドロップダウンリストより選択すること。</t>
        </r>
      </text>
    </comment>
    <comment ref="G14" authorId="0" shapeId="0" xr:uid="{00000000-0006-0000-0000-00000B000000}">
      <text>
        <r>
          <rPr>
            <b/>
            <sz val="9"/>
            <color indexed="81"/>
            <rFont val="ＭＳ Ｐゴシック"/>
            <family val="3"/>
            <charset val="128"/>
          </rPr>
          <t>該当しない場合、空欄のままでかまわない。</t>
        </r>
      </text>
    </comment>
    <comment ref="B15" authorId="0" shapeId="0" xr:uid="{00000000-0006-0000-0000-00000C000000}">
      <text>
        <r>
          <rPr>
            <b/>
            <sz val="9"/>
            <color indexed="81"/>
            <rFont val="ＭＳ Ｐゴシック"/>
            <family val="3"/>
            <charset val="128"/>
          </rPr>
          <t>ドロップダウンリストより選択すること。</t>
        </r>
      </text>
    </comment>
    <comment ref="B16" authorId="0" shapeId="0" xr:uid="{00000000-0006-0000-0000-00000D000000}">
      <text>
        <r>
          <rPr>
            <b/>
            <sz val="9"/>
            <color indexed="81"/>
            <rFont val="ＭＳ Ｐゴシック"/>
            <family val="3"/>
            <charset val="128"/>
          </rPr>
          <t>ドロップダウンリストより選択すること。</t>
        </r>
      </text>
    </comment>
    <comment ref="G16" authorId="0" shapeId="0" xr:uid="{00000000-0006-0000-0000-00000E00000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xr:uid="{00000000-0006-0000-0000-00000F00000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xr:uid="{00000000-0006-0000-0000-000010000000}">
      <text>
        <r>
          <rPr>
            <b/>
            <sz val="9"/>
            <color indexed="81"/>
            <rFont val="ＭＳ Ｐゴシック"/>
            <family val="3"/>
            <charset val="128"/>
          </rPr>
          <t>自動計算であるため、入力不要。</t>
        </r>
      </text>
    </comment>
    <comment ref="B18" authorId="0" shapeId="0" xr:uid="{00000000-0006-0000-0000-00001100000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xr:uid="{00000000-0006-0000-0000-000012000000}">
      <text>
        <r>
          <rPr>
            <b/>
            <sz val="9"/>
            <color indexed="81"/>
            <rFont val="ＭＳ Ｐゴシック"/>
            <family val="3"/>
            <charset val="128"/>
          </rPr>
          <t>耐震補強工事を行う建物の延べ床面積を記入すること。</t>
        </r>
      </text>
    </comment>
    <comment ref="A19" authorId="1" shapeId="0" xr:uid="{3F0E3454-6629-4AD2-85B7-05DB23B3DBE0}">
      <text>
        <r>
          <rPr>
            <b/>
            <sz val="9"/>
            <color indexed="81"/>
            <rFont val="MS P ゴシック"/>
            <family val="3"/>
            <charset val="128"/>
          </rPr>
          <t>該当するものを選択すること。</t>
        </r>
      </text>
    </comment>
    <comment ref="I20" authorId="0" shapeId="0" xr:uid="{00000000-0006-0000-0000-00001400000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3" shapeId="0" xr:uid="{00000000-0006-0000-0000-000015000000}">
      <text>
        <r>
          <rPr>
            <b/>
            <sz val="9"/>
            <color indexed="10"/>
            <rFont val="ＭＳ Ｐゴシック"/>
            <family val="3"/>
            <charset val="128"/>
          </rPr>
          <t>黄色で塗りつぶしたセルは、シート「様式4-2」に入力することにより自動反映されることから、入力しないこと。</t>
        </r>
      </text>
    </comment>
    <comment ref="K26" authorId="1" shapeId="0" xr:uid="{54BE4FCD-4A94-48A3-AE03-E89898236376}">
      <text>
        <r>
          <rPr>
            <b/>
            <sz val="9"/>
            <color indexed="81"/>
            <rFont val="MS P ゴシック"/>
            <family val="3"/>
            <charset val="128"/>
          </rPr>
          <t>ただし見積整理表が複数ある場合は、このセルの確認は不要。その場合、補助対象経費合計は手動で入力すること。</t>
        </r>
      </text>
    </comment>
    <comment ref="B28" authorId="0" shapeId="0" xr:uid="{00000000-0006-0000-0000-00001600000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作成者</author>
    <author>中田凌</author>
  </authors>
  <commentList>
    <comment ref="D5" authorId="0" shapeId="0" xr:uid="{00000000-0006-0000-0100-000003000000}">
      <text>
        <r>
          <rPr>
            <b/>
            <sz val="9"/>
            <color indexed="81"/>
            <rFont val="ＭＳ Ｐゴシック"/>
            <family val="3"/>
            <charset val="128"/>
          </rPr>
          <t>「見積書整理表」、「工事等の説明一覧」、「構成図（平面図・立面図）」の付番と対応しているか確認すること。</t>
        </r>
      </text>
    </comment>
    <comment ref="I5" authorId="1" shapeId="0" xr:uid="{031CA3F5-A4D5-4E25-A650-BCF10BEF0B51}">
      <text>
        <r>
          <rPr>
            <b/>
            <sz val="9"/>
            <color indexed="81"/>
            <rFont val="MS P ゴシック"/>
            <family val="3"/>
            <charset val="128"/>
          </rPr>
          <t xml:space="preserve">内容、数量、金額については、見積書整理表からの自動転記となっているため、入力不要。
</t>
        </r>
      </text>
    </comment>
    <comment ref="H6" authorId="0" shapeId="0" xr:uid="{00000000-0006-0000-0100-000004000000}">
      <text>
        <r>
          <rPr>
            <b/>
            <sz val="9"/>
            <color indexed="81"/>
            <rFont val="ＭＳ Ｐゴシック"/>
            <family val="3"/>
            <charset val="128"/>
          </rPr>
          <t>「数量」欄は、施工面積や購入数量が明らかな場合は、「一式」ではなく、単位とともに記入すること。</t>
        </r>
      </text>
    </comment>
    <comment ref="I10" authorId="2" shapeId="0" xr:uid="{00000000-0006-0000-0100-000005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2" authorId="0" shapeId="0" xr:uid="{00000000-0006-0000-0100-00000600000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 ref="J48" authorId="3" shapeId="0" xr:uid="{750FA03A-2835-4B75-BFF5-9262E6F46046}">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 authorId="0" shapeId="0" xr:uid="{00000000-0006-0000-0200-000001000000}">
      <text>
        <r>
          <rPr>
            <b/>
            <sz val="11"/>
            <color indexed="81"/>
            <rFont val="ＭＳ Ｐゴシック"/>
            <family val="3"/>
            <charset val="128"/>
          </rPr>
          <t>様式４－１に入力すると自動反映されるため、入力不要。</t>
        </r>
      </text>
    </comment>
    <comment ref="D15" authorId="0" shapeId="0" xr:uid="{00000000-0006-0000-0200-000002000000}">
      <text>
        <r>
          <rPr>
            <b/>
            <sz val="11"/>
            <color indexed="81"/>
            <rFont val="ＭＳ Ｐゴシック"/>
            <family val="3"/>
            <charset val="128"/>
          </rPr>
          <t>様式４－１に入力すると自動反映されるため、入力
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6229E867-CE59-452D-AD7C-F889060A0946}">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D91F4DEE-6E8F-4FA2-AF85-CF2720C3B1C7}">
      <text>
        <r>
          <rPr>
            <b/>
            <sz val="9"/>
            <color indexed="81"/>
            <rFont val="ＭＳ Ｐゴシック"/>
            <family val="3"/>
            <charset val="128"/>
          </rPr>
          <t>必要に応じて列を追加すること。行を挿入した場合は、挿入した行が計算範囲に含まれているか確認してください。</t>
        </r>
      </text>
    </comment>
    <comment ref="H8" authorId="0" shapeId="0" xr:uid="{72B372A0-25F1-4C9A-88CC-15BE4CE83EB3}">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670B4609-5617-4830-A024-470228F06483}">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A1514290-563A-4123-B7FE-54EE83ECFB85}">
      <text>
        <r>
          <rPr>
            <b/>
            <sz val="9"/>
            <color indexed="81"/>
            <rFont val="ＭＳ Ｐゴシック"/>
            <family val="3"/>
            <charset val="128"/>
          </rPr>
          <t>対象経費のみに付番し、
調査経費をⅠ,Ⅱ,Ⅲ,…、実施設計費を1,2,3,…、工事費を①,②,③,…とすること。
ここで付した番号を、「様式４－●」、「設備・装置（工事）等の説明一覧」、「設備（装置）構成図」、「平面（立面）図」、「定価証明書」、「カタログ」の対応箇所に付番すること。</t>
        </r>
      </text>
    </comment>
    <comment ref="C9" authorId="0" shapeId="0" xr:uid="{57ADC866-608B-45D7-AC89-1FEB389DF799}">
      <text>
        <r>
          <rPr>
            <b/>
            <sz val="9"/>
            <color indexed="81"/>
            <rFont val="ＭＳ Ｐゴシック"/>
            <family val="3"/>
            <charset val="128"/>
          </rPr>
          <t>ＡＡ工事、ＢＢ工事と、工事別に分かれている場合は本欄へ記入すること。本欄への記入の有無に関わらず「品名・規格」欄は必ず記入をすること。</t>
        </r>
      </text>
    </comment>
    <comment ref="D9" authorId="0" shapeId="0" xr:uid="{C11541A2-2F94-491F-A4C2-795149BE9AC3}">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97C5AE7D-2CCF-4947-BF6D-7FE5FD54F7C5}">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926AA124-FB3F-4DA5-963F-8784262194CA}">
      <text>
        <r>
          <rPr>
            <b/>
            <sz val="9"/>
            <color indexed="81"/>
            <rFont val="ＭＳ Ｐゴシック"/>
            <family val="3"/>
            <charset val="128"/>
          </rPr>
          <t>見積書の「金額」欄に記載の金額を記入すること。</t>
        </r>
      </text>
    </comment>
    <comment ref="Q10" authorId="0" shapeId="0" xr:uid="{F7FEE3BF-2C84-4B02-9EB2-80E568F92537}">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B2D5D801-3D7E-4336-8D7A-8018ED29B677}">
      <text>
        <r>
          <rPr>
            <b/>
            <sz val="9"/>
            <color indexed="81"/>
            <rFont val="ＭＳ Ｐゴシック"/>
            <family val="3"/>
            <charset val="128"/>
          </rPr>
          <t>自動計算のため入力不要。</t>
        </r>
      </text>
    </comment>
    <comment ref="K62" authorId="0" shapeId="0" xr:uid="{90B1847B-E49A-4DCD-B535-6458566A195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1EAA5351-D908-4594-973F-1F5BE062520A}">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6FCB1A2F-D0A1-46AB-A8B9-79450E08EDCA}">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7771276F-0130-4F1F-A3DF-5EC7C23D479A}">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6BAAB5CF-69FD-436E-87F2-39B5FEBD1D92}">
      <text>
        <r>
          <rPr>
            <b/>
            <sz val="9"/>
            <color indexed="81"/>
            <rFont val="ＭＳ Ｐゴシック"/>
            <family val="3"/>
            <charset val="128"/>
          </rPr>
          <t>必要に応じて列を追加・削除すること。
「番号」は「Ⅰ～Ⅳ」のように記載して良いが、「見積書整理表」に付番したものと対応させること。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884931F2-948C-44B3-8126-17596219F8F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A2C685BD-AE52-4953-B7BA-B53FEB490AEB}">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0FBD11B3-CB57-46D7-80E0-8B9A9BAA72AF}">
      <text>
        <r>
          <rPr>
            <b/>
            <sz val="11"/>
            <color indexed="81"/>
            <rFont val="MS P ゴシック"/>
            <family val="3"/>
            <charset val="128"/>
          </rPr>
          <t>ドロップダウンリストより該当するものを選択すること。
【耐震補強工事】　
  工事費見積　→　「施工業者」を選択
　実施設計費見積　→　「設計業者」を選択
　耐震診断経費見積　→　「耐震診断業者」を選択</t>
        </r>
      </text>
    </comment>
    <comment ref="C8" authorId="1" shapeId="0" xr:uid="{4198AF04-1F7A-4BE8-985D-80F21A10CFDB}">
      <text>
        <r>
          <rPr>
            <b/>
            <sz val="11"/>
            <color indexed="81"/>
            <rFont val="ＭＳ Ｐゴシック"/>
            <family val="3"/>
            <charset val="128"/>
          </rPr>
          <t>業者名は正確に記載すること。</t>
        </r>
      </text>
    </comment>
    <comment ref="I8" authorId="1" shapeId="0" xr:uid="{4A170730-7602-41F5-8BE2-5EBF92396841}">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<sst xmlns="http://schemas.openxmlformats.org/spreadsheetml/2006/main" count="451" uniqueCount="316">
  <si>
    <t>課程</t>
    <rPh sb="0" eb="2">
      <t>カテイ</t>
    </rPh>
    <phoneticPr fontId="10"/>
  </si>
  <si>
    <t>作成日：</t>
    <rPh sb="0" eb="3">
      <t>サクセイビ</t>
    </rPh>
    <phoneticPr fontId="10"/>
  </si>
  <si>
    <t>都道府県名</t>
    <rPh sb="0" eb="4">
      <t>トドウフケン</t>
    </rPh>
    <rPh sb="4" eb="5">
      <t>メイ</t>
    </rPh>
    <phoneticPr fontId="10"/>
  </si>
  <si>
    <t>学校法人等名</t>
    <rPh sb="0" eb="2">
      <t>ガッコウ</t>
    </rPh>
    <rPh sb="2" eb="4">
      <t>ホウジン</t>
    </rPh>
    <rPh sb="4" eb="5">
      <t>トウ</t>
    </rPh>
    <rPh sb="5" eb="6">
      <t>メイ</t>
    </rPh>
    <phoneticPr fontId="10"/>
  </si>
  <si>
    <t>学校名</t>
    <rPh sb="0" eb="2">
      <t>ガッコウ</t>
    </rPh>
    <rPh sb="2" eb="3">
      <t>ホウミョウ</t>
    </rPh>
    <phoneticPr fontId="10"/>
  </si>
  <si>
    <t>管理責任者
所属・職・氏名</t>
    <rPh sb="0" eb="2">
      <t>カンリ</t>
    </rPh>
    <rPh sb="2" eb="5">
      <t>セキニンシャ</t>
    </rPh>
    <rPh sb="6" eb="8">
      <t>ショゾク</t>
    </rPh>
    <rPh sb="9" eb="10">
      <t>ショク</t>
    </rPh>
    <rPh sb="11" eb="13">
      <t>シメイ</t>
    </rPh>
    <phoneticPr fontId="10"/>
  </si>
  <si>
    <t>事業名</t>
    <rPh sb="0" eb="2">
      <t>ジギョウ</t>
    </rPh>
    <rPh sb="2" eb="3">
      <t>メイ</t>
    </rPh>
    <phoneticPr fontId="10"/>
  </si>
  <si>
    <t>対象施設の名称</t>
    <rPh sb="0" eb="2">
      <t>タイショウ</t>
    </rPh>
    <rPh sb="2" eb="4">
      <t>シセツ</t>
    </rPh>
    <rPh sb="5" eb="7">
      <t>メイショウ</t>
    </rPh>
    <phoneticPr fontId="10"/>
  </si>
  <si>
    <t>建築年月日</t>
    <rPh sb="0" eb="2">
      <t>ケンチク</t>
    </rPh>
    <rPh sb="2" eb="5">
      <t>ネンガッピ</t>
    </rPh>
    <phoneticPr fontId="10"/>
  </si>
  <si>
    <t>構造</t>
    <rPh sb="0" eb="2">
      <t>コウゾウ</t>
    </rPh>
    <phoneticPr fontId="10"/>
  </si>
  <si>
    <t>対象施設の
避難所指定</t>
    <rPh sb="0" eb="2">
      <t>タイショウ</t>
    </rPh>
    <rPh sb="2" eb="4">
      <t>シセツ</t>
    </rPh>
    <rPh sb="6" eb="9">
      <t>ヒナンジョ</t>
    </rPh>
    <rPh sb="9" eb="11">
      <t>シテイ</t>
    </rPh>
    <phoneticPr fontId="10"/>
  </si>
  <si>
    <t>指定自治体名</t>
    <rPh sb="0" eb="2">
      <t>シテイ</t>
    </rPh>
    <rPh sb="2" eb="5">
      <t>ジチタイ</t>
    </rPh>
    <rPh sb="5" eb="6">
      <t>メイ</t>
    </rPh>
    <phoneticPr fontId="10"/>
  </si>
  <si>
    <t>避難所としての
利用の可否</t>
    <rPh sb="0" eb="3">
      <t>ヒナンショ</t>
    </rPh>
    <rPh sb="8" eb="10">
      <t>リヨウ</t>
    </rPh>
    <rPh sb="11" eb="13">
      <t>カヒ</t>
    </rPh>
    <phoneticPr fontId="10"/>
  </si>
  <si>
    <t>大規模空間を有する施設の有無</t>
    <rPh sb="0" eb="3">
      <t>ダイキボ</t>
    </rPh>
    <rPh sb="3" eb="5">
      <t>クウカン</t>
    </rPh>
    <rPh sb="6" eb="7">
      <t>ユウ</t>
    </rPh>
    <rPh sb="9" eb="11">
      <t>シセツ</t>
    </rPh>
    <rPh sb="12" eb="14">
      <t>ウム</t>
    </rPh>
    <phoneticPr fontId="10"/>
  </si>
  <si>
    <t>大規模空間の面積</t>
    <phoneticPr fontId="10"/>
  </si>
  <si>
    <t>㎡</t>
    <phoneticPr fontId="10"/>
  </si>
  <si>
    <r>
      <t>大規模空間</t>
    </r>
    <r>
      <rPr>
        <b/>
        <u/>
        <sz val="11"/>
        <rFont val="ＭＳ 明朝"/>
        <family val="1"/>
        <charset val="128"/>
      </rPr>
      <t xml:space="preserve">以外
</t>
    </r>
    <r>
      <rPr>
        <sz val="11"/>
        <rFont val="ＭＳ 明朝"/>
        <family val="1"/>
        <charset val="128"/>
      </rPr>
      <t>での避難面積</t>
    </r>
    <rPh sb="10" eb="12">
      <t>ヒナン</t>
    </rPh>
    <phoneticPr fontId="10"/>
  </si>
  <si>
    <t>受け入れ可能
面積合計</t>
    <rPh sb="0" eb="1">
      <t>ウ</t>
    </rPh>
    <rPh sb="2" eb="3">
      <t>イ</t>
    </rPh>
    <rPh sb="4" eb="6">
      <t>カノウ</t>
    </rPh>
    <rPh sb="7" eb="9">
      <t>メンセキ</t>
    </rPh>
    <rPh sb="9" eb="11">
      <t>ゴウケイ</t>
    </rPh>
    <phoneticPr fontId="10"/>
  </si>
  <si>
    <t>割合</t>
    <rPh sb="0" eb="2">
      <t>ワリアイ</t>
    </rPh>
    <phoneticPr fontId="10"/>
  </si>
  <si>
    <t>％</t>
    <phoneticPr fontId="10"/>
  </si>
  <si>
    <t>合計面積</t>
    <rPh sb="0" eb="2">
      <t>ゴウケイ</t>
    </rPh>
    <rPh sb="2" eb="4">
      <t>メンセキ</t>
    </rPh>
    <phoneticPr fontId="10"/>
  </si>
  <si>
    <t>改修前</t>
    <rPh sb="0" eb="3">
      <t>カイシュウマエ</t>
    </rPh>
    <phoneticPr fontId="10"/>
  </si>
  <si>
    <t>改修後</t>
    <rPh sb="0" eb="3">
      <t>カイシュウゴ</t>
    </rPh>
    <phoneticPr fontId="10"/>
  </si>
  <si>
    <t>Is値（Iw値）</t>
    <rPh sb="2" eb="3">
      <t>アタイ</t>
    </rPh>
    <rPh sb="6" eb="7">
      <t>アタイ</t>
    </rPh>
    <phoneticPr fontId="10"/>
  </si>
  <si>
    <t>補助率</t>
    <rPh sb="0" eb="3">
      <t>ホジョリツ</t>
    </rPh>
    <phoneticPr fontId="10"/>
  </si>
  <si>
    <t>以内</t>
    <rPh sb="0" eb="2">
      <t>イナイ</t>
    </rPh>
    <phoneticPr fontId="10"/>
  </si>
  <si>
    <t>耐震診断実施時期</t>
    <rPh sb="0" eb="2">
      <t>タイシン</t>
    </rPh>
    <rPh sb="2" eb="4">
      <t>シンダン</t>
    </rPh>
    <rPh sb="4" eb="6">
      <t>ジッシ</t>
    </rPh>
    <rPh sb="6" eb="8">
      <t>ジキ</t>
    </rPh>
    <phoneticPr fontId="10"/>
  </si>
  <si>
    <t>区分</t>
    <rPh sb="0" eb="2">
      <t>クブン</t>
    </rPh>
    <phoneticPr fontId="10"/>
  </si>
  <si>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</si>
  <si>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</si>
  <si>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合計</t>
    <rPh sb="0" eb="2">
      <t>ゴウケイ</t>
    </rPh>
    <phoneticPr fontId="10"/>
  </si>
  <si>
    <t>調査経費</t>
    <rPh sb="0" eb="2">
      <t>チョウサ</t>
    </rPh>
    <rPh sb="2" eb="4">
      <t>ケイヒ</t>
    </rPh>
    <phoneticPr fontId="10"/>
  </si>
  <si>
    <t>①</t>
    <phoneticPr fontId="10"/>
  </si>
  <si>
    <t>円</t>
    <rPh sb="0" eb="1">
      <t>エン</t>
    </rPh>
    <phoneticPr fontId="10"/>
  </si>
  <si>
    <t>②</t>
    <phoneticPr fontId="10"/>
  </si>
  <si>
    <t>③</t>
    <phoneticPr fontId="10"/>
  </si>
  <si>
    <t>実施設計費
(耐震補強）</t>
    <rPh sb="0" eb="2">
      <t>ジッシ</t>
    </rPh>
    <rPh sb="2" eb="5">
      <t>セッケイヒ</t>
    </rPh>
    <rPh sb="7" eb="9">
      <t>タイシン</t>
    </rPh>
    <rPh sb="9" eb="11">
      <t>ホキョウ</t>
    </rPh>
    <phoneticPr fontId="10"/>
  </si>
  <si>
    <t>a-④</t>
  </si>
  <si>
    <t>a-⑤</t>
  </si>
  <si>
    <t>a-⑥</t>
  </si>
  <si>
    <t>耐震補強工事費</t>
    <rPh sb="0" eb="2">
      <t>タイシン</t>
    </rPh>
    <rPh sb="2" eb="4">
      <t>ホキョウ</t>
    </rPh>
    <rPh sb="4" eb="7">
      <t>コウジヒ</t>
    </rPh>
    <phoneticPr fontId="10"/>
  </si>
  <si>
    <t>a-⑦</t>
  </si>
  <si>
    <t>a-⑧</t>
  </si>
  <si>
    <t>a-⑨</t>
  </si>
  <si>
    <t>事業経費計</t>
    <rPh sb="0" eb="2">
      <t>ジギョウ</t>
    </rPh>
    <rPh sb="2" eb="4">
      <t>ケイヒ</t>
    </rPh>
    <rPh sb="4" eb="5">
      <t>ケイ</t>
    </rPh>
    <phoneticPr fontId="10"/>
  </si>
  <si>
    <t>⑩</t>
    <phoneticPr fontId="10"/>
  </si>
  <si>
    <t>⑪</t>
    <phoneticPr fontId="10"/>
  </si>
  <si>
    <t>⑫</t>
    <phoneticPr fontId="10"/>
  </si>
  <si>
    <t>補助希望額</t>
    <rPh sb="0" eb="2">
      <t>ホジョ</t>
    </rPh>
    <rPh sb="2" eb="5">
      <t>キボウガク</t>
    </rPh>
    <phoneticPr fontId="10"/>
  </si>
  <si>
    <t>⑬</t>
    <phoneticPr fontId="10"/>
  </si>
  <si>
    <t>学校法人負担額</t>
    <rPh sb="0" eb="2">
      <t>ガッコウ</t>
    </rPh>
    <rPh sb="2" eb="4">
      <t>ホウジン</t>
    </rPh>
    <rPh sb="4" eb="7">
      <t>フタンガク</t>
    </rPh>
    <phoneticPr fontId="10"/>
  </si>
  <si>
    <t>⑭</t>
    <phoneticPr fontId="10"/>
  </si>
  <si>
    <t>対象施設の
現在の利用状況</t>
    <rPh sb="0" eb="2">
      <t>タイショウ</t>
    </rPh>
    <rPh sb="2" eb="4">
      <t>シセツ</t>
    </rPh>
    <rPh sb="6" eb="8">
      <t>ゲンザイ</t>
    </rPh>
    <rPh sb="9" eb="11">
      <t>リヨウ</t>
    </rPh>
    <rPh sb="11" eb="13">
      <t>ジョウキョウ</t>
    </rPh>
    <phoneticPr fontId="10"/>
  </si>
  <si>
    <t>備考</t>
    <rPh sb="0" eb="2">
      <t>ビコウ</t>
    </rPh>
    <phoneticPr fontId="10"/>
  </si>
  <si>
    <t>※「耐震診断経費」,「耐震点検経費」は調査経費に計上。</t>
    <rPh sb="24" eb="26">
      <t>ケイジョウ</t>
    </rPh>
    <phoneticPr fontId="10"/>
  </si>
  <si>
    <t>様式４－２</t>
    <phoneticPr fontId="10"/>
  </si>
  <si>
    <t>調査経費・各実施設計費・各工事費の内訳</t>
    <rPh sb="0" eb="2">
      <t>チョウサ</t>
    </rPh>
    <rPh sb="2" eb="4">
      <t>ケイヒ</t>
    </rPh>
    <rPh sb="5" eb="6">
      <t>カク</t>
    </rPh>
    <rPh sb="12" eb="13">
      <t>カク</t>
    </rPh>
    <rPh sb="13" eb="16">
      <t>コウジヒ</t>
    </rPh>
    <phoneticPr fontId="10"/>
  </si>
  <si>
    <t>番号</t>
    <rPh sb="0" eb="2">
      <t>バンゴウ</t>
    </rPh>
    <phoneticPr fontId="10"/>
  </si>
  <si>
    <t>内　　　　　　　　　容</t>
    <phoneticPr fontId="10"/>
  </si>
  <si>
    <t>数　量</t>
    <rPh sb="0" eb="1">
      <t>カズ</t>
    </rPh>
    <rPh sb="2" eb="3">
      <t>リョウ</t>
    </rPh>
    <phoneticPr fontId="10"/>
  </si>
  <si>
    <t>金　額　（円）</t>
    <phoneticPr fontId="10"/>
  </si>
  <si>
    <t>補助対象</t>
    <rPh sb="0" eb="2">
      <t>ホジョ</t>
    </rPh>
    <rPh sb="2" eb="4">
      <t>タイショウ</t>
    </rPh>
    <phoneticPr fontId="10"/>
  </si>
  <si>
    <t>補助対象調査経費計（＝①）</t>
    <rPh sb="2" eb="4">
      <t>タイショウ</t>
    </rPh>
    <rPh sb="4" eb="6">
      <t>チョウサ</t>
    </rPh>
    <rPh sb="6" eb="8">
      <t>ケイヒ</t>
    </rPh>
    <phoneticPr fontId="10"/>
  </si>
  <si>
    <t>補助対象外</t>
    <rPh sb="0" eb="2">
      <t>ホジョ</t>
    </rPh>
    <rPh sb="2" eb="5">
      <t>タイショウガイ</t>
    </rPh>
    <phoneticPr fontId="10"/>
  </si>
  <si>
    <t>補助対象外調査経費計（＝②）</t>
    <rPh sb="0" eb="2">
      <t>ホジョ</t>
    </rPh>
    <rPh sb="2" eb="5">
      <t>タイショウガイ</t>
    </rPh>
    <rPh sb="5" eb="7">
      <t>チョウサ</t>
    </rPh>
    <rPh sb="7" eb="9">
      <t>ケイヒ</t>
    </rPh>
    <rPh sb="9" eb="10">
      <t>ケイ</t>
    </rPh>
    <phoneticPr fontId="10"/>
  </si>
  <si>
    <t>調査経費計（＝③）</t>
    <rPh sb="0" eb="2">
      <t>チョウサ</t>
    </rPh>
    <rPh sb="2" eb="4">
      <t>ケイヒ</t>
    </rPh>
    <phoneticPr fontId="10"/>
  </si>
  <si>
    <t>耐震補強</t>
    <rPh sb="0" eb="2">
      <t>タイシン</t>
    </rPh>
    <rPh sb="2" eb="4">
      <t>ホキョウ</t>
    </rPh>
    <phoneticPr fontId="10"/>
  </si>
  <si>
    <t>実施設計費</t>
    <rPh sb="0" eb="2">
      <t>ジッシ</t>
    </rPh>
    <rPh sb="2" eb="4">
      <t>セッケイ</t>
    </rPh>
    <rPh sb="4" eb="5">
      <t>ヒ</t>
    </rPh>
    <phoneticPr fontId="10"/>
  </si>
  <si>
    <t>補助対象実施設計費計（＝a-④）</t>
    <phoneticPr fontId="10"/>
  </si>
  <si>
    <t>補助対象外実施設計費計（＝a-⑤）</t>
    <rPh sb="0" eb="2">
      <t>ホジョ</t>
    </rPh>
    <rPh sb="2" eb="5">
      <t>タイショウガイ</t>
    </rPh>
    <rPh sb="5" eb="7">
      <t>ジッシ</t>
    </rPh>
    <rPh sb="7" eb="9">
      <t>セッケイ</t>
    </rPh>
    <rPh sb="9" eb="10">
      <t>ヒ</t>
    </rPh>
    <rPh sb="10" eb="11">
      <t>ケイ</t>
    </rPh>
    <phoneticPr fontId="10"/>
  </si>
  <si>
    <t>実施設計費計（＝a-⑥）</t>
    <phoneticPr fontId="10"/>
  </si>
  <si>
    <t>工事費</t>
    <rPh sb="0" eb="3">
      <t>コウジヒ</t>
    </rPh>
    <phoneticPr fontId="10"/>
  </si>
  <si>
    <t>工事明細</t>
    <phoneticPr fontId="10"/>
  </si>
  <si>
    <t>内　　容　・　目　　的</t>
    <rPh sb="0" eb="1">
      <t>ウチ</t>
    </rPh>
    <rPh sb="3" eb="4">
      <t>カタチ</t>
    </rPh>
    <phoneticPr fontId="10"/>
  </si>
  <si>
    <t>数　　量</t>
    <rPh sb="0" eb="1">
      <t>カズ</t>
    </rPh>
    <rPh sb="3" eb="4">
      <t>リョウ</t>
    </rPh>
    <phoneticPr fontId="10"/>
  </si>
  <si>
    <t>補助対象工事費計（＝a-⑦）</t>
    <rPh sb="0" eb="2">
      <t>ホジョ</t>
    </rPh>
    <rPh sb="2" eb="4">
      <t>タイショウ</t>
    </rPh>
    <rPh sb="4" eb="7">
      <t>コウジヒ</t>
    </rPh>
    <rPh sb="7" eb="8">
      <t>ケイ</t>
    </rPh>
    <phoneticPr fontId="10"/>
  </si>
  <si>
    <t>補助対象外工事費計（＝a-⑧）</t>
    <rPh sb="0" eb="2">
      <t>ホジョ</t>
    </rPh>
    <rPh sb="2" eb="5">
      <t>タイショウガイ</t>
    </rPh>
    <rPh sb="5" eb="7">
      <t>コウジ</t>
    </rPh>
    <rPh sb="7" eb="8">
      <t>ヒ</t>
    </rPh>
    <rPh sb="8" eb="9">
      <t>ケイ</t>
    </rPh>
    <phoneticPr fontId="10"/>
  </si>
  <si>
    <t>工事費計（=a-⑨）</t>
    <rPh sb="0" eb="2">
      <t>コウジ</t>
    </rPh>
    <phoneticPr fontId="10"/>
  </si>
  <si>
    <t>金額合計（事業経費計＝⑫）</t>
    <rPh sb="0" eb="2">
      <t>キンガク</t>
    </rPh>
    <rPh sb="2" eb="4">
      <t>ゴウケイ</t>
    </rPh>
    <rPh sb="5" eb="7">
      <t>ジギョウ</t>
    </rPh>
    <rPh sb="7" eb="9">
      <t>ケイヒ</t>
    </rPh>
    <rPh sb="9" eb="10">
      <t>ケイ</t>
    </rPh>
    <phoneticPr fontId="10"/>
  </si>
  <si>
    <t>耐震性能の診断・補強設計を行った診断者の所見</t>
    <phoneticPr fontId="10"/>
  </si>
  <si>
    <t>（既存建物の耐震性能の評価）</t>
    <rPh sb="1" eb="3">
      <t>キゾン</t>
    </rPh>
    <rPh sb="3" eb="5">
      <t>タテモノ</t>
    </rPh>
    <rPh sb="6" eb="8">
      <t>タイシン</t>
    </rPh>
    <rPh sb="8" eb="10">
      <t>セイノウ</t>
    </rPh>
    <rPh sb="11" eb="13">
      <t>ヒョウカ</t>
    </rPh>
    <phoneticPr fontId="10"/>
  </si>
  <si>
    <t>改修前Ｉｓ値等（最小値）：</t>
    <rPh sb="0" eb="3">
      <t>カイシュウマエ</t>
    </rPh>
    <rPh sb="5" eb="6">
      <t>アタイ</t>
    </rPh>
    <rPh sb="6" eb="7">
      <t>トウ</t>
    </rPh>
    <rPh sb="8" eb="11">
      <t>サイショウチ</t>
    </rPh>
    <phoneticPr fontId="10"/>
  </si>
  <si>
    <t>（補強設計と耐震性能の評価）</t>
    <rPh sb="1" eb="3">
      <t>ホキョウ</t>
    </rPh>
    <rPh sb="3" eb="5">
      <t>セッケイ</t>
    </rPh>
    <rPh sb="6" eb="8">
      <t>タイシン</t>
    </rPh>
    <rPh sb="8" eb="10">
      <t>セイノウ</t>
    </rPh>
    <rPh sb="11" eb="13">
      <t>ヒョウカ</t>
    </rPh>
    <phoneticPr fontId="10"/>
  </si>
  <si>
    <t>改修後Ｉｓ値等（最小値）：</t>
    <rPh sb="0" eb="2">
      <t>カイシュウ</t>
    </rPh>
    <rPh sb="2" eb="3">
      <t>ゴ</t>
    </rPh>
    <rPh sb="5" eb="6">
      <t>アタイ</t>
    </rPh>
    <rPh sb="6" eb="7">
      <t>トウ</t>
    </rPh>
    <rPh sb="8" eb="11">
      <t>サイショウチ</t>
    </rPh>
    <phoneticPr fontId="10"/>
  </si>
  <si>
    <t>診断を終了した日</t>
    <rPh sb="0" eb="2">
      <t>シンダン</t>
    </rPh>
    <rPh sb="3" eb="5">
      <t>シュウリョウ</t>
    </rPh>
    <rPh sb="7" eb="8">
      <t>ヒ</t>
    </rPh>
    <phoneticPr fontId="10"/>
  </si>
  <si>
    <t>診断・調査実施者の
資格及び氏名</t>
    <rPh sb="0" eb="2">
      <t>シンダン</t>
    </rPh>
    <rPh sb="3" eb="5">
      <t>チョウサ</t>
    </rPh>
    <rPh sb="5" eb="7">
      <t>ジッシ</t>
    </rPh>
    <rPh sb="7" eb="8">
      <t>シャ</t>
    </rPh>
    <rPh sb="10" eb="12">
      <t>シカク</t>
    </rPh>
    <rPh sb="12" eb="13">
      <t>オヨ</t>
    </rPh>
    <rPh sb="14" eb="16">
      <t>シメイ</t>
    </rPh>
    <phoneticPr fontId="10"/>
  </si>
  <si>
    <t>（参考）様式４－３</t>
    <rPh sb="4" eb="6">
      <t>ヨウシキ</t>
    </rPh>
    <phoneticPr fontId="10"/>
  </si>
  <si>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10"/>
  </si>
  <si>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10"/>
  </si>
  <si>
    <t>令和（平成）●▲年○月××日</t>
    <rPh sb="0" eb="1">
      <t>レイ</t>
    </rPh>
    <rPh sb="1" eb="2">
      <t>ワ</t>
    </rPh>
    <rPh sb="3" eb="5">
      <t>ヘイセイ</t>
    </rPh>
    <rPh sb="8" eb="9">
      <t>ネン</t>
    </rPh>
    <rPh sb="10" eb="11">
      <t>ガツ</t>
    </rPh>
    <rPh sb="13" eb="14">
      <t>ニチ</t>
    </rPh>
    <phoneticPr fontId="10"/>
  </si>
  <si>
    <t>一級建築士　○○○○○</t>
    <rPh sb="0" eb="2">
      <t>イッキュウ</t>
    </rPh>
    <rPh sb="2" eb="5">
      <t>ケンチクシ</t>
    </rPh>
    <phoneticPr fontId="10"/>
  </si>
  <si>
    <t>学校名</t>
    <rPh sb="0" eb="3">
      <t>ガッコウメイ</t>
    </rPh>
    <phoneticPr fontId="10"/>
  </si>
  <si>
    <t>課　　程　　名</t>
    <rPh sb="0" eb="1">
      <t>カ</t>
    </rPh>
    <rPh sb="3" eb="4">
      <t>ホド</t>
    </rPh>
    <rPh sb="6" eb="7">
      <t>メイ</t>
    </rPh>
    <phoneticPr fontId="10"/>
  </si>
  <si>
    <t>学　　科　　名</t>
    <rPh sb="0" eb="1">
      <t>ガク</t>
    </rPh>
    <rPh sb="3" eb="4">
      <t>カ</t>
    </rPh>
    <rPh sb="6" eb="7">
      <t>メイ</t>
    </rPh>
    <phoneticPr fontId="10"/>
  </si>
  <si>
    <t>教　員　数（人）</t>
    <rPh sb="0" eb="1">
      <t>キョウ</t>
    </rPh>
    <rPh sb="2" eb="3">
      <t>イン</t>
    </rPh>
    <rPh sb="4" eb="5">
      <t>カズ</t>
    </rPh>
    <rPh sb="6" eb="7">
      <t>ニン</t>
    </rPh>
    <phoneticPr fontId="10"/>
  </si>
  <si>
    <t>生　徒　数（人）</t>
    <rPh sb="0" eb="1">
      <t>セイ</t>
    </rPh>
    <rPh sb="2" eb="3">
      <t>ト</t>
    </rPh>
    <rPh sb="4" eb="5">
      <t>カズ</t>
    </rPh>
    <rPh sb="6" eb="7">
      <t>ニン</t>
    </rPh>
    <phoneticPr fontId="10"/>
  </si>
  <si>
    <t>備　　　　　　考</t>
    <rPh sb="0" eb="1">
      <t>ソナエ</t>
    </rPh>
    <rPh sb="7" eb="8">
      <t>コウ</t>
    </rPh>
    <phoneticPr fontId="10"/>
  </si>
  <si>
    <t>専　任</t>
    <rPh sb="0" eb="1">
      <t>セン</t>
    </rPh>
    <rPh sb="2" eb="3">
      <t>ニン</t>
    </rPh>
    <phoneticPr fontId="10"/>
  </si>
  <si>
    <t>その他</t>
    <rPh sb="2" eb="3">
      <t>タ</t>
    </rPh>
    <phoneticPr fontId="10"/>
  </si>
  <si>
    <t>定　員</t>
    <rPh sb="0" eb="1">
      <t>サダム</t>
    </rPh>
    <rPh sb="2" eb="3">
      <t>イン</t>
    </rPh>
    <phoneticPr fontId="10"/>
  </si>
  <si>
    <t>実　員</t>
    <rPh sb="0" eb="1">
      <t>ジツ</t>
    </rPh>
    <rPh sb="2" eb="3">
      <t>イン</t>
    </rPh>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</si>
  <si>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</si>
  <si>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</si>
  <si>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</si>
  <si>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</si>
  <si>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</si>
  <si>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</si>
  <si>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</si>
  <si>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</si>
  <si>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</si>
  <si>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</si>
  <si>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</si>
  <si>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</si>
  <si>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</si>
  <si>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</si>
  <si>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</si>
  <si>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</si>
  <si>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</si>
  <si>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</si>
  <si>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</si>
  <si>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</si>
  <si>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</si>
  <si>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</si>
  <si>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</si>
  <si>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</si>
  <si>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</si>
  <si>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</si>
  <si>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</si>
  <si>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</si>
  <si>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</si>
  <si>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</si>
  <si>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</si>
  <si>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</si>
  <si>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</si>
  <si>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</si>
  <si>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</si>
  <si>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</si>
  <si>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</si>
  <si>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</si>
  <si>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</si>
  <si>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</si>
  <si>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</si>
  <si>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</si>
  <si>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</si>
  <si>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</si>
  <si>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</si>
  <si>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</si>
  <si>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</si>
  <si>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</si>
  <si>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耐 震 補 強 工 事 【 チ ェ ッ ク 表 】 </t>
    <rPh sb="0" eb="1">
      <t>タイ</t>
    </rPh>
    <rPh sb="2" eb="3">
      <t>シン</t>
    </rPh>
    <rPh sb="4" eb="5">
      <t>ホ</t>
    </rPh>
    <rPh sb="6" eb="7">
      <t>ツヨシ</t>
    </rPh>
    <rPh sb="8" eb="9">
      <t>コウ</t>
    </rPh>
    <rPh sb="10" eb="11">
      <t>コト</t>
    </rPh>
    <rPh sb="22" eb="23">
      <t>ヒョウ</t>
    </rPh>
    <phoneticPr fontId="43"/>
  </si>
  <si>
    <t>都道府県名</t>
    <rPh sb="0" eb="4">
      <t>トドウフケン</t>
    </rPh>
    <rPh sb="4" eb="5">
      <t>メイ</t>
    </rPh>
    <phoneticPr fontId="43"/>
  </si>
  <si>
    <t>学校法人名</t>
    <rPh sb="0" eb="2">
      <t>ガッコウ</t>
    </rPh>
    <rPh sb="2" eb="4">
      <t>ホウジン</t>
    </rPh>
    <rPh sb="4" eb="5">
      <t>メイ</t>
    </rPh>
    <phoneticPr fontId="43"/>
  </si>
  <si>
    <t>学　校　名</t>
    <rPh sb="0" eb="1">
      <t>ガク</t>
    </rPh>
    <rPh sb="2" eb="3">
      <t>コウ</t>
    </rPh>
    <rPh sb="4" eb="5">
      <t>メイ</t>
    </rPh>
    <phoneticPr fontId="43"/>
  </si>
  <si>
    <t>〔　回　答　方　法　〕</t>
    <phoneticPr fontId="43"/>
  </si>
  <si>
    <t>【チェック項目Ⅰ】　補助金を申請するための要件を満たしているか</t>
    <rPh sb="5" eb="7">
      <t>コウモク</t>
    </rPh>
    <phoneticPr fontId="43"/>
  </si>
  <si>
    <t>確　　　認　　　事　　　項</t>
    <rPh sb="0" eb="1">
      <t>アキラ</t>
    </rPh>
    <rPh sb="4" eb="5">
      <t>シノブ</t>
    </rPh>
    <rPh sb="8" eb="9">
      <t>コト</t>
    </rPh>
    <rPh sb="12" eb="13">
      <t>コウ</t>
    </rPh>
    <phoneticPr fontId="43"/>
  </si>
  <si>
    <t>回 答</t>
    <rPh sb="0" eb="1">
      <t>カイ</t>
    </rPh>
    <rPh sb="2" eb="3">
      <t>コタエ</t>
    </rPh>
    <phoneticPr fontId="43"/>
  </si>
  <si>
    <t>判定</t>
    <rPh sb="0" eb="2">
      <t>ハンテイ</t>
    </rPh>
    <phoneticPr fontId="43"/>
  </si>
  <si>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43"/>
  </si>
  <si>
    <t>以下のA～Eのうち、どれか１つを満たす場合は「○」を選択してください。
●非木造の場合
　Ａ．改修前、Ｉs値がおおむね０．７に満たない。
　Ｂ．改修前、ｑ値がおおむね１．０に満たない。
　Ｃ．改修前、ＣｔｕＳｄ値がおおむね０．３に満たない。
　Ｄ．改修前、Ｉs値がおおむね１．０以下かつ補強を必要とする特別な理由がある。
●木造の場合
　Ｅ．改修前、Ｉw値が１．１未満である。</t>
    <rPh sb="0" eb="2">
      <t>イカ</t>
    </rPh>
    <rPh sb="16" eb="17">
      <t>ミ</t>
    </rPh>
    <rPh sb="19" eb="21">
      <t>バアイ</t>
    </rPh>
    <rPh sb="26" eb="28">
      <t>センタク</t>
    </rPh>
    <rPh sb="38" eb="39">
      <t>ヒ</t>
    </rPh>
    <rPh sb="39" eb="41">
      <t>モクゾウ</t>
    </rPh>
    <rPh sb="42" eb="44">
      <t>バアイ</t>
    </rPh>
    <rPh sb="163" eb="165">
      <t>モクゾウ</t>
    </rPh>
    <rPh sb="166" eb="168">
      <t>バアイ</t>
    </rPh>
    <phoneticPr fontId="43"/>
  </si>
  <si>
    <t>以下のF～Gのうち、どちらか１つを満たす場合は「○」を選択してください。
●非木造の場合
　F．改修後、Ｉs値がおおむね０．７を超え、かつｑ値がおおむね１．０(又はＣｔｕＳｄ値がおおむね０．３)を
　　  超える。
●木造の場合
　G．改修後、Ｉw値が１．１を超える。</t>
    <rPh sb="0" eb="2">
      <t>イカ</t>
    </rPh>
    <rPh sb="20" eb="22">
      <t>バアイ</t>
    </rPh>
    <rPh sb="27" eb="29">
      <t>センタク</t>
    </rPh>
    <rPh sb="39" eb="42">
      <t>ヒモクゾウ</t>
    </rPh>
    <rPh sb="43" eb="45">
      <t>バアイ</t>
    </rPh>
    <rPh sb="110" eb="112">
      <t>モクゾウ</t>
    </rPh>
    <rPh sb="113" eb="115">
      <t>バアイ</t>
    </rPh>
    <phoneticPr fontId="43"/>
  </si>
  <si>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43"/>
  </si>
  <si>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43"/>
  </si>
  <si>
    <t>【チェック項目Ⅱ】　提出書類が揃っているか</t>
    <rPh sb="5" eb="7">
      <t>コウモク</t>
    </rPh>
    <rPh sb="10" eb="12">
      <t>テイシュツ</t>
    </rPh>
    <rPh sb="12" eb="14">
      <t>ショルイ</t>
    </rPh>
    <rPh sb="15" eb="16">
      <t>ソロ</t>
    </rPh>
    <phoneticPr fontId="43"/>
  </si>
  <si>
    <t>様式４－１（計画調書）　　　　　　　　　　　　　　　　　　　　　　　　　　　</t>
    <rPh sb="0" eb="2">
      <t>ヨウシキ</t>
    </rPh>
    <rPh sb="6" eb="8">
      <t>ケイカク</t>
    </rPh>
    <rPh sb="8" eb="10">
      <t>チョウショ</t>
    </rPh>
    <phoneticPr fontId="43"/>
  </si>
  <si>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43"/>
  </si>
  <si>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43"/>
  </si>
  <si>
    <t>様式４－４（教員・生徒数調書）</t>
    <rPh sb="0" eb="2">
      <t>ヨウシキ</t>
    </rPh>
    <rPh sb="6" eb="8">
      <t>キョウイン</t>
    </rPh>
    <rPh sb="9" eb="12">
      <t>セイトスウ</t>
    </rPh>
    <rPh sb="12" eb="14">
      <t>チョウショ</t>
    </rPh>
    <phoneticPr fontId="43"/>
  </si>
  <si>
    <t>採択理由書　【共通様式】</t>
    <rPh sb="0" eb="2">
      <t>サイタク</t>
    </rPh>
    <rPh sb="2" eb="5">
      <t>リユウショ</t>
    </rPh>
    <rPh sb="7" eb="9">
      <t>キョウツウ</t>
    </rPh>
    <rPh sb="9" eb="11">
      <t>ヨウシキ</t>
    </rPh>
    <phoneticPr fontId="43"/>
  </si>
  <si>
    <t>見積書整理表</t>
    <rPh sb="0" eb="3">
      <t>ミツモリショ</t>
    </rPh>
    <rPh sb="3" eb="6">
      <t>セイリヒョウ</t>
    </rPh>
    <phoneticPr fontId="43"/>
  </si>
  <si>
    <t>工事等の説明一覧</t>
    <rPh sb="0" eb="2">
      <t>コウジ</t>
    </rPh>
    <rPh sb="2" eb="3">
      <t>トウ</t>
    </rPh>
    <rPh sb="4" eb="6">
      <t>セツメイ</t>
    </rPh>
    <rPh sb="6" eb="8">
      <t>イチラン</t>
    </rPh>
    <phoneticPr fontId="43"/>
  </si>
  <si>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43"/>
  </si>
  <si>
    <t>A</t>
    <phoneticPr fontId="43"/>
  </si>
  <si>
    <t>工事予定施設の「配置図」　【様式自由】
※学校の敷地全体が分かり、かつ工事予定の建物を明示した図面を提出してください。</t>
    <rPh sb="50" eb="52">
      <t>テイシュツ</t>
    </rPh>
    <phoneticPr fontId="43"/>
  </si>
  <si>
    <t>B</t>
    <phoneticPr fontId="43"/>
  </si>
  <si>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43"/>
  </si>
  <si>
    <t>C</t>
    <phoneticPr fontId="43"/>
  </si>
  <si>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43"/>
  </si>
  <si>
    <t>耐震診断書　【様式自由】</t>
    <rPh sb="0" eb="2">
      <t>タイシン</t>
    </rPh>
    <rPh sb="2" eb="5">
      <t>シンダンショ</t>
    </rPh>
    <phoneticPr fontId="43"/>
  </si>
  <si>
    <t>耐震補強設計書　【様式自由】</t>
    <rPh sb="0" eb="2">
      <t>タイシン</t>
    </rPh>
    <rPh sb="2" eb="4">
      <t>ホキョウ</t>
    </rPh>
    <rPh sb="4" eb="7">
      <t>セッケイショ</t>
    </rPh>
    <phoneticPr fontId="43"/>
  </si>
  <si>
    <t>過去３年度分の貸借対照表の写し</t>
    <rPh sb="0" eb="2">
      <t>カコ</t>
    </rPh>
    <rPh sb="3" eb="6">
      <t>ネンドブン</t>
    </rPh>
    <phoneticPr fontId="43"/>
  </si>
  <si>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43"/>
  </si>
  <si>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43"/>
  </si>
  <si>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43"/>
  </si>
  <si>
    <t>【チェック項目Ⅲ】　提出書類の内容に不備はないか</t>
    <rPh sb="5" eb="7">
      <t>コウモク</t>
    </rPh>
    <rPh sb="10" eb="12">
      <t>テイシュツ</t>
    </rPh>
    <rPh sb="12" eb="14">
      <t>ショルイ</t>
    </rPh>
    <rPh sb="15" eb="17">
      <t>ナイヨウ</t>
    </rPh>
    <rPh sb="18" eb="20">
      <t>フビ</t>
    </rPh>
    <phoneticPr fontId="43"/>
  </si>
  <si>
    <t>確　認　事　項　（「様式４－１」「様式４－３」）</t>
    <rPh sb="0" eb="1">
      <t>アキラ</t>
    </rPh>
    <rPh sb="2" eb="3">
      <t>シノブ</t>
    </rPh>
    <rPh sb="4" eb="5">
      <t>コト</t>
    </rPh>
    <rPh sb="6" eb="7">
      <t>コウ</t>
    </rPh>
    <rPh sb="10" eb="11">
      <t>サマ</t>
    </rPh>
    <rPh sb="11" eb="12">
      <t>シキ</t>
    </rPh>
    <rPh sb="17" eb="19">
      <t>ヨウシキ</t>
    </rPh>
    <phoneticPr fontId="43"/>
  </si>
  <si>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43"/>
  </si>
  <si>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43"/>
  </si>
  <si>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43"/>
  </si>
  <si>
    <t>確　認　事　項　（工事予定施設の計画図面）</t>
    <phoneticPr fontId="43"/>
  </si>
  <si>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rFont val="ＭＳ Ｐゴシック"/>
        <family val="3"/>
        <charset val="128"/>
      </rPr>
      <t>と</t>
    </r>
    <r>
      <rPr>
        <b/>
        <sz val="11"/>
        <color theme="1"/>
        <rFont val="ＭＳ Ｐゴシック"/>
        <family val="3"/>
        <charset val="128"/>
        <scheme val="minor"/>
      </rPr>
      <t>設置数</t>
    </r>
    <r>
      <rPr>
        <sz val="11"/>
        <rFont val="ＭＳ Ｐゴシック"/>
        <family val="3"/>
        <charset val="128"/>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43"/>
  </si>
  <si>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箇所数</t>
    </r>
    <r>
      <rPr>
        <sz val="11"/>
        <rFont val="ＭＳ Ｐゴシック"/>
        <family val="3"/>
        <charset val="128"/>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43"/>
  </si>
  <si>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面積</t>
    </r>
    <r>
      <rPr>
        <sz val="11"/>
        <rFont val="ＭＳ Ｐゴシック"/>
        <family val="3"/>
        <charset val="128"/>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rPh sb="160" eb="162">
      <t>ヨウシキ</t>
    </rPh>
    <rPh sb="166" eb="168">
      <t>キニュウ</t>
    </rPh>
    <rPh sb="173" eb="175">
      <t>メンセキ</t>
    </rPh>
    <rPh sb="176" eb="178">
      <t>イッチ</t>
    </rPh>
    <rPh sb="186" eb="188">
      <t>カクニン</t>
    </rPh>
    <phoneticPr fontId="43"/>
  </si>
  <si>
    <t>提　出　方　法（紙と電子メール（一部資料）、両方で提出すること。）</t>
    <rPh sb="0" eb="1">
      <t>ツツミ</t>
    </rPh>
    <rPh sb="2" eb="3">
      <t>デ</t>
    </rPh>
    <rPh sb="4" eb="5">
      <t>カタ</t>
    </rPh>
    <rPh sb="6" eb="7">
      <t>ホウ</t>
    </rPh>
    <rPh sb="16" eb="18">
      <t>イチブ</t>
    </rPh>
    <rPh sb="18" eb="20">
      <t>シリョウ</t>
    </rPh>
    <phoneticPr fontId="43"/>
  </si>
  <si>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43"/>
  </si>
  <si>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43"/>
  </si>
  <si>
    <t>見　積　書　整　理　表</t>
    <rPh sb="0" eb="1">
      <t>ミ</t>
    </rPh>
    <rPh sb="2" eb="3">
      <t>セキ</t>
    </rPh>
    <rPh sb="4" eb="5">
      <t>ショ</t>
    </rPh>
    <rPh sb="6" eb="7">
      <t>ヒトシ</t>
    </rPh>
    <rPh sb="8" eb="9">
      <t>リ</t>
    </rPh>
    <rPh sb="10" eb="11">
      <t>ヒョウ</t>
    </rPh>
    <phoneticPr fontId="43"/>
  </si>
  <si>
    <t>学校名</t>
    <rPh sb="0" eb="3">
      <t>ガッコウメイ</t>
    </rPh>
    <phoneticPr fontId="43"/>
  </si>
  <si>
    <t>事業区分</t>
    <rPh sb="0" eb="2">
      <t>ジギョウ</t>
    </rPh>
    <rPh sb="2" eb="4">
      <t>クブン</t>
    </rPh>
    <phoneticPr fontId="43"/>
  </si>
  <si>
    <t>事業名</t>
    <rPh sb="0" eb="2">
      <t>ジギョウ</t>
    </rPh>
    <rPh sb="2" eb="3">
      <t>メイ</t>
    </rPh>
    <phoneticPr fontId="43"/>
  </si>
  <si>
    <t>（単位：円）</t>
    <phoneticPr fontId="43"/>
  </si>
  <si>
    <t>整理番号</t>
    <rPh sb="0" eb="2">
      <t>セイリ</t>
    </rPh>
    <rPh sb="2" eb="4">
      <t>バンゴウ</t>
    </rPh>
    <phoneticPr fontId="43"/>
  </si>
  <si>
    <t>項目名</t>
    <rPh sb="0" eb="3">
      <t>コウモクメイ</t>
    </rPh>
    <phoneticPr fontId="43"/>
  </si>
  <si>
    <t>左記経費（Ｄ列）について</t>
    <rPh sb="0" eb="2">
      <t>サキ</t>
    </rPh>
    <rPh sb="2" eb="4">
      <t>ケイヒ</t>
    </rPh>
    <rPh sb="6" eb="7">
      <t>レツ</t>
    </rPh>
    <phoneticPr fontId="43"/>
  </si>
  <si>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</si>
  <si>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</si>
  <si>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</si>
  <si>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</si>
  <si>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</si>
  <si>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</si>
  <si>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</si>
  <si>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</si>
  <si>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</si>
  <si>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</si>
  <si>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43"/>
  </si>
  <si>
    <t>対象経費のみ付番</t>
    <rPh sb="0" eb="2">
      <t>タイショウ</t>
    </rPh>
    <rPh sb="2" eb="4">
      <t>ケイヒ</t>
    </rPh>
    <rPh sb="6" eb="7">
      <t>フ</t>
    </rPh>
    <rPh sb="7" eb="8">
      <t>バン</t>
    </rPh>
    <phoneticPr fontId="43"/>
  </si>
  <si>
    <t>必要に応じて記入</t>
    <rPh sb="0" eb="2">
      <t>ヒツヨウ</t>
    </rPh>
    <rPh sb="3" eb="4">
      <t>オウ</t>
    </rPh>
    <rPh sb="6" eb="8">
      <t>キニュウ</t>
    </rPh>
    <phoneticPr fontId="43"/>
  </si>
  <si>
    <t>要記入</t>
    <rPh sb="0" eb="1">
      <t>ヨウ</t>
    </rPh>
    <rPh sb="1" eb="3">
      <t>キニュウ</t>
    </rPh>
    <phoneticPr fontId="43"/>
  </si>
  <si>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43"/>
  </si>
  <si>
    <t>自動計算の為
入力不要</t>
    <rPh sb="0" eb="2">
      <t>ジドウ</t>
    </rPh>
    <rPh sb="2" eb="4">
      <t>ケイサン</t>
    </rPh>
    <rPh sb="5" eb="6">
      <t>タメ</t>
    </rPh>
    <rPh sb="7" eb="9">
      <t>ニュウリョク</t>
    </rPh>
    <rPh sb="9" eb="11">
      <t>フヨウ</t>
    </rPh>
    <phoneticPr fontId="43"/>
  </si>
  <si>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43"/>
  </si>
  <si>
    <t>合計（税抜）</t>
    <rPh sb="0" eb="2">
      <t>ゴウケイ</t>
    </rPh>
    <rPh sb="3" eb="5">
      <t>ゼイヌ</t>
    </rPh>
    <phoneticPr fontId="10"/>
  </si>
  <si>
    <t>↑a</t>
    <phoneticPr fontId="43"/>
  </si>
  <si>
    <t>↑b</t>
    <phoneticPr fontId="43"/>
  </si>
  <si>
    <t>↑c</t>
    <phoneticPr fontId="43"/>
  </si>
  <si>
    <t>割合</t>
    <rPh sb="0" eb="2">
      <t>ワリアイ</t>
    </rPh>
    <phoneticPr fontId="43"/>
  </si>
  <si>
    <t>共通に係る経費</t>
    <rPh sb="0" eb="2">
      <t>キョウツウ</t>
    </rPh>
    <rPh sb="3" eb="4">
      <t>カカ</t>
    </rPh>
    <rPh sb="5" eb="7">
      <t>ケイヒ</t>
    </rPh>
    <phoneticPr fontId="43"/>
  </si>
  <si>
    <t>a（又はb）+共通に係る経費</t>
    <rPh sb="2" eb="3">
      <t>マタ</t>
    </rPh>
    <rPh sb="7" eb="9">
      <t>キョウツウ</t>
    </rPh>
    <rPh sb="10" eb="11">
      <t>カカ</t>
    </rPh>
    <rPh sb="12" eb="14">
      <t>ケイヒ</t>
    </rPh>
    <phoneticPr fontId="43"/>
  </si>
  <si>
    <t>消費税額</t>
    <rPh sb="0" eb="3">
      <t>ショウヒゼイ</t>
    </rPh>
    <rPh sb="3" eb="4">
      <t>ガク</t>
    </rPh>
    <phoneticPr fontId="10"/>
  </si>
  <si>
    <t>消費税額</t>
    <rPh sb="0" eb="3">
      <t>ショウヒゼイ</t>
    </rPh>
    <rPh sb="3" eb="4">
      <t>ガク</t>
    </rPh>
    <phoneticPr fontId="43"/>
  </si>
  <si>
    <t>↓対象経費</t>
    <rPh sb="1" eb="3">
      <t>タイショウ</t>
    </rPh>
    <rPh sb="3" eb="5">
      <t>ケイヒ</t>
    </rPh>
    <phoneticPr fontId="43"/>
  </si>
  <si>
    <t>↓対象外経費</t>
    <rPh sb="1" eb="4">
      <t>タイショウガイ</t>
    </rPh>
    <rPh sb="4" eb="6">
      <t>ケイヒ</t>
    </rPh>
    <phoneticPr fontId="43"/>
  </si>
  <si>
    <t>合計（税込）</t>
    <rPh sb="0" eb="2">
      <t>ゴウケイ</t>
    </rPh>
    <rPh sb="3" eb="5">
      <t>ゼイコミ</t>
    </rPh>
    <phoneticPr fontId="10"/>
  </si>
  <si>
    <t>割合（%）入力↓</t>
    <rPh sb="0" eb="2">
      <t>ワリアイ</t>
    </rPh>
    <rPh sb="5" eb="7">
      <t>ニュウリョク</t>
    </rPh>
    <phoneticPr fontId="43"/>
  </si>
  <si>
    <t>按分後対象経費</t>
    <rPh sb="0" eb="2">
      <t>アンブン</t>
    </rPh>
    <rPh sb="2" eb="3">
      <t>ゴ</t>
    </rPh>
    <rPh sb="3" eb="5">
      <t>タイショウ</t>
    </rPh>
    <rPh sb="5" eb="7">
      <t>ケイヒ</t>
    </rPh>
    <phoneticPr fontId="43"/>
  </si>
  <si>
    <t>専門</t>
    <rPh sb="0" eb="2">
      <t>センモン</t>
    </rPh>
    <phoneticPr fontId="43"/>
  </si>
  <si>
    <t>高等</t>
    <rPh sb="0" eb="2">
      <t>コウトウ</t>
    </rPh>
    <phoneticPr fontId="43"/>
  </si>
  <si>
    <t>番号</t>
    <rPh sb="0" eb="2">
      <t>バンゴウ</t>
    </rPh>
    <phoneticPr fontId="43"/>
  </si>
  <si>
    <t>品名</t>
    <rPh sb="0" eb="1">
      <t>シナ</t>
    </rPh>
    <rPh sb="1" eb="2">
      <t>メイ</t>
    </rPh>
    <phoneticPr fontId="43"/>
  </si>
  <si>
    <t>数量</t>
    <rPh sb="0" eb="2">
      <t>スウリョウ</t>
    </rPh>
    <phoneticPr fontId="43"/>
  </si>
  <si>
    <t>共通様式</t>
    <rPh sb="0" eb="2">
      <t>キョウツウ</t>
    </rPh>
    <rPh sb="2" eb="4">
      <t>ヨウシキ</t>
    </rPh>
    <phoneticPr fontId="10"/>
  </si>
  <si>
    <t>採択理由書</t>
    <rPh sb="0" eb="2">
      <t>サイタク</t>
    </rPh>
    <rPh sb="2" eb="5">
      <t>リユウショ</t>
    </rPh>
    <phoneticPr fontId="10"/>
  </si>
  <si>
    <t>学校名</t>
    <rPh sb="0" eb="2">
      <t>ガッコウ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</si>
  <si>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</si>
  <si>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</si>
  <si>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</si>
  <si>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</si>
  <si>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</si>
  <si>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</si>
  <si>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</si>
  <si>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</si>
  <si>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</si>
  <si>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</si>
  <si>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</si>
  <si>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</si>
  <si>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</si>
  <si>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</si>
  <si>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耐震補強工事</t>
  </si>
  <si>
    <t>耐震補強工事</t>
    <rPh sb="0" eb="6">
      <t>タイシンホキョウコウジ</t>
    </rPh>
    <phoneticPr fontId="10"/>
  </si>
  <si>
    <t>④</t>
    <phoneticPr fontId="10"/>
  </si>
  <si>
    <t>⑤</t>
    <phoneticPr fontId="10"/>
  </si>
  <si>
    <t>⑥</t>
    <phoneticPr fontId="10"/>
  </si>
  <si>
    <t>Ⅰ</t>
    <phoneticPr fontId="10"/>
  </si>
  <si>
    <t>Ⅱ</t>
    <phoneticPr fontId="10"/>
  </si>
  <si>
    <t>Ⅲ</t>
    <phoneticPr fontId="10"/>
  </si>
  <si>
    <t>品名</t>
    <rPh sb="0" eb="2">
      <t>ヒンメイ</t>
    </rPh>
    <phoneticPr fontId="10"/>
  </si>
  <si>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0"/>
  </si>
  <si>
    <t>06_見積整理表の合計（O64）と金額が一致している場合、文字が赤くなります。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</si>
  <si>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r>
      <t>・下記【チェック項目Ⅰ～Ⅲ】について、全ての事項に</t>
    </r>
    <r>
      <rPr>
        <b/>
        <sz val="11"/>
        <color theme="1"/>
        <rFont val="ＭＳ Ｐゴシック"/>
        <family val="3"/>
        <charset val="128"/>
        <scheme val="minor"/>
      </rPr>
      <t>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43"/>
  </si>
  <si>
    <r>
      <t>補助対象となる事業経費が</t>
    </r>
    <r>
      <rPr>
        <sz val="11"/>
        <color rgb="FFFF0000"/>
        <rFont val="ＭＳ Ｐゴシック"/>
        <family val="3"/>
        <charset val="128"/>
        <scheme val="minor"/>
      </rPr>
      <t>４００万円以上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43"/>
  </si>
  <si>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43"/>
  </si>
  <si>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43"/>
  </si>
  <si>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</si>
  <si>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q値</t>
  </si>
  <si>
    <t>消費税</t>
    <rPh sb="0" eb="3">
      <t>ショウヒゼイ</t>
    </rPh>
    <phoneticPr fontId="10"/>
  </si>
  <si>
    <t>区分</t>
    <rPh sb="0" eb="1">
      <t>ク</t>
    </rPh>
    <rPh sb="1" eb="2">
      <t>ブン</t>
    </rPh>
    <phoneticPr fontId="10"/>
  </si>
  <si>
    <t>交付申請に係る学科</t>
    <rPh sb="0" eb="1">
      <t>コウ</t>
    </rPh>
    <rPh sb="1" eb="2">
      <t>ツキ</t>
    </rPh>
    <rPh sb="2" eb="3">
      <t>サル</t>
    </rPh>
    <rPh sb="3" eb="4">
      <t>ショウ</t>
    </rPh>
    <rPh sb="5" eb="6">
      <t>カカ</t>
    </rPh>
    <rPh sb="7" eb="9">
      <t>ガッカ</t>
    </rPh>
    <phoneticPr fontId="10"/>
  </si>
  <si>
    <t>小　　　　　　　計</t>
    <rPh sb="0" eb="1">
      <t>ショウ</t>
    </rPh>
    <rPh sb="8" eb="9">
      <t>ケイ</t>
    </rPh>
    <phoneticPr fontId="10"/>
  </si>
  <si>
    <t>その他の学科</t>
    <rPh sb="2" eb="3">
      <t>タ</t>
    </rPh>
    <rPh sb="4" eb="6">
      <t>ガッカ</t>
    </rPh>
    <phoneticPr fontId="10"/>
  </si>
  <si>
    <t>合　　　　　　　　計</t>
    <rPh sb="0" eb="1">
      <t>ゴウ</t>
    </rPh>
    <rPh sb="9" eb="10">
      <t>ケイ</t>
    </rPh>
    <phoneticPr fontId="10"/>
  </si>
  <si>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10"/>
  </si>
  <si>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10"/>
  </si>
  <si>
    <t>様式４-４（耐震補強工事）</t>
    <rPh sb="0" eb="2">
      <t>ヨウシキ</t>
    </rPh>
    <rPh sb="6" eb="12">
      <t>タイシンホキョウコウジ</t>
    </rPh>
    <phoneticPr fontId="10"/>
  </si>
  <si>
    <t>過去３年度分の資金収支決算書の写し</t>
    <rPh sb="0" eb="2">
      <t>カコ</t>
    </rPh>
    <rPh sb="3" eb="6">
      <t>ネンドブン</t>
    </rPh>
    <rPh sb="7" eb="9">
      <t>シキン</t>
    </rPh>
    <rPh sb="9" eb="11">
      <t>シュウシ</t>
    </rPh>
    <rPh sb="11" eb="14">
      <t>ケッサンショ</t>
    </rPh>
    <rPh sb="15" eb="16">
      <t>ウツ</t>
    </rPh>
    <phoneticPr fontId="43"/>
  </si>
  <si>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43"/>
  </si>
  <si>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0"/>
  </si>
  <si>
    <t>教員・生徒数調書（令和６年４月１日現在）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10"/>
  </si>
  <si>
    <r>
      <t>　各工事（品目）における耐震化（耐震対策）との関連性の説明
　　</t>
    </r>
    <r>
      <rPr>
        <sz val="11"/>
        <rFont val="ＭＳ Ｐゴシック"/>
        <family val="3"/>
        <charset val="128"/>
        <scheme val="minor"/>
      </rPr>
      <t>　（耐震工法上どのように必要となるのか、耐震性能の向上にどのようにつながるのか等、記入例を参考にしつつ</t>
    </r>
    <r>
      <rPr>
        <b/>
        <sz val="11"/>
        <rFont val="ＭＳ Ｐゴシック"/>
        <family val="3"/>
        <charset val="128"/>
        <scheme val="minor"/>
      </rPr>
      <t>具体的・詳細に</t>
    </r>
    <r>
      <rPr>
        <sz val="11"/>
        <rFont val="ＭＳ Ｐゴシック"/>
        <family val="3"/>
        <charset val="128"/>
        <scheme val="minor"/>
      </rPr>
      <t>記載してください。）</t>
    </r>
    <rPh sb="27" eb="29">
      <t>セツメイ</t>
    </rPh>
    <rPh sb="34" eb="36">
      <t>タイシン</t>
    </rPh>
    <rPh sb="36" eb="38">
      <t>コウホウ</t>
    </rPh>
    <rPh sb="38" eb="39">
      <t>ジョウ</t>
    </rPh>
    <rPh sb="44" eb="46">
      <t>ヒツヨウ</t>
    </rPh>
    <rPh sb="52" eb="54">
      <t>タイシン</t>
    </rPh>
    <rPh sb="54" eb="56">
      <t>セイノウ</t>
    </rPh>
    <rPh sb="57" eb="59">
      <t>コウジョウ</t>
    </rPh>
    <rPh sb="71" eb="72">
      <t>ナド</t>
    </rPh>
    <rPh sb="73" eb="75">
      <t>キニュウ</t>
    </rPh>
    <rPh sb="75" eb="76">
      <t>レイ</t>
    </rPh>
    <rPh sb="77" eb="79">
      <t>サンコウ</t>
    </rPh>
    <rPh sb="83" eb="86">
      <t>グタイテキ</t>
    </rPh>
    <rPh sb="87" eb="89">
      <t>ショウサイ</t>
    </rPh>
    <rPh sb="90" eb="92">
      <t>キサイ</t>
    </rPh>
    <phoneticPr fontId="43"/>
  </si>
  <si>
    <t>（防災機能等強化緊急特別推進事業（耐震補強工事））共通様式［学校法人作成］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3">
      <t>タイシンホキョウコウジ</t>
    </rPh>
    <phoneticPr fontId="43"/>
  </si>
  <si>
    <t>様式４-１（耐震補強工事）</t>
    <rPh sb="0" eb="2">
      <t>ヨウシキ</t>
    </rPh>
    <rPh sb="6" eb="8">
      <t>タイシン</t>
    </rPh>
    <rPh sb="8" eb="10">
      <t>ホキョウ</t>
    </rPh>
    <rPh sb="10" eb="12">
      <t>コウジ</t>
    </rPh>
    <phoneticPr fontId="10"/>
  </si>
  <si>
    <t>（耐震補強工事）</t>
    <rPh sb="1" eb="3">
      <t>タイシン</t>
    </rPh>
    <rPh sb="3" eb="5">
      <t>ホキョウ</t>
    </rPh>
    <rPh sb="5" eb="7">
      <t>コウジ</t>
    </rPh>
    <phoneticPr fontId="10"/>
  </si>
  <si>
    <t>様式４-３（耐震補強工事）</t>
    <rPh sb="0" eb="2">
      <t>ヨウシキ</t>
    </rPh>
    <rPh sb="6" eb="8">
      <t>タイシン</t>
    </rPh>
    <rPh sb="8" eb="10">
      <t>ホキョウ</t>
    </rPh>
    <rPh sb="10" eb="12">
      <t>コウジ</t>
    </rPh>
    <phoneticPr fontId="10"/>
  </si>
  <si>
    <t>令和　年　月</t>
    <rPh sb="0" eb="1">
      <t>レイ</t>
    </rPh>
    <rPh sb="1" eb="2">
      <t>ワ</t>
    </rPh>
    <rPh sb="3" eb="4">
      <t>ネン</t>
    </rPh>
    <rPh sb="5" eb="6">
      <t>ガツ</t>
    </rPh>
    <phoneticPr fontId="10"/>
  </si>
  <si>
    <t>事業着手時期</t>
    <rPh sb="0" eb="4">
      <t>ジギョウチャクシュ</t>
    </rPh>
    <rPh sb="4" eb="6">
      <t>ジキ</t>
    </rPh>
    <phoneticPr fontId="10"/>
  </si>
  <si>
    <t>事業完了予定時期</t>
    <rPh sb="0" eb="4">
      <t>ジギョウカンリョウ</t>
    </rPh>
    <rPh sb="4" eb="6">
      <t>ヨテイ</t>
    </rPh>
    <rPh sb="6" eb="8">
      <t>ジキ</t>
    </rPh>
    <phoneticPr fontId="10"/>
  </si>
  <si>
    <t>Ⅳ</t>
    <phoneticPr fontId="10"/>
  </si>
  <si>
    <t>Ⅴ</t>
    <phoneticPr fontId="10"/>
  </si>
  <si>
    <t>Ⅵ</t>
    <phoneticPr fontId="10"/>
  </si>
  <si>
    <t>Ⅶ</t>
    <phoneticPr fontId="10"/>
  </si>
  <si>
    <t>Ⅷ</t>
    <phoneticPr fontId="10"/>
  </si>
  <si>
    <t>Ⅸ</t>
    <phoneticPr fontId="10"/>
  </si>
  <si>
    <t>Ⅹ</t>
    <phoneticPr fontId="10"/>
  </si>
  <si>
    <t>Ⅺ</t>
    <phoneticPr fontId="10"/>
  </si>
  <si>
    <t>ⅩⅡ</t>
    <phoneticPr fontId="10"/>
  </si>
  <si>
    <t>ⅩⅢ</t>
    <phoneticPr fontId="10"/>
  </si>
  <si>
    <t>ⅩⅣ</t>
    <phoneticPr fontId="10"/>
  </si>
  <si>
    <t>ⅩⅤ</t>
    <phoneticPr fontId="10"/>
  </si>
  <si>
    <t>工事等の説明一覧（調査経費）</t>
    <rPh sb="0" eb="2">
      <t>コウジ</t>
    </rPh>
    <rPh sb="2" eb="3">
      <t>トウ</t>
    </rPh>
    <rPh sb="4" eb="6">
      <t>セツメイ</t>
    </rPh>
    <rPh sb="6" eb="8">
      <t>イチラン</t>
    </rPh>
    <rPh sb="9" eb="13">
      <t>チョウサケイヒ</t>
    </rPh>
    <phoneticPr fontId="43"/>
  </si>
  <si>
    <t>工事等の説明一覧（実施設計費）</t>
    <rPh sb="0" eb="2">
      <t>コウジ</t>
    </rPh>
    <rPh sb="2" eb="3">
      <t>トウ</t>
    </rPh>
    <rPh sb="4" eb="6">
      <t>セツメイ</t>
    </rPh>
    <rPh sb="6" eb="8">
      <t>イチラン</t>
    </rPh>
    <rPh sb="9" eb="14">
      <t>ジッシセッケイヒ</t>
    </rPh>
    <phoneticPr fontId="43"/>
  </si>
  <si>
    <t>工事等の説明一覧（工事費）</t>
    <rPh sb="0" eb="2">
      <t>コウジ</t>
    </rPh>
    <rPh sb="2" eb="3">
      <t>トウ</t>
    </rPh>
    <rPh sb="4" eb="6">
      <t>セツメイ</t>
    </rPh>
    <rPh sb="6" eb="8">
      <t>イチラン</t>
    </rPh>
    <rPh sb="9" eb="12">
      <t>コウジヒ</t>
    </rPh>
    <phoneticPr fontId="43"/>
  </si>
  <si>
    <t>⑦</t>
    <phoneticPr fontId="10"/>
  </si>
  <si>
    <t>⑧</t>
    <phoneticPr fontId="10"/>
  </si>
  <si>
    <t>⑨</t>
    <phoneticPr fontId="10"/>
  </si>
  <si>
    <t>⑮</t>
    <phoneticPr fontId="10"/>
  </si>
  <si>
    <t>令和６年度　専修学校防災機能等強化緊急特別推進事業
（耐震補強工事）計画調書</t>
    <rPh sb="31" eb="33">
      <t>コウジ</t>
    </rPh>
    <phoneticPr fontId="10"/>
  </si>
  <si>
    <t>法人番号
（13桁）</t>
    <rPh sb="0" eb="2">
      <t>ホウジン</t>
    </rPh>
    <rPh sb="2" eb="4">
      <t>バンゴウ</t>
    </rPh>
    <rPh sb="8" eb="9">
      <t>ケタ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</si>
</sst>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0_ "/>
    <numFmt numFmtId="178" formatCode="#,##0_);[Red]\(#,##0\)"/>
    <numFmt numFmtId="179" formatCode="#,##0_ "/>
    <numFmt numFmtId="180" formatCode="0.0_ "/>
    <numFmt numFmtId="181" formatCode="#,##0_ ;[Red]\-#,##0\ "/>
    <numFmt numFmtId="182" formatCode="#,##0;&quot;△ &quot;#,##0"/>
    <numFmt numFmtId="183" formatCode="#,##0&quot;円&quot;"/>
    <numFmt numFmtId="184" formatCode="#,##0;&quot;▲ &quot;#,##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
      <sz val="12"/>
      <color indexed="10"/>
      <name val="ＭＳ Ｐ明朝"/>
      <family val="1"/>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6"/>
      <name val="ＭＳ Ｐ明朝"/>
      <family val="1"/>
      <charset val="128"/>
    </font>
    <font>
      <sz val="9"/>
      <name val="ＭＳ Ｐ明朝"/>
      <family val="1"/>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
      <u/>
      <sz val="11"/>
      <name val="ＭＳ Ｐゴシック"/>
      <family val="3"/>
      <charset val="128"/>
    </font>
    <font>
      <b/>
      <sz val="11"/>
      <name val="ＭＳ Ｐゴシック"/>
      <family val="3"/>
      <charset val="128"/>
      <scheme val="minor"/>
    </font>
    <font>
      <sz val="11"/>
      <color theme="1"/>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C000"/>
        <bgColor indexed="64"/>
      </patternFill>
    </fill>
    <fill>
      <patternFill patternType="solid">
        <fgColor rgb="FFFFFF99"/>
        <bgColor indexed="64"/>
      </patternFill>
    </fill>
  </fills>
  <borders count="12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3">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45" fillId="0" borderId="0" applyFont="0" applyFill="0" applyBorder="0" applyAlignment="0" applyProtection="0">
      <alignment vertical="center"/>
    </xf>
    <xf numFmtId="0" fontId="5" fillId="0" borderId="0">
      <alignment vertical="center"/>
    </xf>
  </cellStyleXfs>
  <cellXfs count="588">
    <xf numFmtId="0" fontId="0" fillId="0" borderId="0" xfId="0">
      <alignment vertical="center"/>
    </xf>
    <xf numFmtId="0" fontId="12" fillId="0" borderId="0" xfId="0" applyFont="1" applyAlignment="1">
      <alignment vertical="center" shrinkToFit="1"/>
    </xf>
    <xf numFmtId="0" fontId="12" fillId="0" borderId="1"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lignment vertical="center"/>
    </xf>
    <xf numFmtId="12" fontId="13" fillId="0" borderId="9" xfId="0" applyNumberFormat="1" applyFont="1" applyBorder="1" applyAlignment="1">
      <alignment horizontal="right" vertical="center" shrinkToFit="1"/>
    </xf>
    <xf numFmtId="178" fontId="13" fillId="0" borderId="13" xfId="0" applyNumberFormat="1" applyFont="1" applyBorder="1">
      <alignment vertical="center"/>
    </xf>
    <xf numFmtId="178" fontId="12" fillId="0" borderId="12" xfId="0" applyNumberFormat="1" applyFont="1" applyBorder="1" applyAlignment="1">
      <alignment horizontal="center" vertical="center"/>
    </xf>
    <xf numFmtId="178" fontId="13" fillId="0" borderId="17" xfId="0" applyNumberFormat="1" applyFont="1" applyBorder="1">
      <alignment vertical="center"/>
    </xf>
    <xf numFmtId="178" fontId="13" fillId="0" borderId="19" xfId="0" applyNumberFormat="1" applyFont="1" applyBorder="1" applyAlignment="1">
      <alignment horizontal="left" vertical="center"/>
    </xf>
    <xf numFmtId="0" fontId="12" fillId="0" borderId="0" xfId="0" applyFont="1" applyAlignment="1">
      <alignment horizontal="center" vertical="center" justifyLastLine="1"/>
    </xf>
    <xf numFmtId="178" fontId="12" fillId="0" borderId="0" xfId="0" applyNumberFormat="1" applyFont="1" applyAlignment="1">
      <alignment horizontal="center" vertical="center"/>
    </xf>
    <xf numFmtId="178" fontId="13" fillId="0" borderId="20" xfId="0" applyNumberFormat="1" applyFont="1" applyBorder="1">
      <alignment vertical="center"/>
    </xf>
    <xf numFmtId="0" fontId="12" fillId="0" borderId="28" xfId="0" applyFont="1" applyBorder="1" applyAlignment="1">
      <alignment horizontal="center" vertical="center" justifyLastLine="1"/>
    </xf>
    <xf numFmtId="178" fontId="13" fillId="0" borderId="29" xfId="0" applyNumberFormat="1" applyFont="1" applyBorder="1">
      <alignment vertical="center"/>
    </xf>
    <xf numFmtId="178" fontId="12" fillId="0" borderId="30" xfId="0" applyNumberFormat="1" applyFont="1" applyBorder="1" applyAlignment="1">
      <alignment horizontal="center" vertical="center"/>
    </xf>
    <xf numFmtId="178" fontId="13" fillId="0" borderId="31" xfId="0" applyNumberFormat="1" applyFont="1" applyBorder="1">
      <alignment vertical="center"/>
    </xf>
    <xf numFmtId="178" fontId="13" fillId="0" borderId="32" xfId="0" applyNumberFormat="1" applyFont="1" applyBorder="1">
      <alignment vertical="center"/>
    </xf>
    <xf numFmtId="178" fontId="0" fillId="0" borderId="0" xfId="0" applyNumberFormat="1">
      <alignment vertical="center"/>
    </xf>
    <xf numFmtId="0" fontId="12" fillId="0" borderId="33" xfId="0" applyFont="1" applyBorder="1" applyAlignment="1">
      <alignment horizontal="center" vertical="center" justifyLastLine="1"/>
    </xf>
    <xf numFmtId="178" fontId="13" fillId="0" borderId="34" xfId="0" applyNumberFormat="1" applyFont="1" applyBorder="1">
      <alignment vertical="center"/>
    </xf>
    <xf numFmtId="178" fontId="12" fillId="0" borderId="33" xfId="0" applyNumberFormat="1" applyFont="1" applyBorder="1" applyAlignment="1">
      <alignment horizontal="center" vertical="center"/>
    </xf>
    <xf numFmtId="178" fontId="12" fillId="0" borderId="33" xfId="0" applyNumberFormat="1" applyFont="1" applyBorder="1" applyAlignment="1">
      <alignment horizontal="center" vertical="center" justifyLastLine="1"/>
    </xf>
    <xf numFmtId="178" fontId="13" fillId="0" borderId="35" xfId="0" applyNumberFormat="1" applyFont="1" applyBorder="1">
      <alignment vertical="center"/>
    </xf>
    <xf numFmtId="0" fontId="16" fillId="0" borderId="0" xfId="0" applyFont="1" applyAlignment="1">
      <alignment horizontal="center" vertical="distributed" textRotation="255"/>
    </xf>
    <xf numFmtId="0" fontId="16" fillId="0" borderId="0" xfId="0" applyFont="1">
      <alignment vertical="center"/>
    </xf>
    <xf numFmtId="0" fontId="16" fillId="0" borderId="0" xfId="0" applyFont="1" applyAlignment="1">
      <alignment vertical="center" textRotation="255" shrinkToFit="1"/>
    </xf>
    <xf numFmtId="0" fontId="17" fillId="0" borderId="0" xfId="0" applyFont="1" applyAlignment="1">
      <alignment horizontal="centerContinuous" vertical="center"/>
    </xf>
    <xf numFmtId="0" fontId="18" fillId="0" borderId="0" xfId="0" applyFont="1" applyAlignment="1">
      <alignment horizontal="right" vertical="center"/>
    </xf>
    <xf numFmtId="178" fontId="18" fillId="0" borderId="36" xfId="0" applyNumberFormat="1" applyFont="1" applyBorder="1" applyAlignment="1">
      <alignment horizontal="left" vertical="center"/>
    </xf>
    <xf numFmtId="0" fontId="12" fillId="0" borderId="20" xfId="0" applyFont="1" applyBorder="1" applyAlignment="1">
      <alignment horizontal="distributed" vertical="center" justifyLastLine="1"/>
    </xf>
    <xf numFmtId="0" fontId="17" fillId="0" borderId="0" xfId="0" applyFont="1">
      <alignment vertical="center"/>
    </xf>
    <xf numFmtId="0" fontId="16" fillId="0" borderId="38" xfId="0" applyFont="1" applyBorder="1" applyAlignment="1">
      <alignment horizontal="center" vertical="distributed" textRotation="255"/>
    </xf>
    <xf numFmtId="0" fontId="16" fillId="0" borderId="23" xfId="0" applyFont="1" applyBorder="1" applyAlignment="1">
      <alignment horizontal="center" vertical="center" wrapText="1" justifyLastLine="1"/>
    </xf>
    <xf numFmtId="178" fontId="16" fillId="0" borderId="39" xfId="0" applyNumberFormat="1" applyFont="1" applyBorder="1" applyAlignment="1">
      <alignment horizontal="center" vertical="center" justifyLastLine="1"/>
    </xf>
    <xf numFmtId="0" fontId="16" fillId="0" borderId="7" xfId="0" applyFont="1" applyBorder="1" applyAlignment="1">
      <alignment horizontal="center" vertical="distributed" textRotation="255"/>
    </xf>
    <xf numFmtId="0" fontId="9" fillId="0" borderId="8" xfId="0" applyFont="1" applyBorder="1">
      <alignment vertical="center"/>
    </xf>
    <xf numFmtId="0" fontId="21" fillId="0" borderId="45" xfId="0" applyFont="1" applyBorder="1" applyAlignment="1">
      <alignment horizontal="right" vertical="center"/>
    </xf>
    <xf numFmtId="0" fontId="21" fillId="0" borderId="48" xfId="0" applyFont="1" applyBorder="1" applyAlignment="1">
      <alignment horizontal="right" vertical="center"/>
    </xf>
    <xf numFmtId="0" fontId="16" fillId="0" borderId="15" xfId="0" applyFont="1" applyBorder="1" applyAlignment="1">
      <alignment horizontal="center" vertical="distributed" textRotation="255"/>
    </xf>
    <xf numFmtId="0" fontId="16" fillId="0" borderId="9" xfId="0" applyFont="1" applyBorder="1" applyAlignment="1">
      <alignment horizontal="center" vertical="center" textRotation="255" shrinkToFit="1"/>
    </xf>
    <xf numFmtId="0" fontId="16" fillId="0" borderId="9" xfId="0" applyFont="1" applyBorder="1">
      <alignment vertical="center"/>
    </xf>
    <xf numFmtId="0" fontId="16" fillId="0" borderId="10" xfId="0" applyFont="1" applyBorder="1">
      <alignment vertical="center"/>
    </xf>
    <xf numFmtId="0" fontId="21" fillId="0" borderId="1" xfId="0" applyFont="1" applyBorder="1" applyAlignment="1">
      <alignment horizontal="right" vertical="center"/>
    </xf>
    <xf numFmtId="0" fontId="16" fillId="0" borderId="18" xfId="0" applyFont="1" applyBorder="1" applyAlignment="1">
      <alignment horizontal="center" vertical="center" wrapText="1" justifyLastLine="1"/>
    </xf>
    <xf numFmtId="0" fontId="16" fillId="0" borderId="52" xfId="0" applyFont="1" applyBorder="1" applyAlignment="1">
      <alignment horizontal="center" vertical="center" textRotation="255" shrinkToFit="1"/>
    </xf>
    <xf numFmtId="0" fontId="16" fillId="0" borderId="52" xfId="0" applyFont="1" applyBorder="1">
      <alignment vertical="center"/>
    </xf>
    <xf numFmtId="0" fontId="16" fillId="0" borderId="53" xfId="0" applyFont="1" applyBorder="1">
      <alignment vertical="center"/>
    </xf>
    <xf numFmtId="0" fontId="16" fillId="0" borderId="54" xfId="0" applyFont="1" applyBorder="1" applyAlignment="1">
      <alignment horizontal="center" vertical="center" wrapText="1" justifyLastLine="1"/>
    </xf>
    <xf numFmtId="179" fontId="16" fillId="0" borderId="43" xfId="0" applyNumberFormat="1" applyFont="1" applyBorder="1">
      <alignment vertical="center"/>
    </xf>
    <xf numFmtId="0" fontId="16" fillId="0" borderId="43" xfId="0" applyFont="1" applyBorder="1">
      <alignment vertical="center"/>
    </xf>
    <xf numFmtId="0" fontId="16" fillId="0" borderId="54" xfId="0" applyFont="1" applyBorder="1">
      <alignment vertical="center"/>
    </xf>
    <xf numFmtId="179" fontId="16" fillId="0" borderId="43" xfId="0" applyNumberFormat="1" applyFont="1" applyBorder="1" applyAlignment="1">
      <alignment horizontal="center" vertical="center"/>
    </xf>
    <xf numFmtId="0" fontId="16" fillId="0" borderId="16" xfId="0" applyFont="1" applyBorder="1" applyAlignment="1">
      <alignment vertical="distributed" textRotation="255" justifyLastLine="1"/>
    </xf>
    <xf numFmtId="0" fontId="21" fillId="0" borderId="56" xfId="0" applyFont="1" applyBorder="1" applyAlignment="1">
      <alignment horizontal="right" vertical="center"/>
    </xf>
    <xf numFmtId="178" fontId="16" fillId="0" borderId="0" xfId="0" applyNumberFormat="1" applyFont="1" applyAlignment="1">
      <alignment vertical="center" shrinkToFit="1"/>
    </xf>
    <xf numFmtId="178" fontId="16" fillId="0" borderId="0" xfId="0" applyNumberFormat="1" applyFont="1">
      <alignment vertical="center"/>
    </xf>
    <xf numFmtId="0" fontId="23" fillId="0" borderId="0" xfId="0" applyFont="1" applyAlignment="1">
      <alignment horizontal="center" vertical="center"/>
    </xf>
    <xf numFmtId="0" fontId="16" fillId="0" borderId="0" xfId="0" applyFont="1" applyAlignment="1">
      <alignment horizontal="right" vertical="center"/>
    </xf>
    <xf numFmtId="176" fontId="16" fillId="0" borderId="0" xfId="0" applyNumberFormat="1" applyFont="1" applyAlignment="1">
      <alignment horizontal="left" vertical="center"/>
    </xf>
    <xf numFmtId="0" fontId="24" fillId="0" borderId="0" xfId="0" applyFont="1">
      <alignment vertical="center"/>
    </xf>
    <xf numFmtId="0" fontId="19" fillId="0" borderId="58" xfId="0" applyFont="1" applyBorder="1" applyAlignment="1">
      <alignment horizontal="left" vertical="center"/>
    </xf>
    <xf numFmtId="0" fontId="19" fillId="0" borderId="59" xfId="0" applyFont="1" applyBorder="1" applyAlignment="1">
      <alignment horizontal="left" vertical="center"/>
    </xf>
    <xf numFmtId="0" fontId="16" fillId="0" borderId="60" xfId="0" applyFont="1" applyBorder="1" applyAlignment="1">
      <alignment horizontal="right" vertical="center" wrapText="1"/>
    </xf>
    <xf numFmtId="0" fontId="19" fillId="0" borderId="62" xfId="0" applyFont="1" applyBorder="1" applyAlignment="1">
      <alignment horizontal="left" vertical="center"/>
    </xf>
    <xf numFmtId="0" fontId="19" fillId="0" borderId="9" xfId="0" applyFont="1" applyBorder="1" applyAlignment="1">
      <alignment horizontal="left" vertical="center"/>
    </xf>
    <xf numFmtId="0" fontId="16" fillId="0" borderId="63" xfId="0" applyFont="1" applyBorder="1" applyAlignment="1">
      <alignment horizontal="right" vertical="center" wrapText="1"/>
    </xf>
    <xf numFmtId="0" fontId="16" fillId="0" borderId="4" xfId="0" applyFont="1" applyBorder="1" applyAlignment="1">
      <alignment horizontal="distributed" vertical="center" wrapText="1" justifyLastLine="1"/>
    </xf>
    <xf numFmtId="0" fontId="16" fillId="0" borderId="11" xfId="0" applyFont="1" applyBorder="1" applyAlignment="1">
      <alignment horizontal="distributed" vertical="center" wrapText="1" justifyLastLine="1"/>
    </xf>
    <xf numFmtId="177" fontId="26" fillId="0" borderId="61" xfId="0" applyNumberFormat="1" applyFont="1" applyBorder="1" applyAlignment="1">
      <alignment horizontal="center" vertical="center" wrapText="1"/>
    </xf>
    <xf numFmtId="177" fontId="26" fillId="0" borderId="64" xfId="0" applyNumberFormat="1" applyFont="1" applyBorder="1" applyAlignment="1">
      <alignment horizontal="center" vertical="center" wrapText="1"/>
    </xf>
    <xf numFmtId="0" fontId="29" fillId="0" borderId="8" xfId="0" applyFont="1" applyBorder="1" applyAlignment="1">
      <alignment horizontal="center" vertical="center" textRotation="255" shrinkToFit="1"/>
    </xf>
    <xf numFmtId="0" fontId="29" fillId="0" borderId="5" xfId="0" applyFont="1" applyBorder="1" applyAlignment="1">
      <alignment horizontal="center" vertical="center" textRotation="255" shrinkToFit="1"/>
    </xf>
    <xf numFmtId="0" fontId="29" fillId="0" borderId="2" xfId="0" applyFont="1" applyBorder="1" applyAlignment="1">
      <alignment horizontal="distributed" vertical="center" justifyLastLine="1"/>
    </xf>
    <xf numFmtId="0" fontId="30" fillId="0" borderId="0" xfId="0" applyFont="1">
      <alignment vertical="center"/>
    </xf>
    <xf numFmtId="0" fontId="30" fillId="0" borderId="0" xfId="0" applyFont="1" applyAlignment="1">
      <alignment horizontal="center" vertical="center"/>
    </xf>
    <xf numFmtId="176" fontId="29" fillId="0" borderId="10" xfId="0" applyNumberFormat="1" applyFont="1" applyBorder="1" applyAlignment="1">
      <alignment horizontal="left" vertical="center" shrinkToFit="1"/>
    </xf>
    <xf numFmtId="0" fontId="12" fillId="0" borderId="33" xfId="0" applyFont="1" applyBorder="1" applyAlignment="1">
      <alignment horizontal="left" vertical="center" shrinkToFit="1"/>
    </xf>
    <xf numFmtId="0" fontId="19" fillId="0" borderId="78" xfId="0" applyFont="1" applyBorder="1" applyAlignment="1">
      <alignment horizontal="left" vertical="center"/>
    </xf>
    <xf numFmtId="0" fontId="19" fillId="0" borderId="0" xfId="0" applyFont="1" applyAlignment="1">
      <alignment horizontal="left" vertical="center"/>
    </xf>
    <xf numFmtId="0" fontId="16" fillId="0" borderId="86" xfId="0" applyFont="1" applyBorder="1" applyAlignment="1">
      <alignment horizontal="right" vertical="center" wrapText="1"/>
    </xf>
    <xf numFmtId="0" fontId="12" fillId="0" borderId="9" xfId="0" applyFont="1" applyBorder="1" applyAlignment="1">
      <alignment horizontal="center" vertical="center" justifyLastLine="1"/>
    </xf>
    <xf numFmtId="0" fontId="12" fillId="0" borderId="45" xfId="0" applyFont="1" applyBorder="1" applyAlignment="1">
      <alignment horizontal="center" vertical="center" justifyLastLine="1"/>
    </xf>
    <xf numFmtId="178" fontId="12" fillId="0" borderId="9" xfId="0" applyNumberFormat="1" applyFont="1" applyBorder="1" applyAlignment="1">
      <alignment horizontal="center" vertical="center"/>
    </xf>
    <xf numFmtId="178" fontId="12" fillId="0" borderId="45" xfId="0" applyNumberFormat="1" applyFont="1" applyBorder="1" applyAlignment="1">
      <alignment horizontal="center" vertical="center"/>
    </xf>
    <xf numFmtId="178" fontId="13" fillId="0" borderId="69" xfId="0" applyNumberFormat="1" applyFont="1" applyBorder="1">
      <alignment vertical="center"/>
    </xf>
    <xf numFmtId="178" fontId="13" fillId="0" borderId="26" xfId="0" applyNumberFormat="1" applyFont="1" applyBorder="1">
      <alignment vertical="center"/>
    </xf>
    <xf numFmtId="178" fontId="13" fillId="0" borderId="69" xfId="0" applyNumberFormat="1" applyFont="1" applyBorder="1" applyAlignment="1">
      <alignment horizontal="left" vertical="center"/>
    </xf>
    <xf numFmtId="178" fontId="13" fillId="0" borderId="53" xfId="0" applyNumberFormat="1" applyFont="1" applyBorder="1">
      <alignment vertical="center"/>
    </xf>
    <xf numFmtId="0" fontId="12" fillId="0" borderId="88"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0" fillId="0" borderId="0" xfId="0" applyAlignment="1">
      <alignment horizontal="center" vertical="center"/>
    </xf>
    <xf numFmtId="0" fontId="34"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12" fillId="0" borderId="38" xfId="0" applyFont="1" applyBorder="1" applyAlignment="1">
      <alignment horizontal="distributed" vertical="center" justifyLastLine="1"/>
    </xf>
    <xf numFmtId="0" fontId="12" fillId="0" borderId="5" xfId="0" applyFont="1" applyBorder="1" applyAlignment="1">
      <alignment horizontal="distributed" vertical="center" wrapText="1" justifyLastLine="1"/>
    </xf>
    <xf numFmtId="0" fontId="12" fillId="0" borderId="15"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27" xfId="0" applyFont="1" applyBorder="1" applyAlignment="1">
      <alignment horizontal="distributed" vertical="center" wrapText="1" justifyLastLine="1"/>
    </xf>
    <xf numFmtId="0" fontId="12" fillId="0" borderId="25" xfId="0" applyFont="1" applyBorder="1" applyAlignment="1">
      <alignment horizontal="distributed" vertical="center" wrapText="1" justifyLastLine="1"/>
    </xf>
    <xf numFmtId="0" fontId="12" fillId="0" borderId="6"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15" xfId="0" applyFont="1" applyBorder="1" applyAlignment="1">
      <alignment horizontal="distributed" vertical="center" wrapText="1" justifyLastLine="1"/>
    </xf>
    <xf numFmtId="0" fontId="12" fillId="0" borderId="7" xfId="0" applyFont="1" applyBorder="1" applyAlignment="1">
      <alignment horizontal="distributed" vertical="center" justifyLastLine="1"/>
    </xf>
    <xf numFmtId="0" fontId="12" fillId="0" borderId="27" xfId="0" applyFont="1" applyBorder="1" applyAlignment="1">
      <alignment horizontal="distributed" vertical="center" justifyLastLine="1"/>
    </xf>
    <xf numFmtId="0" fontId="12" fillId="0" borderId="3" xfId="0" applyFont="1" applyBorder="1" applyAlignment="1">
      <alignment horizontal="distributed" vertical="center" wrapText="1" justifyLastLine="1"/>
    </xf>
    <xf numFmtId="0" fontId="12" fillId="0" borderId="11" xfId="0" applyFont="1" applyBorder="1" applyAlignment="1">
      <alignment horizontal="distributed" vertical="center" justifyLastLine="1"/>
    </xf>
    <xf numFmtId="0" fontId="35" fillId="0" borderId="0" xfId="1" applyFont="1" applyAlignment="1">
      <alignment vertical="center"/>
    </xf>
    <xf numFmtId="0" fontId="8" fillId="0" borderId="0" xfId="2">
      <alignment vertical="center"/>
    </xf>
    <xf numFmtId="0" fontId="12" fillId="0" borderId="0" xfId="1" applyFont="1" applyAlignment="1">
      <alignment vertical="center"/>
    </xf>
    <xf numFmtId="0" fontId="16" fillId="0" borderId="55" xfId="0" applyFont="1" applyBorder="1" applyAlignment="1">
      <alignment horizontal="center" vertical="center" textRotation="255" shrinkToFit="1"/>
    </xf>
    <xf numFmtId="0" fontId="16" fillId="0" borderId="89" xfId="0" applyFont="1" applyBorder="1" applyAlignment="1">
      <alignment vertical="center" justifyLastLine="1"/>
    </xf>
    <xf numFmtId="0" fontId="12" fillId="0" borderId="54" xfId="0" applyFont="1" applyBorder="1" applyAlignment="1">
      <alignment horizontal="distributed" vertical="center" wrapText="1" justifyLastLine="1"/>
    </xf>
    <xf numFmtId="0" fontId="16" fillId="0" borderId="93" xfId="0" applyFont="1" applyBorder="1" applyAlignment="1">
      <alignment vertical="center" justifyLastLine="1"/>
    </xf>
    <xf numFmtId="0" fontId="0" fillId="0" borderId="49" xfId="0" applyBorder="1">
      <alignment vertical="center"/>
    </xf>
    <xf numFmtId="0" fontId="12" fillId="0" borderId="99" xfId="0" applyFont="1" applyBorder="1" applyAlignment="1">
      <alignment horizontal="distributed" vertical="center" justifyLastLine="1"/>
    </xf>
    <xf numFmtId="0" fontId="12" fillId="0" borderId="52" xfId="0" applyFont="1" applyBorder="1" applyAlignment="1">
      <alignment horizontal="left" vertical="center" shrinkToFit="1"/>
    </xf>
    <xf numFmtId="0" fontId="12" fillId="0" borderId="40" xfId="0" applyFont="1" applyBorder="1" applyAlignment="1">
      <alignment horizontal="distributed" vertical="center" wrapText="1" justifyLastLine="1"/>
    </xf>
    <xf numFmtId="0" fontId="12" fillId="0" borderId="10" xfId="0" applyFont="1" applyBorder="1" applyAlignment="1">
      <alignment horizontal="left" vertical="center" shrinkToFit="1"/>
    </xf>
    <xf numFmtId="0" fontId="12" fillId="0" borderId="53" xfId="0" applyFont="1" applyBorder="1" applyAlignment="1">
      <alignment horizontal="left" vertical="center" shrinkToFit="1"/>
    </xf>
    <xf numFmtId="0" fontId="12" fillId="0" borderId="35" xfId="0" applyFont="1" applyBorder="1" applyAlignment="1">
      <alignment horizontal="left" vertical="center" shrinkToFit="1"/>
    </xf>
    <xf numFmtId="12" fontId="8" fillId="0" borderId="0" xfId="2" applyNumberFormat="1">
      <alignment vertical="center"/>
    </xf>
    <xf numFmtId="177" fontId="12" fillId="0" borderId="8" xfId="0" applyNumberFormat="1" applyFont="1" applyBorder="1" applyAlignment="1">
      <alignment horizontal="center" vertical="center" shrinkToFit="1"/>
    </xf>
    <xf numFmtId="0" fontId="16" fillId="0" borderId="54" xfId="0" applyFont="1" applyBorder="1" applyAlignment="1">
      <alignment horizontal="center" vertical="center" textRotation="255" shrinkToFit="1"/>
    </xf>
    <xf numFmtId="0" fontId="16" fillId="0" borderId="69" xfId="0" applyFont="1" applyBorder="1" applyAlignment="1">
      <alignment horizontal="center" vertical="center" justifyLastLine="1"/>
    </xf>
    <xf numFmtId="0" fontId="34" fillId="0" borderId="5" xfId="0" applyFont="1" applyBorder="1" applyAlignment="1">
      <alignment horizontal="distributed" vertical="center" justifyLastLine="1"/>
    </xf>
    <xf numFmtId="0" fontId="44" fillId="0" borderId="0" xfId="9" applyFont="1">
      <alignment vertical="center"/>
    </xf>
    <xf numFmtId="0" fontId="7" fillId="0" borderId="0" xfId="9">
      <alignment vertical="center"/>
    </xf>
    <xf numFmtId="0" fontId="42" fillId="0" borderId="0" xfId="9" applyFont="1" applyAlignment="1">
      <alignment horizontal="center" vertical="center"/>
    </xf>
    <xf numFmtId="0" fontId="45" fillId="0" borderId="0" xfId="9" applyFont="1" applyAlignment="1">
      <alignment horizontal="center" vertical="center"/>
    </xf>
    <xf numFmtId="0" fontId="46" fillId="0" borderId="0" xfId="9" applyFont="1">
      <alignment vertical="center"/>
    </xf>
    <xf numFmtId="0" fontId="45" fillId="0" borderId="5" xfId="9" applyFont="1" applyBorder="1" applyAlignment="1">
      <alignment horizontal="center" vertical="center"/>
    </xf>
    <xf numFmtId="0" fontId="45" fillId="0" borderId="0" xfId="9" applyFont="1">
      <alignment vertical="center"/>
    </xf>
    <xf numFmtId="0" fontId="47" fillId="0" borderId="0" xfId="9" applyFont="1" applyAlignment="1">
      <alignment horizontal="center" vertical="center"/>
    </xf>
    <xf numFmtId="0" fontId="48" fillId="0" borderId="0" xfId="9" applyFont="1" applyAlignment="1">
      <alignment horizontal="center" vertical="center"/>
    </xf>
    <xf numFmtId="0" fontId="46" fillId="0" borderId="0" xfId="9" applyFont="1" applyAlignment="1">
      <alignment horizontal="left" vertical="center"/>
    </xf>
    <xf numFmtId="0" fontId="47" fillId="0" borderId="0" xfId="9" applyFont="1">
      <alignment vertical="center"/>
    </xf>
    <xf numFmtId="0" fontId="47" fillId="0" borderId="20" xfId="9" applyFont="1" applyBorder="1">
      <alignment vertical="center"/>
    </xf>
    <xf numFmtId="0" fontId="47" fillId="0" borderId="78" xfId="9" applyFont="1" applyBorder="1">
      <alignment vertical="center"/>
    </xf>
    <xf numFmtId="0" fontId="45" fillId="0" borderId="0" xfId="9" applyFont="1" applyAlignment="1">
      <alignment vertical="center" wrapText="1"/>
    </xf>
    <xf numFmtId="0" fontId="45" fillId="0" borderId="20" xfId="9" applyFont="1" applyBorder="1" applyAlignment="1">
      <alignment vertical="center" wrapText="1"/>
    </xf>
    <xf numFmtId="0" fontId="45" fillId="0" borderId="78" xfId="9" applyFont="1" applyBorder="1" applyAlignment="1">
      <alignment vertical="center" wrapText="1"/>
    </xf>
    <xf numFmtId="0" fontId="45" fillId="3" borderId="0" xfId="9" applyFont="1" applyFill="1" applyAlignment="1">
      <alignment vertical="center" wrapText="1"/>
    </xf>
    <xf numFmtId="0" fontId="45" fillId="3" borderId="0" xfId="9" applyFont="1" applyFill="1" applyAlignment="1">
      <alignment horizontal="left" vertical="center" wrapText="1" indent="1"/>
    </xf>
    <xf numFmtId="0" fontId="7" fillId="3" borderId="0" xfId="9" applyFill="1">
      <alignment vertical="center"/>
    </xf>
    <xf numFmtId="0" fontId="45" fillId="0" borderId="0" xfId="9" applyFont="1" applyAlignment="1">
      <alignment horizontal="left" vertical="center"/>
    </xf>
    <xf numFmtId="0" fontId="7" fillId="6" borderId="5" xfId="9" applyFill="1" applyBorder="1" applyAlignment="1">
      <alignment horizontal="center" vertical="center"/>
    </xf>
    <xf numFmtId="0" fontId="51" fillId="0" borderId="0" xfId="9" applyFont="1" applyAlignment="1">
      <alignment horizontal="center" vertical="center"/>
    </xf>
    <xf numFmtId="0" fontId="7" fillId="0" borderId="5" xfId="9" applyBorder="1" applyAlignment="1">
      <alignment horizontal="center" vertical="center"/>
    </xf>
    <xf numFmtId="0" fontId="49" fillId="0" borderId="0" xfId="9" applyFont="1" applyAlignment="1">
      <alignment horizontal="center" vertical="center"/>
    </xf>
    <xf numFmtId="0" fontId="46" fillId="0" borderId="0" xfId="9" applyFont="1" applyAlignment="1">
      <alignment horizontal="center" vertical="center" wrapText="1"/>
    </xf>
    <xf numFmtId="0" fontId="7" fillId="0" borderId="40" xfId="9" applyBorder="1" applyAlignment="1">
      <alignment horizontal="center" vertical="center"/>
    </xf>
    <xf numFmtId="0" fontId="46" fillId="0" borderId="9" xfId="9" applyFont="1" applyBorder="1" applyAlignment="1">
      <alignment horizontal="left" vertical="center" wrapText="1"/>
    </xf>
    <xf numFmtId="0" fontId="51" fillId="0" borderId="0" xfId="9" applyFont="1" applyAlignment="1">
      <alignment horizontal="left" vertical="center" wrapText="1"/>
    </xf>
    <xf numFmtId="0" fontId="7" fillId="0" borderId="0" xfId="9" applyAlignment="1">
      <alignment horizontal="left" vertical="center" wrapText="1"/>
    </xf>
    <xf numFmtId="0" fontId="46" fillId="0" borderId="0" xfId="9" applyFont="1" applyAlignment="1">
      <alignment horizontal="left" vertical="center" wrapText="1"/>
    </xf>
    <xf numFmtId="0" fontId="7" fillId="0" borderId="0" xfId="9" applyAlignment="1">
      <alignment horizontal="center" vertical="center"/>
    </xf>
    <xf numFmtId="0" fontId="7" fillId="0" borderId="0" xfId="9" applyAlignment="1">
      <alignment horizontal="center" vertical="center" wrapText="1"/>
    </xf>
    <xf numFmtId="0" fontId="7" fillId="0" borderId="0" xfId="10">
      <alignment vertical="center"/>
    </xf>
    <xf numFmtId="0" fontId="7" fillId="0" borderId="0" xfId="10" applyAlignment="1">
      <alignment horizontal="center" vertical="center"/>
    </xf>
    <xf numFmtId="0" fontId="47" fillId="0" borderId="0" xfId="10" applyFont="1" applyAlignment="1">
      <alignment horizontal="right" vertical="center"/>
    </xf>
    <xf numFmtId="0" fontId="55" fillId="0" borderId="0" xfId="10" applyFont="1" applyAlignment="1">
      <alignment horizontal="center" vertical="center"/>
    </xf>
    <xf numFmtId="0" fontId="51" fillId="0" borderId="0" xfId="10" applyFont="1" applyAlignment="1">
      <alignment horizontal="center" vertical="center" wrapText="1"/>
    </xf>
    <xf numFmtId="0" fontId="0" fillId="8" borderId="104" xfId="10" applyFont="1" applyFill="1" applyBorder="1" applyAlignment="1">
      <alignment horizontal="center" vertical="center"/>
    </xf>
    <xf numFmtId="0" fontId="0" fillId="8" borderId="105" xfId="10" applyFont="1" applyFill="1" applyBorder="1" applyAlignment="1">
      <alignment horizontal="center" vertical="center"/>
    </xf>
    <xf numFmtId="0" fontId="0" fillId="8" borderId="106" xfId="10" applyFont="1" applyFill="1" applyBorder="1" applyAlignment="1">
      <alignment horizontal="center" vertical="center" wrapText="1"/>
    </xf>
    <xf numFmtId="0" fontId="7" fillId="8" borderId="106" xfId="10" applyFill="1" applyBorder="1" applyAlignment="1">
      <alignment horizontal="center" vertical="center" wrapText="1"/>
    </xf>
    <xf numFmtId="0" fontId="0" fillId="8" borderId="107" xfId="10" applyFont="1" applyFill="1" applyBorder="1" applyAlignment="1">
      <alignment horizontal="center" vertical="center"/>
    </xf>
    <xf numFmtId="0" fontId="7" fillId="8" borderId="104" xfId="10" applyFill="1" applyBorder="1" applyAlignment="1">
      <alignment horizontal="center" vertical="center"/>
    </xf>
    <xf numFmtId="0" fontId="7" fillId="3" borderId="0" xfId="10" applyFill="1" applyAlignment="1">
      <alignment horizontal="center" vertical="center"/>
    </xf>
    <xf numFmtId="0" fontId="7" fillId="8" borderId="108" xfId="10" applyFill="1" applyBorder="1" applyAlignment="1">
      <alignment horizontal="center" vertical="center"/>
    </xf>
    <xf numFmtId="0" fontId="0" fillId="8" borderId="104" xfId="10" applyFont="1" applyFill="1" applyBorder="1" applyAlignment="1">
      <alignment horizontal="center" vertical="center" wrapText="1"/>
    </xf>
    <xf numFmtId="0" fontId="57" fillId="0" borderId="0" xfId="10" applyFont="1" applyAlignment="1">
      <alignment horizontal="center" vertical="center" wrapText="1"/>
    </xf>
    <xf numFmtId="0" fontId="57" fillId="8" borderId="109" xfId="10" applyFont="1" applyFill="1" applyBorder="1" applyAlignment="1">
      <alignment horizontal="center" vertical="center" wrapText="1"/>
    </xf>
    <xf numFmtId="0" fontId="57" fillId="8" borderId="36" xfId="10" applyFont="1" applyFill="1" applyBorder="1" applyAlignment="1">
      <alignment horizontal="center" vertical="center" wrapText="1"/>
    </xf>
    <xf numFmtId="0" fontId="57" fillId="8" borderId="56" xfId="10" applyFont="1" applyFill="1" applyBorder="1" applyAlignment="1">
      <alignment horizontal="center" vertical="center" wrapText="1"/>
    </xf>
    <xf numFmtId="0" fontId="57" fillId="8" borderId="110" xfId="10" applyFont="1" applyFill="1" applyBorder="1" applyAlignment="1">
      <alignment horizontal="center" vertical="center" wrapText="1"/>
    </xf>
    <xf numFmtId="0" fontId="57" fillId="3" borderId="0" xfId="10" applyFont="1" applyFill="1" applyAlignment="1">
      <alignment horizontal="center" vertical="center" wrapText="1"/>
    </xf>
    <xf numFmtId="0" fontId="58" fillId="0" borderId="0" xfId="10" applyFont="1" applyAlignment="1">
      <alignment vertical="center" wrapText="1"/>
    </xf>
    <xf numFmtId="0" fontId="57" fillId="8" borderId="111" xfId="10" applyFont="1" applyFill="1" applyBorder="1" applyAlignment="1">
      <alignment horizontal="center" vertical="center" wrapText="1"/>
    </xf>
    <xf numFmtId="0" fontId="59" fillId="0" borderId="0" xfId="10" applyFont="1">
      <alignment vertical="center"/>
    </xf>
    <xf numFmtId="0" fontId="0" fillId="0" borderId="16" xfId="10" applyFont="1" applyBorder="1" applyAlignment="1">
      <alignment horizontal="left" vertical="center" wrapText="1"/>
    </xf>
    <xf numFmtId="0" fontId="0" fillId="0" borderId="54" xfId="10" applyFont="1" applyBorder="1" applyAlignment="1">
      <alignment horizontal="left" vertical="center" wrapText="1"/>
    </xf>
    <xf numFmtId="0" fontId="55" fillId="0" borderId="88" xfId="10" applyFont="1" applyBorder="1" applyAlignment="1">
      <alignment horizontal="left" vertical="center" wrapText="1"/>
    </xf>
    <xf numFmtId="38" fontId="7" fillId="9" borderId="54" xfId="8" applyFont="1" applyFill="1" applyBorder="1" applyAlignment="1">
      <alignment horizontal="right" vertical="center"/>
    </xf>
    <xf numFmtId="38" fontId="7" fillId="0" borderId="54" xfId="8" applyFont="1" applyBorder="1">
      <alignment vertical="center"/>
    </xf>
    <xf numFmtId="38" fontId="7" fillId="3" borderId="54" xfId="8" applyFont="1" applyFill="1" applyBorder="1" applyAlignment="1">
      <alignment horizontal="right" vertical="center"/>
    </xf>
    <xf numFmtId="38" fontId="7" fillId="3" borderId="112" xfId="8" applyFont="1" applyFill="1" applyBorder="1" applyAlignment="1">
      <alignment horizontal="left" vertical="center" wrapText="1"/>
    </xf>
    <xf numFmtId="38" fontId="7" fillId="3" borderId="0" xfId="8" applyFont="1" applyFill="1" applyBorder="1" applyAlignment="1">
      <alignment horizontal="left" vertical="center" wrapText="1"/>
    </xf>
    <xf numFmtId="0" fontId="7" fillId="0" borderId="113" xfId="10" applyBorder="1" applyAlignment="1">
      <alignment horizontal="center" vertical="center"/>
    </xf>
    <xf numFmtId="0" fontId="0" fillId="0" borderId="52" xfId="10" applyFont="1" applyBorder="1" applyAlignment="1">
      <alignment horizontal="left" vertical="center" wrapText="1"/>
    </xf>
    <xf numFmtId="0" fontId="0" fillId="0" borderId="5" xfId="10" applyFont="1" applyBorder="1" applyAlignment="1">
      <alignment horizontal="left" vertical="center" wrapText="1"/>
    </xf>
    <xf numFmtId="0" fontId="55" fillId="0" borderId="54" xfId="10" applyFont="1" applyBorder="1" applyAlignment="1">
      <alignment horizontal="left" vertical="center" wrapText="1"/>
    </xf>
    <xf numFmtId="38" fontId="7" fillId="0" borderId="5" xfId="8" applyFont="1" applyBorder="1">
      <alignment vertical="center"/>
    </xf>
    <xf numFmtId="38" fontId="7" fillId="3" borderId="5" xfId="8" applyFont="1" applyFill="1" applyBorder="1" applyAlignment="1">
      <alignment horizontal="right" vertical="center"/>
    </xf>
    <xf numFmtId="38" fontId="7" fillId="3" borderId="113" xfId="8" applyFont="1" applyFill="1" applyBorder="1" applyAlignment="1">
      <alignment horizontal="left" vertical="center" wrapText="1"/>
    </xf>
    <xf numFmtId="0" fontId="7" fillId="0" borderId="52" xfId="10" applyBorder="1" applyAlignment="1">
      <alignment horizontal="left" vertical="center" wrapText="1"/>
    </xf>
    <xf numFmtId="0" fontId="7" fillId="0" borderId="5" xfId="10" applyBorder="1" applyAlignment="1">
      <alignment horizontal="left" vertical="center" wrapText="1"/>
    </xf>
    <xf numFmtId="0" fontId="7" fillId="0" borderId="114" xfId="10" applyBorder="1" applyAlignment="1">
      <alignment horizontal="center" vertical="center"/>
    </xf>
    <xf numFmtId="0" fontId="7" fillId="0" borderId="12" xfId="10" applyBorder="1" applyAlignment="1">
      <alignment horizontal="left" vertical="center" wrapText="1"/>
    </xf>
    <xf numFmtId="0" fontId="7" fillId="0" borderId="95" xfId="10" applyBorder="1" applyAlignment="1">
      <alignment horizontal="left" vertical="center" wrapText="1"/>
    </xf>
    <xf numFmtId="0" fontId="55" fillId="0" borderId="56" xfId="10" applyFont="1" applyBorder="1" applyAlignment="1">
      <alignment horizontal="left" vertical="center" wrapText="1"/>
    </xf>
    <xf numFmtId="38" fontId="7" fillId="9" borderId="56" xfId="8" applyFont="1" applyFill="1" applyBorder="1" applyAlignment="1">
      <alignment horizontal="right" vertical="center"/>
    </xf>
    <xf numFmtId="38" fontId="7" fillId="0" borderId="95" xfId="8" applyFont="1" applyBorder="1">
      <alignment vertical="center"/>
    </xf>
    <xf numFmtId="38" fontId="7" fillId="3" borderId="95" xfId="8" applyFont="1" applyFill="1" applyBorder="1" applyAlignment="1">
      <alignment horizontal="right" vertical="center"/>
    </xf>
    <xf numFmtId="38" fontId="7" fillId="3" borderId="114" xfId="8" applyFont="1" applyFill="1" applyBorder="1" applyAlignment="1">
      <alignment horizontal="left" vertical="center" wrapText="1"/>
    </xf>
    <xf numFmtId="0" fontId="60" fillId="0" borderId="0" xfId="10" applyFont="1" applyAlignment="1">
      <alignment horizontal="distributed" vertical="center" justifyLastLine="1"/>
    </xf>
    <xf numFmtId="38" fontId="7" fillId="0" borderId="0" xfId="10" applyNumberFormat="1">
      <alignment vertical="center"/>
    </xf>
    <xf numFmtId="0" fontId="51" fillId="0" borderId="0" xfId="10" applyFont="1" applyAlignment="1">
      <alignment vertical="top"/>
    </xf>
    <xf numFmtId="0" fontId="51" fillId="0" borderId="0" xfId="10" applyFont="1" applyAlignment="1">
      <alignment horizontal="center" vertical="top"/>
    </xf>
    <xf numFmtId="0" fontId="61" fillId="0" borderId="0" xfId="10" applyFont="1" applyAlignment="1">
      <alignment horizontal="distributed" vertical="top" justifyLastLine="1"/>
    </xf>
    <xf numFmtId="38" fontId="51" fillId="0" borderId="0" xfId="10" applyNumberFormat="1" applyFont="1" applyAlignment="1">
      <alignment vertical="top"/>
    </xf>
    <xf numFmtId="0" fontId="55" fillId="0" borderId="0" xfId="10" applyFont="1" applyAlignment="1">
      <alignment horizontal="center"/>
    </xf>
    <xf numFmtId="0" fontId="56" fillId="0" borderId="0" xfId="10" applyFont="1" applyAlignment="1">
      <alignment horizontal="center"/>
    </xf>
    <xf numFmtId="38" fontId="0" fillId="10" borderId="115" xfId="8" applyFont="1" applyFill="1" applyBorder="1" applyAlignment="1">
      <alignment horizontal="right" vertical="center"/>
    </xf>
    <xf numFmtId="0" fontId="0" fillId="0" borderId="0" xfId="10" applyFont="1">
      <alignment vertical="center"/>
    </xf>
    <xf numFmtId="0" fontId="51" fillId="7" borderId="5" xfId="10" applyFont="1" applyFill="1" applyBorder="1" applyAlignment="1">
      <alignment horizontal="center" vertical="center"/>
    </xf>
    <xf numFmtId="0" fontId="46" fillId="7" borderId="5" xfId="10" applyFont="1" applyFill="1" applyBorder="1" applyAlignment="1">
      <alignment horizontal="center" vertical="center"/>
    </xf>
    <xf numFmtId="10" fontId="7" fillId="0" borderId="5" xfId="10" applyNumberFormat="1" applyBorder="1">
      <alignment vertical="center"/>
    </xf>
    <xf numFmtId="0" fontId="12" fillId="0" borderId="116" xfId="0" applyFont="1" applyBorder="1" applyAlignment="1">
      <alignment horizontal="distributed" vertical="center" justifyLastLine="1"/>
    </xf>
    <xf numFmtId="0" fontId="16" fillId="0" borderId="117" xfId="0" applyFont="1" applyBorder="1" applyAlignment="1">
      <alignment horizontal="distributed" vertical="center"/>
    </xf>
    <xf numFmtId="0" fontId="16" fillId="0" borderId="2" xfId="0" applyFont="1" applyBorder="1" applyAlignment="1">
      <alignment horizontal="distributed" vertical="center" wrapText="1" justifyLastLine="1"/>
    </xf>
    <xf numFmtId="0" fontId="16" fillId="0" borderId="15"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45" xfId="0" applyFont="1" applyBorder="1" applyAlignment="1">
      <alignment horizontal="distributed" vertical="center" justifyLastLine="1"/>
    </xf>
    <xf numFmtId="179" fontId="16" fillId="0" borderId="52" xfId="0" applyNumberFormat="1" applyFont="1" applyBorder="1" applyAlignment="1">
      <alignment horizontal="right" vertical="center" shrinkToFit="1"/>
    </xf>
    <xf numFmtId="0" fontId="16" fillId="0" borderId="53" xfId="0" applyFont="1" applyBorder="1" applyAlignment="1">
      <alignment horizontal="left" vertical="center"/>
    </xf>
    <xf numFmtId="0" fontId="16" fillId="0" borderId="67" xfId="0" applyFont="1" applyBorder="1" applyAlignment="1">
      <alignment horizontal="distributed" vertical="center" justifyLastLine="1"/>
    </xf>
    <xf numFmtId="179" fontId="16" fillId="0" borderId="33" xfId="0" applyNumberFormat="1" applyFont="1" applyBorder="1" applyAlignment="1">
      <alignment horizontal="right" vertical="center" shrinkToFit="1"/>
    </xf>
    <xf numFmtId="0" fontId="16" fillId="0" borderId="35" xfId="0" applyFont="1" applyBorder="1" applyAlignment="1">
      <alignment horizontal="left" vertical="center"/>
    </xf>
    <xf numFmtId="0" fontId="16" fillId="0" borderId="120" xfId="0" applyFont="1" applyBorder="1">
      <alignment vertical="center"/>
    </xf>
    <xf numFmtId="0" fontId="16" fillId="0" borderId="78" xfId="0" applyFont="1" applyBorder="1">
      <alignment vertical="center"/>
    </xf>
    <xf numFmtId="178" fontId="16" fillId="0" borderId="0" xfId="0" applyNumberFormat="1" applyFont="1" applyAlignment="1">
      <alignment horizontal="right" vertical="center"/>
    </xf>
    <xf numFmtId="183" fontId="16" fillId="0" borderId="0" xfId="0" applyNumberFormat="1" applyFont="1">
      <alignment vertical="center"/>
    </xf>
    <xf numFmtId="184" fontId="16" fillId="0" borderId="0" xfId="0" applyNumberFormat="1" applyFont="1">
      <alignment vertical="center"/>
    </xf>
    <xf numFmtId="0" fontId="16" fillId="0" borderId="20" xfId="0" applyFont="1" applyBorder="1" applyAlignment="1">
      <alignment horizontal="left" vertical="center"/>
    </xf>
    <xf numFmtId="0" fontId="16" fillId="0" borderId="0" xfId="0" applyFont="1" applyAlignment="1">
      <alignment horizontal="left" vertical="center"/>
    </xf>
    <xf numFmtId="182" fontId="7" fillId="0" borderId="0" xfId="10" applyNumberFormat="1">
      <alignment vertical="center"/>
    </xf>
    <xf numFmtId="0" fontId="60" fillId="0" borderId="0" xfId="10" applyFont="1" applyAlignment="1">
      <alignment horizontal="right" vertical="center"/>
    </xf>
    <xf numFmtId="0" fontId="44" fillId="0" borderId="0" xfId="10" applyFont="1">
      <alignment vertical="center"/>
    </xf>
    <xf numFmtId="0" fontId="42" fillId="0" borderId="0" xfId="10" applyFont="1" applyAlignment="1">
      <alignment horizontal="center" vertical="center"/>
    </xf>
    <xf numFmtId="0" fontId="54" fillId="7" borderId="5" xfId="10" applyFont="1" applyFill="1" applyBorder="1" applyAlignment="1">
      <alignment horizontal="center" vertical="center"/>
    </xf>
    <xf numFmtId="0" fontId="68" fillId="0" borderId="0" xfId="10" applyFont="1">
      <alignment vertical="center"/>
    </xf>
    <xf numFmtId="0" fontId="7" fillId="0" borderId="5" xfId="10" applyBorder="1" applyAlignment="1">
      <alignment horizontal="center" vertical="center"/>
    </xf>
    <xf numFmtId="177" fontId="12" fillId="0" borderId="5" xfId="0" applyNumberFormat="1" applyFont="1" applyBorder="1" applyAlignment="1">
      <alignment horizontal="center" vertical="center" shrinkToFit="1"/>
    </xf>
    <xf numFmtId="0" fontId="5" fillId="8" borderId="106" xfId="10" applyFont="1" applyFill="1" applyBorder="1" applyAlignment="1">
      <alignment horizontal="center" vertical="center"/>
    </xf>
    <xf numFmtId="0" fontId="21" fillId="0" borderId="54" xfId="0" applyFont="1" applyBorder="1" applyAlignment="1">
      <alignment horizontal="right" vertical="center"/>
    </xf>
    <xf numFmtId="178" fontId="20" fillId="0" borderId="41" xfId="0" applyNumberFormat="1" applyFont="1" applyBorder="1" applyAlignment="1">
      <alignment horizontal="right" vertical="center" shrinkToFit="1"/>
    </xf>
    <xf numFmtId="178" fontId="20" fillId="0" borderId="47" xfId="0" applyNumberFormat="1" applyFont="1" applyBorder="1" applyAlignment="1">
      <alignment horizontal="right" vertical="center"/>
    </xf>
    <xf numFmtId="178" fontId="20" fillId="0" borderId="20" xfId="0" applyNumberFormat="1" applyFont="1" applyBorder="1" applyAlignment="1">
      <alignment horizontal="right" vertical="center"/>
    </xf>
    <xf numFmtId="178" fontId="20" fillId="0" borderId="44" xfId="0" applyNumberFormat="1" applyFont="1" applyBorder="1" applyAlignment="1">
      <alignment horizontal="right" vertical="center" shrinkToFit="1"/>
    </xf>
    <xf numFmtId="178" fontId="22" fillId="0" borderId="49" xfId="0" applyNumberFormat="1" applyFont="1" applyBorder="1" applyAlignment="1">
      <alignment horizontal="right" vertical="center" shrinkToFit="1"/>
    </xf>
    <xf numFmtId="178" fontId="16" fillId="0" borderId="51" xfId="0" applyNumberFormat="1" applyFont="1" applyBorder="1" applyAlignment="1">
      <alignment horizontal="right" vertical="center" justifyLastLine="1"/>
    </xf>
    <xf numFmtId="178" fontId="16" fillId="0" borderId="19" xfId="0" applyNumberFormat="1" applyFont="1" applyBorder="1" applyAlignment="1">
      <alignment horizontal="right" vertical="center" justifyLastLine="1"/>
    </xf>
    <xf numFmtId="0" fontId="72" fillId="0" borderId="0" xfId="0" applyFont="1">
      <alignment vertical="center"/>
    </xf>
    <xf numFmtId="0" fontId="49" fillId="0" borderId="0" xfId="10" applyFont="1" applyAlignment="1">
      <alignment horizontal="center" vertical="center"/>
    </xf>
    <xf numFmtId="0" fontId="16" fillId="0" borderId="5" xfId="0" applyFont="1" applyBorder="1" applyAlignment="1">
      <alignment horizontal="center" vertical="center" textRotation="255" shrinkToFit="1"/>
    </xf>
    <xf numFmtId="0" fontId="12" fillId="0" borderId="7" xfId="0" applyFont="1" applyBorder="1" applyAlignment="1">
      <alignment horizontal="center" vertical="center" wrapText="1" shrinkToFit="1"/>
    </xf>
    <xf numFmtId="0" fontId="9" fillId="0" borderId="55" xfId="0" applyFont="1" applyBorder="1">
      <alignment vertical="center"/>
    </xf>
    <xf numFmtId="179" fontId="16" fillId="0" borderId="54" xfId="0" applyNumberFormat="1" applyFont="1" applyBorder="1">
      <alignment vertical="center"/>
    </xf>
    <xf numFmtId="0" fontId="16" fillId="0" borderId="122" xfId="0" applyFont="1" applyBorder="1">
      <alignment vertical="center"/>
    </xf>
    <xf numFmtId="0" fontId="16" fillId="0" borderId="91" xfId="0" applyFont="1" applyBorder="1">
      <alignment vertical="center"/>
    </xf>
    <xf numFmtId="0" fontId="45" fillId="11" borderId="5" xfId="9" applyFont="1" applyFill="1" applyBorder="1" applyAlignment="1">
      <alignment horizontal="center" vertical="center"/>
    </xf>
    <xf numFmtId="178" fontId="13" fillId="11" borderId="52" xfId="0" applyNumberFormat="1" applyFont="1" applyFill="1" applyBorder="1">
      <alignment vertical="center"/>
    </xf>
    <xf numFmtId="178" fontId="13" fillId="11" borderId="16" xfId="0" applyNumberFormat="1" applyFont="1" applyFill="1" applyBorder="1">
      <alignment vertical="center"/>
    </xf>
    <xf numFmtId="178" fontId="13" fillId="11" borderId="12" xfId="0" applyNumberFormat="1" applyFont="1" applyFill="1" applyBorder="1">
      <alignment vertical="center"/>
    </xf>
    <xf numFmtId="178" fontId="13" fillId="11" borderId="28" xfId="0" applyNumberFormat="1" applyFont="1" applyFill="1" applyBorder="1">
      <alignment vertical="center"/>
    </xf>
    <xf numFmtId="178" fontId="13" fillId="11" borderId="33" xfId="0" applyNumberFormat="1" applyFont="1" applyFill="1" applyBorder="1">
      <alignment vertical="center"/>
    </xf>
    <xf numFmtId="178" fontId="13" fillId="11" borderId="16" xfId="0" applyNumberFormat="1" applyFont="1" applyFill="1" applyBorder="1" applyAlignment="1">
      <alignment horizontal="right" vertical="center"/>
    </xf>
    <xf numFmtId="178" fontId="13" fillId="11" borderId="30" xfId="0" applyNumberFormat="1" applyFont="1" applyFill="1" applyBorder="1">
      <alignment vertical="center"/>
    </xf>
    <xf numFmtId="178" fontId="13" fillId="11" borderId="0" xfId="0" applyNumberFormat="1" applyFont="1" applyFill="1">
      <alignment vertical="center"/>
    </xf>
    <xf numFmtId="0" fontId="12" fillId="11" borderId="37" xfId="0" applyFont="1" applyFill="1" applyBorder="1" applyAlignment="1">
      <alignment horizontal="center" vertical="center" shrinkToFit="1"/>
    </xf>
    <xf numFmtId="178" fontId="22" fillId="11" borderId="46" xfId="0" applyNumberFormat="1" applyFont="1" applyFill="1" applyBorder="1" applyAlignment="1">
      <alignment horizontal="right" vertical="center" shrinkToFit="1"/>
    </xf>
    <xf numFmtId="178" fontId="22" fillId="11" borderId="50" xfId="0" applyNumberFormat="1" applyFont="1" applyFill="1" applyBorder="1" applyAlignment="1">
      <alignment horizontal="right" vertical="center" shrinkToFit="1"/>
    </xf>
    <xf numFmtId="178" fontId="22" fillId="11" borderId="37" xfId="0" applyNumberFormat="1" applyFont="1" applyFill="1" applyBorder="1" applyAlignment="1">
      <alignment horizontal="right" vertical="center" shrinkToFit="1"/>
    </xf>
    <xf numFmtId="178" fontId="22" fillId="11" borderId="57" xfId="0" applyNumberFormat="1" applyFont="1" applyFill="1" applyBorder="1" applyAlignment="1">
      <alignment horizontal="right" vertical="center" justifyLastLine="1" shrinkToFit="1"/>
    </xf>
    <xf numFmtId="177" fontId="16" fillId="11" borderId="61" xfId="0" applyNumberFormat="1" applyFont="1" applyFill="1" applyBorder="1" applyAlignment="1">
      <alignment horizontal="center" vertical="center" wrapText="1"/>
    </xf>
    <xf numFmtId="177" fontId="16" fillId="11" borderId="87" xfId="0" applyNumberFormat="1" applyFont="1" applyFill="1" applyBorder="1" applyAlignment="1">
      <alignment horizontal="center" vertical="center" wrapText="1"/>
    </xf>
    <xf numFmtId="0" fontId="0" fillId="11" borderId="0" xfId="0" applyFill="1" applyAlignment="1">
      <alignment horizontal="center" vertical="center"/>
    </xf>
    <xf numFmtId="0" fontId="34" fillId="11" borderId="5" xfId="0" applyFont="1" applyFill="1" applyBorder="1">
      <alignment vertical="center"/>
    </xf>
    <xf numFmtId="0" fontId="0" fillId="0" borderId="46" xfId="0" applyBorder="1">
      <alignment vertical="center"/>
    </xf>
    <xf numFmtId="0" fontId="0" fillId="0" borderId="54" xfId="0" applyBorder="1">
      <alignment vertical="center"/>
    </xf>
    <xf numFmtId="0" fontId="34" fillId="11" borderId="95" xfId="0" applyFont="1" applyFill="1" applyBorder="1">
      <alignment vertical="center"/>
    </xf>
    <xf numFmtId="38" fontId="7" fillId="11" borderId="51" xfId="8" applyFont="1" applyFill="1" applyBorder="1">
      <alignment vertical="center"/>
    </xf>
    <xf numFmtId="38" fontId="7" fillId="11" borderId="110" xfId="8" applyFont="1" applyFill="1" applyBorder="1">
      <alignment vertical="center"/>
    </xf>
    <xf numFmtId="38" fontId="7" fillId="11" borderId="54" xfId="8" applyFont="1" applyFill="1" applyBorder="1" applyAlignment="1">
      <alignment horizontal="right" vertical="center"/>
    </xf>
    <xf numFmtId="38" fontId="7" fillId="11" borderId="94" xfId="8" applyFont="1" applyFill="1" applyBorder="1" applyAlignment="1">
      <alignment horizontal="right" vertical="center"/>
    </xf>
    <xf numFmtId="38" fontId="7" fillId="11" borderId="112" xfId="10" applyNumberFormat="1" applyFill="1" applyBorder="1">
      <alignment vertical="center"/>
    </xf>
    <xf numFmtId="38" fontId="7" fillId="11" borderId="79" xfId="8" applyFont="1" applyFill="1" applyBorder="1" applyAlignment="1">
      <alignment horizontal="right" vertical="center"/>
    </xf>
    <xf numFmtId="38" fontId="7" fillId="11" borderId="113" xfId="10" applyNumberFormat="1" applyFill="1" applyBorder="1">
      <alignment vertical="center"/>
    </xf>
    <xf numFmtId="38" fontId="7" fillId="11" borderId="111" xfId="8" applyFont="1" applyFill="1" applyBorder="1" applyAlignment="1">
      <alignment horizontal="right" vertical="center"/>
    </xf>
    <xf numFmtId="38" fontId="7" fillId="11" borderId="114" xfId="10" applyNumberFormat="1" applyFill="1" applyBorder="1">
      <alignment vertical="center"/>
    </xf>
    <xf numFmtId="181" fontId="7" fillId="11" borderId="115" xfId="8" applyNumberFormat="1" applyFont="1" applyFill="1" applyBorder="1" applyAlignment="1">
      <alignment horizontal="right" vertical="center" wrapText="1"/>
    </xf>
    <xf numFmtId="10" fontId="0" fillId="11" borderId="73" xfId="10" applyNumberFormat="1" applyFont="1" applyFill="1" applyBorder="1" applyAlignment="1">
      <alignment horizontal="right" vertical="center" wrapText="1"/>
    </xf>
    <xf numFmtId="10" fontId="0" fillId="11" borderId="115" xfId="10" applyNumberFormat="1" applyFont="1" applyFill="1" applyBorder="1" applyAlignment="1">
      <alignment horizontal="right" vertical="center" wrapText="1"/>
    </xf>
    <xf numFmtId="181" fontId="0" fillId="11" borderId="73" xfId="10" applyNumberFormat="1" applyFont="1" applyFill="1" applyBorder="1" applyAlignment="1">
      <alignment horizontal="right" vertical="center" wrapText="1"/>
    </xf>
    <xf numFmtId="181" fontId="0" fillId="11" borderId="115" xfId="10" applyNumberFormat="1" applyFont="1" applyFill="1" applyBorder="1" applyAlignment="1">
      <alignment horizontal="right" vertical="center" wrapText="1"/>
    </xf>
    <xf numFmtId="38" fontId="0" fillId="11" borderId="111" xfId="10" applyNumberFormat="1" applyFont="1" applyFill="1" applyBorder="1" applyAlignment="1">
      <alignment horizontal="right" vertical="center" wrapText="1"/>
    </xf>
    <xf numFmtId="38" fontId="0" fillId="11" borderId="109" xfId="10" applyNumberFormat="1" applyFont="1" applyFill="1" applyBorder="1" applyAlignment="1">
      <alignment horizontal="right" vertical="center" wrapText="1"/>
    </xf>
    <xf numFmtId="179" fontId="7" fillId="11" borderId="73" xfId="10" applyNumberFormat="1" applyFill="1" applyBorder="1" applyAlignment="1">
      <alignment horizontal="right" vertical="center" wrapText="1"/>
    </xf>
    <xf numFmtId="179" fontId="7" fillId="11" borderId="115" xfId="10" applyNumberFormat="1" applyFill="1" applyBorder="1" applyAlignment="1">
      <alignment horizontal="right" vertical="center" wrapText="1"/>
    </xf>
    <xf numFmtId="38" fontId="7" fillId="11" borderId="115" xfId="10" applyNumberFormat="1" applyFill="1" applyBorder="1">
      <alignment vertical="center"/>
    </xf>
    <xf numFmtId="38" fontId="0" fillId="11" borderId="115" xfId="8" applyFont="1" applyFill="1" applyBorder="1" applyAlignment="1">
      <alignment horizontal="right" vertical="center"/>
    </xf>
    <xf numFmtId="179" fontId="7" fillId="11" borderId="5" xfId="10" applyNumberFormat="1" applyFill="1" applyBorder="1">
      <alignment vertical="center"/>
    </xf>
    <xf numFmtId="0" fontId="0" fillId="0" borderId="73" xfId="10" applyFont="1" applyBorder="1" applyAlignment="1">
      <alignment horizontal="center" vertical="center"/>
    </xf>
    <xf numFmtId="0" fontId="0" fillId="0" borderId="1" xfId="10" applyFont="1" applyBorder="1" applyAlignment="1">
      <alignment horizontal="center" vertical="center"/>
    </xf>
    <xf numFmtId="0" fontId="0" fillId="11" borderId="37" xfId="10" applyFont="1" applyFill="1" applyBorder="1" applyAlignment="1">
      <alignment horizontal="center" vertical="center" wrapText="1"/>
    </xf>
    <xf numFmtId="38" fontId="7" fillId="0" borderId="0" xfId="8" applyFont="1" applyFill="1" applyBorder="1" applyAlignment="1">
      <alignment horizontal="left" vertical="center" wrapText="1"/>
    </xf>
    <xf numFmtId="0" fontId="57" fillId="2" borderId="56" xfId="10" applyFont="1" applyFill="1" applyBorder="1" applyAlignment="1">
      <alignment horizontal="center" vertical="center" wrapText="1"/>
    </xf>
    <xf numFmtId="0" fontId="67" fillId="11" borderId="5" xfId="10" applyFont="1" applyFill="1" applyBorder="1" applyAlignment="1">
      <alignment horizontal="center" vertical="center" wrapText="1"/>
    </xf>
    <xf numFmtId="0" fontId="7" fillId="11" borderId="16" xfId="10" applyFill="1" applyBorder="1" applyAlignment="1">
      <alignment horizontal="left" vertical="center" wrapText="1" shrinkToFit="1"/>
    </xf>
    <xf numFmtId="0" fontId="7" fillId="11" borderId="54" xfId="10" applyFill="1" applyBorder="1" applyAlignment="1">
      <alignment horizontal="center" vertical="center" shrinkToFit="1"/>
    </xf>
    <xf numFmtId="0" fontId="9" fillId="11" borderId="40" xfId="0" applyFont="1" applyFill="1" applyBorder="1">
      <alignment vertical="center"/>
    </xf>
    <xf numFmtId="178" fontId="20" fillId="11" borderId="41" xfId="0" applyNumberFormat="1" applyFont="1" applyFill="1" applyBorder="1" applyAlignment="1">
      <alignment horizontal="right" vertical="center" shrinkToFit="1"/>
    </xf>
    <xf numFmtId="0" fontId="26" fillId="11" borderId="5" xfId="0" applyFont="1" applyFill="1" applyBorder="1">
      <alignment vertical="center"/>
    </xf>
    <xf numFmtId="179" fontId="16" fillId="11" borderId="5" xfId="0" applyNumberFormat="1" applyFont="1" applyFill="1" applyBorder="1">
      <alignment vertical="center"/>
    </xf>
    <xf numFmtId="0" fontId="16" fillId="11" borderId="5" xfId="0" applyFont="1" applyFill="1" applyBorder="1">
      <alignment vertical="center"/>
    </xf>
    <xf numFmtId="0" fontId="12" fillId="3" borderId="43" xfId="0" applyFont="1" applyFill="1" applyBorder="1" applyAlignment="1">
      <alignment horizontal="distributed" vertical="center" wrapText="1" justifyLastLine="1"/>
    </xf>
    <xf numFmtId="0" fontId="2" fillId="0" borderId="5" xfId="10" applyFont="1" applyBorder="1" applyAlignment="1">
      <alignment horizontal="center" vertical="center"/>
    </xf>
    <xf numFmtId="0" fontId="2" fillId="0" borderId="112" xfId="10" applyFont="1" applyBorder="1" applyAlignment="1">
      <alignment horizontal="center" vertical="center"/>
    </xf>
    <xf numFmtId="0" fontId="2" fillId="0" borderId="113" xfId="10" applyFont="1" applyBorder="1" applyAlignment="1">
      <alignment horizontal="center" vertical="center"/>
    </xf>
    <xf numFmtId="0" fontId="7" fillId="7" borderId="45" xfId="9" applyFill="1" applyBorder="1" applyAlignment="1">
      <alignment horizontal="left" vertical="center" wrapText="1"/>
    </xf>
    <xf numFmtId="0" fontId="7" fillId="7" borderId="52" xfId="9" applyFill="1" applyBorder="1" applyAlignment="1">
      <alignment horizontal="left" vertical="center" wrapText="1"/>
    </xf>
    <xf numFmtId="0" fontId="42" fillId="0" borderId="0" xfId="9" applyFont="1" applyAlignment="1">
      <alignment horizontal="center" vertical="center"/>
    </xf>
    <xf numFmtId="0" fontId="45" fillId="0" borderId="16" xfId="9" applyFont="1" applyBorder="1" applyAlignment="1">
      <alignment horizontal="center" vertical="center"/>
    </xf>
    <xf numFmtId="0" fontId="47" fillId="0" borderId="45" xfId="9" applyFont="1" applyBorder="1" applyAlignment="1">
      <alignment horizontal="center" vertical="center"/>
    </xf>
    <xf numFmtId="0" fontId="47" fillId="0" borderId="69" xfId="9" applyFont="1" applyBorder="1" applyAlignment="1">
      <alignment horizontal="center" vertical="center"/>
    </xf>
    <xf numFmtId="0" fontId="47" fillId="4" borderId="21" xfId="9" applyFont="1" applyFill="1" applyBorder="1" applyAlignment="1">
      <alignment horizontal="center" vertical="center"/>
    </xf>
    <xf numFmtId="0" fontId="45" fillId="5" borderId="103" xfId="9" applyFont="1" applyFill="1" applyBorder="1" applyAlignment="1">
      <alignment horizontal="left" vertical="center" wrapText="1" indent="1"/>
    </xf>
    <xf numFmtId="0" fontId="45" fillId="5" borderId="12" xfId="9" applyFont="1" applyFill="1" applyBorder="1" applyAlignment="1">
      <alignment horizontal="left" vertical="center" wrapText="1" indent="1"/>
    </xf>
    <xf numFmtId="0" fontId="45" fillId="5" borderId="14" xfId="9" applyFont="1" applyFill="1" applyBorder="1" applyAlignment="1">
      <alignment horizontal="left" vertical="center" wrapText="1" indent="1"/>
    </xf>
    <xf numFmtId="0" fontId="47" fillId="0" borderId="16" xfId="9" applyFont="1" applyBorder="1" applyAlignment="1">
      <alignment horizontal="center" vertical="center"/>
    </xf>
    <xf numFmtId="0" fontId="7" fillId="6" borderId="45" xfId="9" applyFill="1" applyBorder="1" applyAlignment="1">
      <alignment horizontal="center" vertical="center"/>
    </xf>
    <xf numFmtId="0" fontId="7" fillId="6" borderId="52" xfId="9" applyFill="1" applyBorder="1" applyAlignment="1">
      <alignment horizontal="center" vertical="center"/>
    </xf>
    <xf numFmtId="0" fontId="7" fillId="7" borderId="45" xfId="9" applyFill="1" applyBorder="1" applyAlignment="1">
      <alignment horizontal="left" vertical="center"/>
    </xf>
    <xf numFmtId="0" fontId="7" fillId="7" borderId="52" xfId="9" applyFill="1" applyBorder="1" applyAlignment="1">
      <alignment horizontal="left" vertical="center"/>
    </xf>
    <xf numFmtId="0" fontId="5" fillId="7" borderId="45" xfId="9" applyFont="1" applyFill="1" applyBorder="1" applyAlignment="1">
      <alignment horizontal="left" vertical="center" wrapText="1"/>
    </xf>
    <xf numFmtId="0" fontId="7" fillId="0" borderId="5" xfId="9" applyBorder="1" applyAlignment="1">
      <alignment horizontal="center" vertical="center"/>
    </xf>
    <xf numFmtId="0" fontId="7" fillId="7" borderId="69" xfId="9" applyFill="1" applyBorder="1" applyAlignment="1">
      <alignment horizontal="left" vertical="center" wrapText="1"/>
    </xf>
    <xf numFmtId="0" fontId="7" fillId="7" borderId="69" xfId="9" applyFill="1" applyBorder="1" applyAlignment="1">
      <alignment horizontal="left" vertical="center"/>
    </xf>
    <xf numFmtId="0" fontId="4" fillId="7" borderId="45" xfId="9" applyFont="1" applyFill="1" applyBorder="1" applyAlignment="1">
      <alignment horizontal="left" vertical="center"/>
    </xf>
    <xf numFmtId="0" fontId="51" fillId="0" borderId="9" xfId="9" applyFont="1" applyBorder="1" applyAlignment="1">
      <alignment horizontal="left" vertical="center" wrapText="1"/>
    </xf>
    <xf numFmtId="0" fontId="7" fillId="0" borderId="9" xfId="9" applyBorder="1" applyAlignment="1">
      <alignment horizontal="left" vertical="center" wrapText="1"/>
    </xf>
    <xf numFmtId="0" fontId="4" fillId="6" borderId="45" xfId="9" applyFont="1" applyFill="1" applyBorder="1" applyAlignment="1">
      <alignment horizontal="center" vertical="center"/>
    </xf>
    <xf numFmtId="0" fontId="7" fillId="6" borderId="69" xfId="9" applyFill="1" applyBorder="1" applyAlignment="1">
      <alignment horizontal="center" vertical="center"/>
    </xf>
    <xf numFmtId="0" fontId="4" fillId="7" borderId="52" xfId="10" applyFont="1" applyFill="1" applyBorder="1" applyAlignment="1">
      <alignment horizontal="left" vertical="center" wrapText="1"/>
    </xf>
    <xf numFmtId="0" fontId="7" fillId="7" borderId="52" xfId="10" applyFill="1" applyBorder="1" applyAlignment="1">
      <alignment horizontal="left" vertical="center" wrapText="1"/>
    </xf>
    <xf numFmtId="0" fontId="7" fillId="7" borderId="69" xfId="10" applyFill="1" applyBorder="1" applyAlignment="1">
      <alignment horizontal="left" vertical="center" wrapText="1"/>
    </xf>
    <xf numFmtId="0" fontId="12" fillId="2" borderId="8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179" fontId="12" fillId="2" borderId="55" xfId="0" applyNumberFormat="1" applyFont="1" applyFill="1" applyBorder="1" applyAlignment="1">
      <alignment horizontal="right" vertical="center" shrinkToFit="1"/>
    </xf>
    <xf numFmtId="179" fontId="12" fillId="2" borderId="9" xfId="0" applyNumberFormat="1" applyFont="1" applyFill="1" applyBorder="1" applyAlignment="1">
      <alignment horizontal="right" vertical="center" shrinkToFit="1"/>
    </xf>
    <xf numFmtId="179" fontId="12" fillId="11" borderId="45" xfId="0" applyNumberFormat="1" applyFont="1" applyFill="1" applyBorder="1" applyAlignment="1">
      <alignment horizontal="right" vertical="center" shrinkToFit="1"/>
    </xf>
    <xf numFmtId="179" fontId="12" fillId="11" borderId="52" xfId="0" applyNumberFormat="1" applyFont="1" applyFill="1" applyBorder="1" applyAlignment="1">
      <alignment horizontal="right" vertical="center" shrinkToFit="1"/>
    </xf>
    <xf numFmtId="0" fontId="29" fillId="2" borderId="45" xfId="0" applyFont="1" applyFill="1" applyBorder="1" applyAlignment="1">
      <alignment horizontal="center" vertical="center" shrinkToFit="1"/>
    </xf>
    <xf numFmtId="0" fontId="29" fillId="2" borderId="52" xfId="0" applyFont="1" applyFill="1" applyBorder="1" applyAlignment="1">
      <alignment horizontal="center" vertical="center" shrinkToFit="1"/>
    </xf>
    <xf numFmtId="0" fontId="29" fillId="2" borderId="69" xfId="0" applyFont="1" applyFill="1" applyBorder="1" applyAlignment="1">
      <alignment horizontal="center" vertical="center" shrinkToFit="1"/>
    </xf>
    <xf numFmtId="0" fontId="12" fillId="2" borderId="4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176" fontId="12" fillId="2" borderId="67" xfId="0" applyNumberFormat="1" applyFont="1" applyFill="1" applyBorder="1" applyAlignment="1">
      <alignment horizontal="center" vertical="center" shrinkToFit="1"/>
    </xf>
    <xf numFmtId="176" fontId="12" fillId="2" borderId="33" xfId="0" applyNumberFormat="1" applyFont="1" applyFill="1" applyBorder="1" applyAlignment="1">
      <alignment horizontal="center" vertical="center" shrinkToFit="1"/>
    </xf>
    <xf numFmtId="176" fontId="12" fillId="2" borderId="35" xfId="0" applyNumberFormat="1"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0" borderId="96"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98" xfId="0" applyFont="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29" fillId="0" borderId="100" xfId="0" applyFont="1" applyBorder="1" applyAlignment="1">
      <alignment horizontal="center" vertical="center" justifyLastLine="1"/>
    </xf>
    <xf numFmtId="0" fontId="29" fillId="0" borderId="101" xfId="0" applyFont="1" applyBorder="1" applyAlignment="1">
      <alignment horizontal="center" vertical="center" justifyLastLine="1"/>
    </xf>
    <xf numFmtId="0" fontId="29" fillId="0" borderId="102" xfId="0" applyFont="1" applyBorder="1" applyAlignment="1">
      <alignment horizontal="center" vertical="center" justifyLastLine="1"/>
    </xf>
    <xf numFmtId="0" fontId="76" fillId="2" borderId="123" xfId="0" applyFont="1" applyFill="1" applyBorder="1" applyAlignment="1">
      <alignment horizontal="center" vertical="center"/>
    </xf>
    <xf numFmtId="0" fontId="76" fillId="2" borderId="124" xfId="0" applyFont="1" applyFill="1" applyBorder="1" applyAlignment="1">
      <alignment horizontal="center" vertical="center"/>
    </xf>
    <xf numFmtId="0" fontId="11" fillId="0" borderId="0" xfId="0" applyFont="1" applyAlignment="1">
      <alignment horizontal="center" vertical="center"/>
    </xf>
    <xf numFmtId="0" fontId="12" fillId="2" borderId="65" xfId="0" applyFont="1" applyFill="1" applyBorder="1" applyAlignment="1">
      <alignment horizontal="center" vertical="center" shrinkToFit="1"/>
    </xf>
    <xf numFmtId="0" fontId="12" fillId="2" borderId="66" xfId="0" applyFont="1" applyFill="1" applyBorder="1" applyAlignment="1">
      <alignment horizontal="center" vertical="center" shrinkToFit="1"/>
    </xf>
    <xf numFmtId="0" fontId="12" fillId="2" borderId="50" xfId="0" applyFont="1" applyFill="1" applyBorder="1" applyAlignment="1">
      <alignment horizontal="center" vertical="center" shrinkToFit="1"/>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0" fillId="0" borderId="0" xfId="0" applyAlignment="1">
      <alignment horizontal="right" vertical="center"/>
    </xf>
    <xf numFmtId="0" fontId="0" fillId="0" borderId="36" xfId="0" applyBorder="1" applyAlignment="1">
      <alignment horizontal="center" vertical="center"/>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80" xfId="0" applyFont="1" applyFill="1" applyBorder="1" applyAlignment="1">
      <alignment horizontal="center" vertical="center" shrinkToFit="1"/>
    </xf>
    <xf numFmtId="0" fontId="12" fillId="2" borderId="81"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0" fillId="2" borderId="52" xfId="0" applyFill="1" applyBorder="1" applyAlignment="1">
      <alignment vertical="center" shrinkToFit="1"/>
    </xf>
    <xf numFmtId="0" fontId="0" fillId="2" borderId="53" xfId="0" applyFill="1" applyBorder="1" applyAlignment="1">
      <alignment vertical="center" shrinkToFit="1"/>
    </xf>
    <xf numFmtId="0" fontId="12" fillId="2" borderId="5"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0" borderId="46" xfId="0" applyFont="1" applyBorder="1" applyAlignment="1">
      <alignment horizontal="center" vertical="center" shrinkToFit="1"/>
    </xf>
    <xf numFmtId="177" fontId="12" fillId="0" borderId="8" xfId="0" applyNumberFormat="1" applyFont="1" applyBorder="1" applyAlignment="1">
      <alignment horizontal="center" vertical="center" shrinkToFit="1"/>
    </xf>
    <xf numFmtId="176" fontId="12" fillId="0" borderId="83" xfId="0" applyNumberFormat="1" applyFont="1" applyBorder="1" applyAlignment="1">
      <alignment horizontal="center" vertical="center" shrinkToFit="1"/>
    </xf>
    <xf numFmtId="176" fontId="12" fillId="0" borderId="84" xfId="0" applyNumberFormat="1" applyFont="1" applyBorder="1" applyAlignment="1">
      <alignment horizontal="center" vertical="center" shrinkToFit="1"/>
    </xf>
    <xf numFmtId="176" fontId="12" fillId="0" borderId="85"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176" fontId="12" fillId="0" borderId="55" xfId="0" applyNumberFormat="1" applyFont="1" applyBorder="1" applyAlignment="1">
      <alignment horizontal="center" vertical="center" shrinkToFit="1"/>
    </xf>
    <xf numFmtId="176" fontId="12" fillId="0" borderId="26" xfId="0" applyNumberFormat="1" applyFont="1" applyBorder="1" applyAlignment="1">
      <alignment horizontal="center" vertical="center" shrinkToFit="1"/>
    </xf>
    <xf numFmtId="180" fontId="12" fillId="11" borderId="67" xfId="0" applyNumberFormat="1" applyFont="1" applyFill="1" applyBorder="1" applyAlignment="1">
      <alignment horizontal="right" vertical="center" shrinkToFit="1"/>
    </xf>
    <xf numFmtId="180" fontId="12" fillId="11" borderId="33" xfId="0" applyNumberFormat="1" applyFont="1" applyFill="1" applyBorder="1" applyAlignment="1">
      <alignment horizontal="right" vertical="center" shrinkToFit="1"/>
    </xf>
    <xf numFmtId="179" fontId="12" fillId="0" borderId="67" xfId="0" applyNumberFormat="1" applyFont="1" applyBorder="1" applyAlignment="1">
      <alignment horizontal="right" vertical="center" shrinkToFit="1"/>
    </xf>
    <xf numFmtId="179" fontId="12" fillId="0" borderId="33" xfId="0" applyNumberFormat="1" applyFont="1" applyBorder="1" applyAlignment="1">
      <alignment horizontal="right" vertical="center" shrinkToFit="1"/>
    </xf>
    <xf numFmtId="0" fontId="12" fillId="2" borderId="68" xfId="0" applyFont="1" applyFill="1" applyBorder="1" applyAlignment="1">
      <alignment horizontal="left" vertical="center" wrapText="1" justifyLastLine="1"/>
    </xf>
    <xf numFmtId="0" fontId="12" fillId="2" borderId="30" xfId="0" applyFont="1" applyFill="1" applyBorder="1" applyAlignment="1">
      <alignment horizontal="left" vertical="center" wrapText="1" justifyLastLine="1"/>
    </xf>
    <xf numFmtId="0" fontId="12" fillId="2" borderId="32" xfId="0" applyFont="1" applyFill="1" applyBorder="1" applyAlignment="1">
      <alignment horizontal="left" vertical="center" wrapText="1" justifyLastLine="1"/>
    </xf>
    <xf numFmtId="0" fontId="12" fillId="0" borderId="24" xfId="0" applyFont="1" applyBorder="1" applyAlignment="1">
      <alignment horizontal="left" vertical="center" justifyLastLine="1"/>
    </xf>
    <xf numFmtId="0" fontId="12" fillId="0" borderId="36" xfId="0" applyFont="1" applyBorder="1" applyAlignment="1">
      <alignment horizontal="left" vertical="center" justifyLastLine="1"/>
    </xf>
    <xf numFmtId="0" fontId="12" fillId="0" borderId="57" xfId="0" applyFont="1" applyBorder="1" applyAlignment="1">
      <alignment horizontal="left" vertical="center" justifyLastLine="1"/>
    </xf>
    <xf numFmtId="0" fontId="11" fillId="0" borderId="59" xfId="0" applyFont="1" applyBorder="1" applyAlignment="1">
      <alignment horizontal="left" vertical="center" shrinkToFit="1"/>
    </xf>
    <xf numFmtId="0" fontId="12" fillId="0" borderId="67" xfId="0" applyFont="1" applyBorder="1" applyAlignment="1">
      <alignment horizontal="center" vertical="center" textRotation="255" shrinkToFit="1"/>
    </xf>
    <xf numFmtId="0" fontId="12" fillId="0" borderId="33" xfId="0" applyFont="1" applyBorder="1" applyAlignment="1">
      <alignment horizontal="center" vertical="center" textRotation="255" shrinkToFit="1"/>
    </xf>
    <xf numFmtId="0" fontId="12" fillId="0" borderId="34" xfId="0" applyFont="1" applyBorder="1" applyAlignment="1">
      <alignment horizontal="center" vertical="center" textRotation="255" shrinkToFit="1"/>
    </xf>
    <xf numFmtId="177" fontId="12" fillId="0" borderId="70" xfId="0" applyNumberFormat="1" applyFont="1" applyBorder="1" applyAlignment="1">
      <alignment horizontal="center" vertical="center" shrinkToFit="1"/>
    </xf>
    <xf numFmtId="177" fontId="12" fillId="0" borderId="71" xfId="0" applyNumberFormat="1" applyFont="1" applyBorder="1" applyAlignment="1">
      <alignment horizontal="center" vertical="center" shrinkToFit="1"/>
    </xf>
    <xf numFmtId="177" fontId="12" fillId="0" borderId="72" xfId="0" applyNumberFormat="1" applyFont="1" applyBorder="1" applyAlignment="1">
      <alignment horizontal="center" vertical="center" shrinkToFit="1"/>
    </xf>
    <xf numFmtId="0" fontId="12" fillId="0" borderId="68" xfId="0" applyFont="1" applyBorder="1" applyAlignment="1">
      <alignment horizontal="distributed" vertical="center" justifyLastLine="1"/>
    </xf>
    <xf numFmtId="0" fontId="12" fillId="0" borderId="30" xfId="0" applyFont="1" applyBorder="1" applyAlignment="1">
      <alignment horizontal="distributed" vertical="center" justifyLastLine="1"/>
    </xf>
    <xf numFmtId="0" fontId="12" fillId="0" borderId="31" xfId="0" applyFont="1" applyBorder="1" applyAlignment="1">
      <alignment horizontal="distributed" vertical="center" justifyLastLine="1"/>
    </xf>
    <xf numFmtId="0" fontId="12" fillId="0" borderId="32" xfId="0" applyFont="1" applyBorder="1" applyAlignment="1">
      <alignment horizontal="distributed" vertical="center" justifyLastLine="1"/>
    </xf>
    <xf numFmtId="178" fontId="12" fillId="0" borderId="33" xfId="0" applyNumberFormat="1" applyFont="1" applyBorder="1" applyAlignment="1">
      <alignment horizontal="distributed" vertical="center" justifyLastLine="1"/>
    </xf>
    <xf numFmtId="178" fontId="12" fillId="0" borderId="34" xfId="0" applyNumberFormat="1" applyFont="1" applyBorder="1" applyAlignment="1">
      <alignment horizontal="distributed" vertical="center" justifyLastLine="1"/>
    </xf>
    <xf numFmtId="0" fontId="16" fillId="0" borderId="26" xfId="0" applyFont="1" applyBorder="1" applyAlignment="1">
      <alignment horizontal="center" vertical="distributed" textRotation="255" justifyLastLine="1"/>
    </xf>
    <xf numFmtId="0" fontId="16" fillId="0" borderId="43" xfId="0" applyFont="1" applyBorder="1" applyAlignment="1">
      <alignment horizontal="center" vertical="distributed" textRotation="255" justifyLastLine="1"/>
    </xf>
    <xf numFmtId="0" fontId="16" fillId="0" borderId="18" xfId="0" applyFont="1" applyBorder="1">
      <alignment vertical="center"/>
    </xf>
    <xf numFmtId="0" fontId="16" fillId="0" borderId="16" xfId="0" applyFont="1" applyBorder="1">
      <alignment vertical="center"/>
    </xf>
    <xf numFmtId="0" fontId="16" fillId="0" borderId="17" xfId="0" applyFont="1" applyBorder="1">
      <alignment vertical="center"/>
    </xf>
    <xf numFmtId="0" fontId="28" fillId="0" borderId="0" xfId="0" applyFont="1" applyAlignment="1">
      <alignment horizontal="center" vertical="center"/>
    </xf>
    <xf numFmtId="0" fontId="19" fillId="0" borderId="73" xfId="0" applyFont="1" applyBorder="1" applyAlignment="1">
      <alignment horizontal="center" vertical="center" justifyLastLine="1"/>
    </xf>
    <xf numFmtId="0" fontId="19" fillId="0" borderId="66" xfId="0" applyFont="1" applyBorder="1" applyAlignment="1">
      <alignment horizontal="center" vertical="center" justifyLastLine="1"/>
    </xf>
    <xf numFmtId="0" fontId="19" fillId="0" borderId="74" xfId="0" applyFont="1" applyBorder="1" applyAlignment="1">
      <alignment horizontal="center" vertical="center" justifyLastLine="1"/>
    </xf>
    <xf numFmtId="0" fontId="19" fillId="11" borderId="65" xfId="0" applyFont="1" applyFill="1" applyBorder="1" applyAlignment="1">
      <alignment horizontal="center" vertical="center"/>
    </xf>
    <xf numFmtId="0" fontId="19" fillId="11" borderId="66" xfId="0" applyFont="1" applyFill="1" applyBorder="1" applyAlignment="1">
      <alignment horizontal="center" vertical="center"/>
    </xf>
    <xf numFmtId="0" fontId="19" fillId="11" borderId="50" xfId="0" applyFont="1" applyFill="1" applyBorder="1" applyAlignment="1">
      <alignment horizontal="center" vertical="center"/>
    </xf>
    <xf numFmtId="0" fontId="16" fillId="0" borderId="22" xfId="0" applyFont="1" applyBorder="1" applyAlignment="1">
      <alignment horizontal="center" vertical="distributed" textRotation="255" justifyLastLine="1"/>
    </xf>
    <xf numFmtId="0" fontId="16" fillId="0" borderId="69" xfId="0" applyFont="1" applyBorder="1" applyAlignment="1">
      <alignment horizontal="center" vertical="distributed" textRotation="255" justifyLastLine="1"/>
    </xf>
    <xf numFmtId="0" fontId="16" fillId="0" borderId="9" xfId="0" applyFont="1" applyBorder="1" applyAlignment="1">
      <alignment horizontal="center" vertical="distributed" textRotation="255" justifyLastLine="1"/>
    </xf>
    <xf numFmtId="0" fontId="16" fillId="0" borderId="40"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6" fillId="11" borderId="55" xfId="0" applyFont="1" applyFill="1" applyBorder="1" applyAlignment="1">
      <alignment horizontal="left" vertical="center"/>
    </xf>
    <xf numFmtId="0" fontId="16" fillId="11" borderId="9" xfId="0" applyFont="1" applyFill="1" applyBorder="1" applyAlignment="1">
      <alignment horizontal="left" vertical="center"/>
    </xf>
    <xf numFmtId="0" fontId="16" fillId="11" borderId="26" xfId="0" applyFont="1" applyFill="1" applyBorder="1" applyAlignment="1">
      <alignment horizontal="left" vertical="center"/>
    </xf>
    <xf numFmtId="0" fontId="16" fillId="0" borderId="45" xfId="0" applyFont="1" applyBorder="1" applyAlignment="1">
      <alignment horizontal="left" vertical="center"/>
    </xf>
    <xf numFmtId="0" fontId="16" fillId="0" borderId="52" xfId="0" applyFont="1" applyBorder="1" applyAlignment="1">
      <alignment horizontal="left" vertical="center"/>
    </xf>
    <xf numFmtId="0" fontId="16" fillId="0" borderId="69" xfId="0" applyFont="1" applyBorder="1" applyAlignment="1">
      <alignment horizontal="left" vertical="center"/>
    </xf>
    <xf numFmtId="0" fontId="16" fillId="0" borderId="54" xfId="0" applyFont="1" applyBorder="1" applyAlignment="1">
      <alignment horizontal="center" vertical="center" textRotation="255" shrinkToFit="1"/>
    </xf>
    <xf numFmtId="0" fontId="16" fillId="0" borderId="42" xfId="0" applyFont="1" applyBorder="1" applyAlignment="1">
      <alignment horizontal="left" vertical="center"/>
    </xf>
    <xf numFmtId="0" fontId="16" fillId="0" borderId="0" xfId="0" applyFont="1" applyAlignment="1">
      <alignment horizontal="left" vertical="center"/>
    </xf>
    <xf numFmtId="0" fontId="16" fillId="0" borderId="43" xfId="0" applyFont="1" applyBorder="1" applyAlignment="1">
      <alignment horizontal="left" vertical="center"/>
    </xf>
    <xf numFmtId="0" fontId="16" fillId="0" borderId="21" xfId="0" applyFont="1" applyBorder="1" applyAlignment="1">
      <alignment horizontal="center" vertical="center" justifyLastLine="1"/>
    </xf>
    <xf numFmtId="0" fontId="16" fillId="0" borderId="22" xfId="0" applyFont="1" applyBorder="1" applyAlignment="1">
      <alignment horizontal="center" vertical="center" justifyLastLine="1"/>
    </xf>
    <xf numFmtId="0" fontId="16" fillId="0" borderId="90" xfId="0" applyFont="1" applyBorder="1" applyAlignment="1">
      <alignment horizontal="center" vertical="center" textRotation="255" shrinkToFit="1"/>
    </xf>
    <xf numFmtId="0" fontId="16" fillId="0" borderId="91" xfId="0" applyFont="1" applyBorder="1" applyAlignment="1">
      <alignment horizontal="center" vertical="center" textRotation="255" shrinkToFit="1"/>
    </xf>
    <xf numFmtId="0" fontId="16" fillId="0" borderId="92" xfId="0" applyFont="1" applyBorder="1" applyAlignment="1">
      <alignment horizontal="center" vertical="center" textRotation="255" shrinkToFit="1"/>
    </xf>
    <xf numFmtId="0" fontId="16" fillId="0" borderId="18" xfId="0" applyFont="1" applyBorder="1" applyAlignment="1">
      <alignment horizontal="center" vertical="center" justifyLastLine="1"/>
    </xf>
    <xf numFmtId="0" fontId="16" fillId="0" borderId="17" xfId="0" applyFont="1" applyBorder="1" applyAlignment="1">
      <alignment horizontal="center" vertical="center" justifyLastLine="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11" borderId="5" xfId="0" applyFont="1" applyFill="1" applyBorder="1" applyAlignment="1">
      <alignment horizontal="left" vertical="center"/>
    </xf>
    <xf numFmtId="0" fontId="16" fillId="0" borderId="52" xfId="0" applyFont="1" applyBorder="1" applyAlignment="1">
      <alignment horizontal="center" vertical="center" justifyLastLine="1"/>
    </xf>
    <xf numFmtId="0" fontId="16" fillId="0" borderId="69" xfId="0" applyFont="1" applyBorder="1" applyAlignment="1">
      <alignment horizontal="center" vertical="center" justifyLastLine="1"/>
    </xf>
    <xf numFmtId="0" fontId="16" fillId="0" borderId="45" xfId="0" applyFont="1" applyBorder="1">
      <alignment vertical="center"/>
    </xf>
    <xf numFmtId="0" fontId="16" fillId="0" borderId="52" xfId="0" applyFont="1" applyBorder="1">
      <alignment vertical="center"/>
    </xf>
    <xf numFmtId="0" fontId="16" fillId="0" borderId="69" xfId="0" applyFont="1" applyBorder="1">
      <alignment vertical="center"/>
    </xf>
    <xf numFmtId="0" fontId="16" fillId="0" borderId="75" xfId="0" applyFont="1" applyBorder="1" applyAlignment="1">
      <alignment horizontal="center" vertical="distributed" textRotation="255"/>
    </xf>
    <xf numFmtId="0" fontId="16" fillId="0" borderId="76" xfId="0" applyFont="1" applyBorder="1" applyAlignment="1">
      <alignment horizontal="center" vertical="distributed" textRotation="255"/>
    </xf>
    <xf numFmtId="0" fontId="16" fillId="0" borderId="77" xfId="0" applyFont="1" applyBorder="1" applyAlignment="1">
      <alignment horizontal="center" vertical="distributed" textRotation="255"/>
    </xf>
    <xf numFmtId="0" fontId="0" fillId="0" borderId="18" xfId="0" applyBorder="1">
      <alignment vertical="center"/>
    </xf>
    <xf numFmtId="0" fontId="0" fillId="0" borderId="17" xfId="0" applyBorder="1">
      <alignment vertical="center"/>
    </xf>
    <xf numFmtId="0" fontId="16" fillId="0" borderId="4" xfId="0" applyFont="1" applyBorder="1" applyAlignment="1">
      <alignment horizontal="center" vertical="distributed" textRotation="255" justifyLastLine="1"/>
    </xf>
    <xf numFmtId="0" fontId="16" fillId="0" borderId="52" xfId="0" applyFont="1" applyBorder="1" applyAlignment="1">
      <alignment horizontal="center" vertical="distributed" textRotation="255" justifyLastLine="1"/>
    </xf>
    <xf numFmtId="0" fontId="16" fillId="0" borderId="48" xfId="0" applyFont="1" applyBorder="1" applyAlignment="1">
      <alignment horizontal="center" vertical="center" wrapText="1" justifyLastLine="1"/>
    </xf>
    <xf numFmtId="0" fontId="16" fillId="0" borderId="12" xfId="0" applyFont="1" applyBorder="1" applyAlignment="1">
      <alignment horizontal="center" vertical="center" wrapText="1" justifyLastLine="1"/>
    </xf>
    <xf numFmtId="0" fontId="16" fillId="0" borderId="14" xfId="0" applyFont="1" applyBorder="1" applyAlignment="1">
      <alignment horizontal="center" vertical="center" wrapText="1" justifyLastLine="1"/>
    </xf>
    <xf numFmtId="0" fontId="23" fillId="0" borderId="0" xfId="0" applyFont="1" applyAlignment="1">
      <alignment horizontal="right" vertical="center"/>
    </xf>
    <xf numFmtId="0" fontId="16" fillId="0" borderId="78" xfId="0" applyFont="1" applyBorder="1" applyAlignment="1">
      <alignment horizontal="left" vertical="top" wrapText="1"/>
    </xf>
    <xf numFmtId="0" fontId="16" fillId="0" borderId="0" xfId="0" applyFont="1" applyAlignment="1">
      <alignment horizontal="left" vertical="top" wrapText="1"/>
    </xf>
    <xf numFmtId="0" fontId="16" fillId="0" borderId="20" xfId="0" applyFont="1" applyBorder="1" applyAlignment="1">
      <alignment horizontal="left" vertical="top" wrapText="1"/>
    </xf>
    <xf numFmtId="0" fontId="16" fillId="0" borderId="79" xfId="0" applyFont="1" applyBorder="1" applyAlignment="1">
      <alignment horizontal="left" vertical="top" wrapText="1"/>
    </xf>
    <xf numFmtId="0" fontId="16" fillId="0" borderId="16" xfId="0" applyFont="1" applyBorder="1" applyAlignment="1">
      <alignment horizontal="left" vertical="top" wrapText="1"/>
    </xf>
    <xf numFmtId="0" fontId="16" fillId="0" borderId="19" xfId="0" applyFont="1" applyBorder="1" applyAlignment="1">
      <alignment horizontal="left" vertical="top" wrapText="1"/>
    </xf>
    <xf numFmtId="0" fontId="16" fillId="0" borderId="45" xfId="0" applyFont="1" applyBorder="1" applyAlignment="1">
      <alignment horizontal="center" vertical="center" wrapText="1" justifyLastLine="1"/>
    </xf>
    <xf numFmtId="0" fontId="16" fillId="0" borderId="52" xfId="0" applyFont="1" applyBorder="1" applyAlignment="1">
      <alignment horizontal="center" vertical="center" wrapText="1" justifyLastLine="1"/>
    </xf>
    <xf numFmtId="0" fontId="16" fillId="0" borderId="53" xfId="0" applyFont="1" applyBorder="1" applyAlignment="1">
      <alignment horizontal="center" vertical="center" wrapText="1" justifyLastLine="1"/>
    </xf>
    <xf numFmtId="0" fontId="25" fillId="0" borderId="0" xfId="0" applyFont="1" applyAlignment="1">
      <alignment horizontal="center" vertical="center"/>
    </xf>
    <xf numFmtId="0" fontId="41" fillId="0" borderId="78" xfId="0" applyFont="1" applyBorder="1" applyAlignment="1">
      <alignment horizontal="left" vertical="top" wrapText="1"/>
    </xf>
    <xf numFmtId="0" fontId="41" fillId="0" borderId="0" xfId="0" applyFont="1" applyAlignment="1">
      <alignment horizontal="left" vertical="top" wrapText="1"/>
    </xf>
    <xf numFmtId="0" fontId="41" fillId="0" borderId="20" xfId="0" applyFont="1" applyBorder="1" applyAlignment="1">
      <alignment horizontal="left" vertical="top" wrapText="1"/>
    </xf>
    <xf numFmtId="0" fontId="41" fillId="0" borderId="79" xfId="0" applyFont="1" applyBorder="1" applyAlignment="1">
      <alignment horizontal="left" vertical="top" wrapText="1"/>
    </xf>
    <xf numFmtId="0" fontId="41" fillId="0" borderId="16" xfId="0" applyFont="1" applyBorder="1" applyAlignment="1">
      <alignment horizontal="left" vertical="top" wrapText="1"/>
    </xf>
    <xf numFmtId="0" fontId="41" fillId="0" borderId="19" xfId="0" applyFont="1" applyBorder="1" applyAlignment="1">
      <alignment horizontal="left" vertical="top" wrapText="1"/>
    </xf>
    <xf numFmtId="0" fontId="26" fillId="0" borderId="45" xfId="0" applyFont="1" applyBorder="1" applyAlignment="1">
      <alignment horizontal="center" vertical="center" wrapText="1" justifyLastLine="1"/>
    </xf>
    <xf numFmtId="0" fontId="26" fillId="0" borderId="52" xfId="0" applyFont="1" applyBorder="1" applyAlignment="1">
      <alignment horizontal="center" vertical="center" wrapText="1" justifyLastLine="1"/>
    </xf>
    <xf numFmtId="0" fontId="26" fillId="0" borderId="53" xfId="0" applyFont="1" applyBorder="1" applyAlignment="1">
      <alignment horizontal="center" vertical="center" wrapText="1" justifyLastLine="1"/>
    </xf>
    <xf numFmtId="0" fontId="26" fillId="0" borderId="48" xfId="0" applyFont="1" applyBorder="1" applyAlignment="1">
      <alignment horizontal="center" vertical="center" wrapText="1" justifyLastLine="1"/>
    </xf>
    <xf numFmtId="0" fontId="26" fillId="0" borderId="12" xfId="0" applyFont="1" applyBorder="1" applyAlignment="1">
      <alignment horizontal="center" vertical="center" wrapText="1" justifyLastLine="1"/>
    </xf>
    <xf numFmtId="0" fontId="26" fillId="0" borderId="14" xfId="0" applyFont="1" applyBorder="1" applyAlignment="1">
      <alignment horizontal="center" vertical="center" wrapText="1" justifyLastLine="1"/>
    </xf>
    <xf numFmtId="0" fontId="11" fillId="0" borderId="0" xfId="0" applyFont="1" applyAlignment="1">
      <alignment horizontal="right" vertical="center"/>
    </xf>
    <xf numFmtId="0" fontId="34" fillId="0" borderId="38" xfId="0" applyFont="1" applyBorder="1" applyAlignment="1">
      <alignment horizontal="distributed" vertical="center" textRotation="255" justifyLastLine="1"/>
    </xf>
    <xf numFmtId="0" fontId="34" fillId="0" borderId="15" xfId="0" applyFont="1" applyBorder="1" applyAlignment="1">
      <alignment horizontal="distributed" vertical="center" textRotation="255" justifyLastLine="1"/>
    </xf>
    <xf numFmtId="0" fontId="34" fillId="0" borderId="23" xfId="0" applyFont="1" applyBorder="1" applyAlignment="1">
      <alignment horizontal="distributed" vertical="center" justifyLastLine="1"/>
    </xf>
    <xf numFmtId="0" fontId="34" fillId="0" borderId="45" xfId="0" applyFont="1" applyBorder="1" applyAlignment="1">
      <alignment horizontal="distributed" vertical="center" justifyLastLine="1"/>
    </xf>
    <xf numFmtId="0" fontId="34" fillId="0" borderId="88" xfId="0" applyFont="1" applyBorder="1" applyAlignment="1">
      <alignment horizontal="distributed" vertical="center" justifyLastLine="1"/>
    </xf>
    <xf numFmtId="0" fontId="34" fillId="0" borderId="5" xfId="0" applyFont="1" applyBorder="1" applyAlignment="1">
      <alignment horizontal="distributed" vertical="center" justifyLastLine="1"/>
    </xf>
    <xf numFmtId="0" fontId="34" fillId="0" borderId="22" xfId="0" applyFont="1" applyBorder="1" applyAlignment="1">
      <alignment horizontal="distributed" vertical="center" justifyLastLine="1"/>
    </xf>
    <xf numFmtId="0" fontId="34" fillId="0" borderId="81" xfId="0" applyFont="1" applyBorder="1" applyAlignment="1">
      <alignment horizontal="distributed" vertical="center" justifyLastLine="1"/>
    </xf>
    <xf numFmtId="0" fontId="34" fillId="0" borderId="51" xfId="0" applyFont="1" applyBorder="1" applyAlignment="1">
      <alignment horizontal="distributed" vertical="center" justifyLastLine="1"/>
    </xf>
    <xf numFmtId="0" fontId="0" fillId="0" borderId="0" xfId="0" applyAlignment="1">
      <alignment horizontal="left" vertical="center"/>
    </xf>
    <xf numFmtId="0" fontId="34" fillId="0" borderId="25" xfId="0" applyFont="1" applyBorder="1" applyAlignment="1">
      <alignment horizontal="center" vertical="distributed" textRotation="255" justifyLastLine="1"/>
    </xf>
    <xf numFmtId="0" fontId="34" fillId="0" borderId="7" xfId="0" applyFont="1" applyBorder="1" applyAlignment="1">
      <alignment horizontal="center" vertical="distributed" textRotation="255" justifyLastLine="1"/>
    </xf>
    <xf numFmtId="0" fontId="34" fillId="0" borderId="15" xfId="0" applyFont="1" applyBorder="1" applyAlignment="1">
      <alignment horizontal="center" vertical="distributed" textRotation="255" justifyLastLine="1"/>
    </xf>
    <xf numFmtId="0" fontId="34" fillId="0" borderId="11" xfId="0" applyFont="1" applyBorder="1" applyAlignment="1">
      <alignment horizontal="distributed" vertical="center" justifyLastLine="1"/>
    </xf>
    <xf numFmtId="0" fontId="34" fillId="0" borderId="95" xfId="0" applyFont="1" applyBorder="1" applyAlignment="1">
      <alignment horizontal="distributed" vertical="center" justifyLastLine="1"/>
    </xf>
    <xf numFmtId="0" fontId="0" fillId="0" borderId="59" xfId="0" applyBorder="1" applyAlignment="1">
      <alignment horizontal="center" vertical="center"/>
    </xf>
    <xf numFmtId="0" fontId="42" fillId="0" borderId="0" xfId="10" applyFont="1" applyAlignment="1">
      <alignment horizontal="center" vertical="center"/>
    </xf>
    <xf numFmtId="0" fontId="0" fillId="11" borderId="66" xfId="10" applyFont="1" applyFill="1" applyBorder="1" applyAlignment="1">
      <alignment horizontal="center" vertical="center"/>
    </xf>
    <xf numFmtId="0" fontId="0" fillId="11" borderId="50" xfId="10" applyFont="1" applyFill="1" applyBorder="1" applyAlignment="1">
      <alignment horizontal="center" vertical="center"/>
    </xf>
    <xf numFmtId="0" fontId="6" fillId="11" borderId="65" xfId="10" applyFont="1" applyFill="1" applyBorder="1" applyAlignment="1">
      <alignment horizontal="center" vertical="center" wrapText="1"/>
    </xf>
    <xf numFmtId="0" fontId="7" fillId="11" borderId="50" xfId="10" applyFill="1" applyBorder="1" applyAlignment="1">
      <alignment horizontal="center" vertical="center" wrapText="1"/>
    </xf>
    <xf numFmtId="0" fontId="0" fillId="11" borderId="65" xfId="10" applyFont="1" applyFill="1" applyBorder="1" applyAlignment="1">
      <alignment horizontal="center" vertical="center" wrapText="1"/>
    </xf>
    <xf numFmtId="0" fontId="0" fillId="11" borderId="66" xfId="10" applyFont="1" applyFill="1" applyBorder="1" applyAlignment="1">
      <alignment horizontal="center" vertical="center" wrapText="1"/>
    </xf>
    <xf numFmtId="0" fontId="0" fillId="11" borderId="50" xfId="10" applyFont="1" applyFill="1" applyBorder="1" applyAlignment="1">
      <alignment horizontal="center" vertical="center" wrapText="1"/>
    </xf>
    <xf numFmtId="0" fontId="62" fillId="0" borderId="0" xfId="10" applyFont="1" applyAlignment="1">
      <alignment horizontal="right" vertical="center"/>
    </xf>
    <xf numFmtId="0" fontId="62" fillId="0" borderId="20" xfId="10" applyFont="1" applyBorder="1" applyAlignment="1">
      <alignment horizontal="right" vertical="center"/>
    </xf>
    <xf numFmtId="0" fontId="3" fillId="0" borderId="43" xfId="10" applyFont="1" applyBorder="1" applyAlignment="1">
      <alignment horizontal="left" vertical="center" wrapText="1"/>
    </xf>
    <xf numFmtId="0" fontId="7" fillId="0" borderId="8" xfId="10" applyBorder="1" applyAlignment="1">
      <alignment horizontal="left" vertical="center" wrapText="1"/>
    </xf>
    <xf numFmtId="0" fontId="3" fillId="0" borderId="69" xfId="10" applyFont="1" applyBorder="1" applyAlignment="1">
      <alignment horizontal="left" vertical="center" wrapText="1"/>
    </xf>
    <xf numFmtId="0" fontId="7" fillId="0" borderId="5" xfId="10" applyBorder="1" applyAlignment="1">
      <alignment horizontal="left" vertical="center" wrapText="1"/>
    </xf>
    <xf numFmtId="0" fontId="7" fillId="7" borderId="5" xfId="10" applyFill="1" applyBorder="1" applyAlignment="1">
      <alignment horizontal="center" vertical="center"/>
    </xf>
    <xf numFmtId="0" fontId="45" fillId="7" borderId="5" xfId="10" applyFont="1" applyFill="1" applyBorder="1" applyAlignment="1">
      <alignment horizontal="center" vertical="center"/>
    </xf>
    <xf numFmtId="0" fontId="45" fillId="7" borderId="52" xfId="10" applyFont="1" applyFill="1" applyBorder="1" applyAlignment="1">
      <alignment horizontal="center" vertical="center"/>
    </xf>
    <xf numFmtId="0" fontId="45" fillId="7" borderId="55" xfId="10" applyFont="1" applyFill="1" applyBorder="1" applyAlignment="1">
      <alignment horizontal="left" vertical="center" wrapText="1"/>
    </xf>
    <xf numFmtId="0" fontId="45" fillId="7" borderId="9" xfId="10" applyFont="1" applyFill="1" applyBorder="1" applyAlignment="1">
      <alignment horizontal="left" vertical="center" wrapText="1"/>
    </xf>
    <xf numFmtId="0" fontId="45" fillId="7" borderId="26" xfId="10" applyFont="1" applyFill="1" applyBorder="1" applyAlignment="1">
      <alignment horizontal="left" vertical="center" wrapText="1"/>
    </xf>
    <xf numFmtId="0" fontId="45" fillId="7" borderId="18" xfId="10" applyFont="1" applyFill="1" applyBorder="1" applyAlignment="1">
      <alignment horizontal="left" vertical="center" wrapText="1"/>
    </xf>
    <xf numFmtId="0" fontId="45" fillId="7" borderId="16" xfId="10" applyFont="1" applyFill="1" applyBorder="1" applyAlignment="1">
      <alignment horizontal="left" vertical="center" wrapText="1"/>
    </xf>
    <xf numFmtId="0" fontId="45" fillId="7" borderId="17" xfId="10" applyFont="1" applyFill="1" applyBorder="1" applyAlignment="1">
      <alignment horizontal="left" vertical="center" wrapText="1"/>
    </xf>
    <xf numFmtId="0" fontId="54" fillId="7" borderId="5" xfId="10" applyFont="1" applyFill="1" applyBorder="1" applyAlignment="1">
      <alignment horizontal="center" vertical="center"/>
    </xf>
    <xf numFmtId="0" fontId="66" fillId="11" borderId="45" xfId="10" applyFont="1" applyFill="1" applyBorder="1" applyAlignment="1" applyProtection="1">
      <alignment horizontal="center" vertical="center" wrapText="1" shrinkToFit="1"/>
      <protection locked="0"/>
    </xf>
    <xf numFmtId="0" fontId="66" fillId="11" borderId="69" xfId="10" applyFont="1" applyFill="1" applyBorder="1" applyAlignment="1" applyProtection="1">
      <alignment horizontal="center" vertical="center" wrapText="1" shrinkToFit="1"/>
      <protection locked="0"/>
    </xf>
    <xf numFmtId="0" fontId="67" fillId="11" borderId="5" xfId="10" applyFont="1" applyFill="1" applyBorder="1" applyAlignment="1">
      <alignment horizontal="center" vertical="center" wrapText="1"/>
    </xf>
    <xf numFmtId="0" fontId="69" fillId="0" borderId="0" xfId="0" applyFont="1" applyAlignment="1">
      <alignment horizontal="center" vertical="center"/>
    </xf>
    <xf numFmtId="176" fontId="16" fillId="0" borderId="36" xfId="0" applyNumberFormat="1" applyFont="1" applyBorder="1" applyAlignment="1">
      <alignment horizontal="left" vertical="center"/>
    </xf>
    <xf numFmtId="0" fontId="16" fillId="11" borderId="117" xfId="0" applyFont="1" applyFill="1" applyBorder="1" applyAlignment="1">
      <alignment horizontal="center" vertical="center" wrapText="1"/>
    </xf>
    <xf numFmtId="0" fontId="16" fillId="11" borderId="59" xfId="0" applyFont="1" applyFill="1" applyBorder="1" applyAlignment="1">
      <alignment horizontal="center" vertical="center" wrapText="1"/>
    </xf>
    <xf numFmtId="0" fontId="16" fillId="11" borderId="118" xfId="0" applyFont="1" applyFill="1" applyBorder="1" applyAlignment="1">
      <alignment horizontal="center" vertical="center" wrapText="1"/>
    </xf>
    <xf numFmtId="0" fontId="16" fillId="11" borderId="117" xfId="0" applyFont="1" applyFill="1" applyBorder="1" applyAlignment="1">
      <alignment horizontal="center" vertical="center"/>
    </xf>
    <xf numFmtId="0" fontId="16" fillId="11" borderId="59" xfId="0" applyFont="1" applyFill="1" applyBorder="1" applyAlignment="1">
      <alignment horizontal="center" vertical="center"/>
    </xf>
    <xf numFmtId="0" fontId="16" fillId="11" borderId="119" xfId="0" applyFont="1" applyFill="1" applyBorder="1" applyAlignment="1">
      <alignment horizontal="center" vertical="center"/>
    </xf>
    <xf numFmtId="0" fontId="12" fillId="11" borderId="45" xfId="0" applyFont="1" applyFill="1" applyBorder="1" applyAlignment="1">
      <alignment horizontal="center" vertical="center" shrinkToFit="1"/>
    </xf>
    <xf numFmtId="0" fontId="12" fillId="11" borderId="52" xfId="0" applyFont="1" applyFill="1" applyBorder="1" applyAlignment="1">
      <alignment horizontal="center" vertical="center" shrinkToFit="1"/>
    </xf>
    <xf numFmtId="0" fontId="12" fillId="11" borderId="53" xfId="0" applyFont="1" applyFill="1" applyBorder="1" applyAlignment="1">
      <alignment horizontal="center" vertical="center" shrinkToFit="1"/>
    </xf>
    <xf numFmtId="0" fontId="16" fillId="11" borderId="67" xfId="0" applyFont="1" applyFill="1" applyBorder="1" applyAlignment="1">
      <alignment horizontal="center" vertical="center"/>
    </xf>
    <xf numFmtId="0" fontId="16" fillId="11" borderId="33" xfId="0" applyFont="1" applyFill="1" applyBorder="1" applyAlignment="1">
      <alignment horizontal="center" vertical="center"/>
    </xf>
    <xf numFmtId="0" fontId="16" fillId="11" borderId="33" xfId="0" applyFont="1" applyFill="1" applyBorder="1">
      <alignment vertical="center"/>
    </xf>
    <xf numFmtId="0" fontId="16" fillId="11" borderId="35" xfId="0" applyFont="1" applyFill="1" applyBorder="1">
      <alignment vertical="center"/>
    </xf>
    <xf numFmtId="0" fontId="16" fillId="11" borderId="68"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0" borderId="68" xfId="0" applyFont="1" applyBorder="1" applyAlignment="1">
      <alignment horizontal="center" vertical="center" justifyLastLine="1"/>
    </xf>
    <xf numFmtId="0" fontId="16" fillId="0" borderId="31" xfId="0" applyFont="1" applyBorder="1" applyAlignment="1">
      <alignment horizontal="center" vertical="center" justifyLastLine="1"/>
    </xf>
    <xf numFmtId="0" fontId="70" fillId="0" borderId="68" xfId="0" applyFont="1" applyBorder="1" applyAlignment="1">
      <alignment horizontal="center" vertical="center"/>
    </xf>
    <xf numFmtId="0" fontId="70" fillId="0" borderId="30" xfId="0" applyFont="1" applyBorder="1" applyAlignment="1">
      <alignment horizontal="center" vertical="center"/>
    </xf>
    <xf numFmtId="0" fontId="70" fillId="0" borderId="32" xfId="0" applyFont="1" applyBorder="1" applyAlignment="1">
      <alignment horizontal="center" vertical="center"/>
    </xf>
    <xf numFmtId="0" fontId="26" fillId="0" borderId="52" xfId="0" applyFont="1" applyBorder="1" applyAlignment="1">
      <alignment horizontal="center" vertical="center" justifyLastLine="1"/>
    </xf>
    <xf numFmtId="0" fontId="26" fillId="0" borderId="69" xfId="0" applyFont="1" applyBorder="1" applyAlignment="1">
      <alignment horizontal="center" vertical="center" justifyLastLine="1"/>
    </xf>
    <xf numFmtId="0" fontId="16" fillId="0" borderId="62" xfId="0" applyFont="1" applyBorder="1">
      <alignment vertical="center"/>
    </xf>
    <xf numFmtId="0" fontId="9" fillId="0" borderId="9" xfId="0" applyFont="1" applyBorder="1">
      <alignment vertical="center"/>
    </xf>
    <xf numFmtId="0" fontId="9" fillId="0" borderId="10" xfId="0" applyFont="1" applyBorder="1">
      <alignment vertical="center"/>
    </xf>
    <xf numFmtId="0" fontId="16" fillId="0" borderId="78" xfId="0" applyFont="1" applyBorder="1" applyAlignment="1">
      <alignment horizontal="left" vertical="center"/>
    </xf>
    <xf numFmtId="0" fontId="9" fillId="0" borderId="0" xfId="0" applyFont="1">
      <alignment vertical="center"/>
    </xf>
    <xf numFmtId="0" fontId="9" fillId="0" borderId="20" xfId="0" applyFont="1" applyBorder="1">
      <alignment vertical="center"/>
    </xf>
    <xf numFmtId="0" fontId="9" fillId="0" borderId="78" xfId="0" applyFont="1" applyBorder="1">
      <alignment vertical="center"/>
    </xf>
    <xf numFmtId="0" fontId="9" fillId="0" borderId="111" xfId="0" applyFont="1" applyBorder="1">
      <alignment vertical="center"/>
    </xf>
    <xf numFmtId="0" fontId="9" fillId="0" borderId="36" xfId="0" applyFont="1" applyBorder="1">
      <alignment vertical="center"/>
    </xf>
    <xf numFmtId="0" fontId="9" fillId="0" borderId="57" xfId="0" applyFont="1" applyBorder="1">
      <alignment vertical="center"/>
    </xf>
    <xf numFmtId="0" fontId="16" fillId="0" borderId="28" xfId="0" applyFont="1" applyBorder="1" applyAlignment="1">
      <alignment horizontal="center" vertical="center"/>
    </xf>
    <xf numFmtId="0" fontId="16" fillId="0" borderId="121" xfId="0" applyFont="1" applyBorder="1" applyAlignment="1">
      <alignment horizontal="center" vertical="center"/>
    </xf>
    <xf numFmtId="0" fontId="16" fillId="0" borderId="78" xfId="0" applyFont="1" applyBorder="1" applyAlignment="1">
      <alignment horizontal="left" vertical="top"/>
    </xf>
    <xf numFmtId="0" fontId="16" fillId="0" borderId="0" xfId="0" applyFont="1" applyAlignment="1">
      <alignment horizontal="left" vertical="top"/>
    </xf>
    <xf numFmtId="0" fontId="16" fillId="0" borderId="20" xfId="0" applyFont="1" applyBorder="1" applyAlignment="1">
      <alignment horizontal="left" vertical="top"/>
    </xf>
  </cellXfs>
  <cellStyles count="13">
    <cellStyle name="パーセント 2" xfId="3" xr:uid="{00000000-0005-0000-0000-000000000000}"/>
    <cellStyle name="桁区切り" xfId="8" builtinId="6"/>
    <cellStyle name="桁区切り 2" xfId="4" xr:uid="{00000000-0005-0000-0000-000001000000}"/>
    <cellStyle name="桁区切り 3" xfId="11" xr:uid="{D4516DDF-C198-47D4-B158-EE4FA3B49C0F}"/>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720F2245-ECBC-4854-A57C-F3846E210410}"/>
    <cellStyle name="標準 3" xfId="6" xr:uid="{00000000-0005-0000-0000-000006000000}"/>
    <cellStyle name="標準 4" xfId="7" xr:uid="{00000000-0005-0000-0000-000007000000}"/>
    <cellStyle name="標準 5" xfId="9" xr:uid="{51CCDD7D-3E95-4761-9C67-2A919F02914B}"/>
    <cellStyle name="標準 6" xfId="12" xr:uid="{7850837E-7668-4E9F-82CE-CBBB518887C8}"/>
  </cellStyles>
  <dxfs count="13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154780</xdr:colOff>
      <xdr:row>8</xdr:row>
      <xdr:rowOff>71439</xdr:rowOff>
    </xdr:to>
    <xdr:sp macro="" textlink="">
      <xdr:nvSpPr>
        <xdr:cNvPr id="2" name="テキスト ボックス 1">
          <a:extLst>
            <a:ext uri="{FF2B5EF4-FFF2-40B4-BE49-F238E27FC236}">
              <a16:creationId xmlns:a16="http://schemas.microsoft.com/office/drawing/2014/main" id="{77DAF4B6-6F3B-48F0-918C-E0467DF59A73}"/>
            </a:ext>
          </a:extLst>
        </xdr:cNvPr>
        <xdr:cNvSpPr txBox="1"/>
      </xdr:nvSpPr>
      <xdr:spPr>
        <a:xfrm>
          <a:off x="285750" y="165496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152400</xdr:colOff>
      <xdr:row>0</xdr:row>
      <xdr:rowOff>219075</xdr:rowOff>
    </xdr:from>
    <xdr:to>
      <xdr:col>11</xdr:col>
      <xdr:colOff>8965</xdr:colOff>
      <xdr:row>2</xdr:row>
      <xdr:rowOff>281827</xdr:rowOff>
    </xdr:to>
    <xdr:sp macro="" textlink="">
      <xdr:nvSpPr>
        <xdr:cNvPr id="3" name="テキスト ボックス 2">
          <a:extLst>
            <a:ext uri="{FF2B5EF4-FFF2-40B4-BE49-F238E27FC236}">
              <a16:creationId xmlns:a16="http://schemas.microsoft.com/office/drawing/2014/main" id="{3C3AD0A2-E6C9-4A1C-8290-9EC94F70719C}"/>
            </a:ext>
          </a:extLst>
        </xdr:cNvPr>
        <xdr:cNvSpPr txBox="1"/>
      </xdr:nvSpPr>
      <xdr:spPr>
        <a:xfrm>
          <a:off x="8829675" y="2190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67235</xdr:colOff>
      <xdr:row>1</xdr:row>
      <xdr:rowOff>56030</xdr:rowOff>
    </xdr:from>
    <xdr:to>
      <xdr:col>13</xdr:col>
      <xdr:colOff>381000</xdr:colOff>
      <xdr:row>6</xdr:row>
      <xdr:rowOff>112058</xdr:rowOff>
    </xdr:to>
    <xdr:sp macro="" textlink="">
      <xdr:nvSpPr>
        <xdr:cNvPr id="2" name="テキスト ボックス 1">
          <a:extLst>
            <a:ext uri="{FF2B5EF4-FFF2-40B4-BE49-F238E27FC236}">
              <a16:creationId xmlns:a16="http://schemas.microsoft.com/office/drawing/2014/main" id="{FDD0EE4B-38FA-4010-81D9-53D5E49CE533}"/>
            </a:ext>
          </a:extLst>
        </xdr:cNvPr>
        <xdr:cNvSpPr txBox="1"/>
      </xdr:nvSpPr>
      <xdr:spPr>
        <a:xfrm>
          <a:off x="7395882" y="235324"/>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0</xdr:row>
      <xdr:rowOff>203200</xdr:rowOff>
    </xdr:from>
    <xdr:to>
      <xdr:col>12</xdr:col>
      <xdr:colOff>656665</xdr:colOff>
      <xdr:row>3</xdr:row>
      <xdr:rowOff>304052</xdr:rowOff>
    </xdr:to>
    <xdr:sp macro="" textlink="">
      <xdr:nvSpPr>
        <xdr:cNvPr id="2" name="テキスト ボックス 1">
          <a:extLst>
            <a:ext uri="{FF2B5EF4-FFF2-40B4-BE49-F238E27FC236}">
              <a16:creationId xmlns:a16="http://schemas.microsoft.com/office/drawing/2014/main" id="{2ED53F50-6054-4B70-BEB0-20B692CFCC34}"/>
            </a:ext>
          </a:extLst>
        </xdr:cNvPr>
        <xdr:cNvSpPr txBox="1"/>
      </xdr:nvSpPr>
      <xdr:spPr>
        <a:xfrm>
          <a:off x="11531600" y="2032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twoCellAnchor>
    <xdr:from>
      <xdr:col>4</xdr:col>
      <xdr:colOff>171450</xdr:colOff>
      <xdr:row>1</xdr:row>
      <xdr:rowOff>76200</xdr:rowOff>
    </xdr:from>
    <xdr:to>
      <xdr:col>8</xdr:col>
      <xdr:colOff>28015</xdr:colOff>
      <xdr:row>4</xdr:row>
      <xdr:rowOff>100852</xdr:rowOff>
    </xdr:to>
    <xdr:sp macro="" textlink="">
      <xdr:nvSpPr>
        <xdr:cNvPr id="3" name="テキスト ボックス 2">
          <a:extLst>
            <a:ext uri="{FF2B5EF4-FFF2-40B4-BE49-F238E27FC236}">
              <a16:creationId xmlns:a16="http://schemas.microsoft.com/office/drawing/2014/main" id="{04201D3E-03A2-4F86-9347-2D6BA68DB74A}"/>
            </a:ext>
          </a:extLst>
        </xdr:cNvPr>
        <xdr:cNvSpPr txBox="1"/>
      </xdr:nvSpPr>
      <xdr:spPr>
        <a:xfrm>
          <a:off x="8343900" y="3905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85725</xdr:colOff>
      <xdr:row>0</xdr:row>
      <xdr:rowOff>161925</xdr:rowOff>
    </xdr:from>
    <xdr:to>
      <xdr:col>10</xdr:col>
      <xdr:colOff>571500</xdr:colOff>
      <xdr:row>2</xdr:row>
      <xdr:rowOff>247650</xdr:rowOff>
    </xdr:to>
    <xdr:sp macro="" textlink="">
      <xdr:nvSpPr>
        <xdr:cNvPr id="2" name="テキスト ボックス 1">
          <a:extLst>
            <a:ext uri="{FF2B5EF4-FFF2-40B4-BE49-F238E27FC236}">
              <a16:creationId xmlns:a16="http://schemas.microsoft.com/office/drawing/2014/main" id="{373C8F08-0E70-481A-A555-3D242E4FB355}"/>
            </a:ext>
          </a:extLst>
        </xdr:cNvPr>
        <xdr:cNvSpPr txBox="1"/>
      </xdr:nvSpPr>
      <xdr:spPr>
        <a:xfrm>
          <a:off x="7896225" y="16192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F529A1A0-5985-48A3-9790-83CA8F6E8247}"/>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FD3F6A24-297B-44B0-8899-08B2B31E9939}"/>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6B873E9F-D8D4-4F2D-A250-F2058F53D834}"/>
            </a:ext>
          </a:extLst>
        </xdr:cNvPr>
        <xdr:cNvSpPr txBox="1"/>
      </xdr:nvSpPr>
      <xdr:spPr>
        <a:xfrm>
          <a:off x="5167313" y="3250407"/>
          <a:ext cx="5417342" cy="1035843"/>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66675</xdr:colOff>
      <xdr:row>0</xdr:row>
      <xdr:rowOff>238125</xdr:rowOff>
    </xdr:from>
    <xdr:to>
      <xdr:col>13</xdr:col>
      <xdr:colOff>609040</xdr:colOff>
      <xdr:row>3</xdr:row>
      <xdr:rowOff>291352</xdr:rowOff>
    </xdr:to>
    <xdr:sp macro="" textlink="">
      <xdr:nvSpPr>
        <xdr:cNvPr id="2" name="テキスト ボックス 1">
          <a:extLst>
            <a:ext uri="{FF2B5EF4-FFF2-40B4-BE49-F238E27FC236}">
              <a16:creationId xmlns:a16="http://schemas.microsoft.com/office/drawing/2014/main" id="{74BB76DA-38F4-43D9-9188-97F6852F14A4}"/>
            </a:ext>
          </a:extLst>
        </xdr:cNvPr>
        <xdr:cNvSpPr txBox="1"/>
      </xdr:nvSpPr>
      <xdr:spPr>
        <a:xfrm>
          <a:off x="7943850"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Downloads\&#20316;&#25104;&#20013;&#27096;&#24335;\01_&#12295;&#12295;&#23398;&#22290;&#12295;&#12295;&#23554;&#38272;&#23398;&#26657;&#65288;&#24773;&#22577;&#20966;&#29702;&#38306;&#20418;&#35373;&#20633;&#65289;%20(2).xlsx" TargetMode="External"/><Relationship Id="rId1" Type="http://schemas.openxmlformats.org/officeDocument/2006/relationships/externalLinkPath" Target="/Users/mio3110/Downloads/&#20316;&#25104;&#20013;&#27096;&#24335;/01_&#12295;&#12295;&#23398;&#22290;&#12295;&#12295;&#23554;&#38272;&#23398;&#26657;&#65288;&#24773;&#22577;&#20966;&#29702;&#38306;&#20418;&#35373;&#20633;&#65289;%20(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5_&#35211;&#31309;&#26360;&#25972;&#29702;&#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1_様式1-1"/>
      <sheetName val="02-2_様式1-1（別紙）"/>
      <sheetName val="03_様式1-2"/>
      <sheetName val="04_様式1-3"/>
      <sheetName val="05_見積書整理表"/>
      <sheetName val="06_説明一覧"/>
      <sheetName val="07_採択理由書"/>
      <sheetName val="08_私立高等学校等実態調査"/>
      <sheetName val="Sheet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_見積書整理表"/>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AF7-5388-4BE7-91EE-DAB1B566D78E}">
  <sheetPr>
    <tabColor rgb="FFFFFF00"/>
  </sheetPr>
  <dimension ref="A1:G58"/>
  <sheetViews>
    <sheetView view="pageBreakPreview" zoomScaleNormal="100" zoomScaleSheetLayoutView="100" zoomScalePageLayoutView="110" workbookViewId="0">
      <selection activeCell="B16" sqref="B16:E16"/>
    </sheetView>
  </sheetViews>
  <sheetFormatPr defaultRowHeight="13.5"/>
  <cols>
    <col min="1" max="1" width="3.75" style="159" customWidth="1"/>
    <col min="2" max="2" width="5" style="159" customWidth="1"/>
    <col min="3" max="3" width="5.625" style="159" customWidth="1"/>
    <col min="4" max="4" width="13.25" style="159" customWidth="1"/>
    <col min="5" max="5" width="70.875" style="159" customWidth="1"/>
    <col min="6" max="6" width="10.125" style="130" customWidth="1"/>
    <col min="7" max="7" width="5.25" style="130" customWidth="1"/>
    <col min="8" max="16384" width="9" style="130"/>
  </cols>
  <sheetData>
    <row r="1" spans="1:7" ht="48" customHeight="1">
      <c r="A1" s="326" t="s">
        <v>149</v>
      </c>
      <c r="B1" s="326"/>
      <c r="C1" s="326"/>
      <c r="D1" s="326"/>
      <c r="E1" s="326"/>
      <c r="F1" s="326"/>
      <c r="G1" s="129"/>
    </row>
    <row r="2" spans="1:7" ht="15" customHeight="1">
      <c r="A2" s="131"/>
      <c r="B2" s="131"/>
      <c r="C2" s="327"/>
      <c r="D2" s="327"/>
      <c r="E2" s="327"/>
      <c r="F2" s="131"/>
      <c r="G2" s="129"/>
    </row>
    <row r="3" spans="1:7" s="135" customFormat="1" ht="22.5" customHeight="1">
      <c r="A3" s="132"/>
      <c r="B3" s="133"/>
      <c r="C3" s="328" t="s">
        <v>150</v>
      </c>
      <c r="D3" s="329"/>
      <c r="E3" s="265">
        <f>'02_様式4-1'!B7</f>
        <v>0</v>
      </c>
      <c r="F3" s="132"/>
    </row>
    <row r="4" spans="1:7" s="135" customFormat="1" ht="22.5" customHeight="1">
      <c r="A4" s="132"/>
      <c r="B4" s="133"/>
      <c r="C4" s="328" t="s">
        <v>151</v>
      </c>
      <c r="D4" s="329"/>
      <c r="E4" s="265">
        <f>'02_様式4-1'!G7</f>
        <v>0</v>
      </c>
      <c r="F4" s="132"/>
    </row>
    <row r="5" spans="1:7" s="135" customFormat="1" ht="22.5" customHeight="1">
      <c r="A5" s="132"/>
      <c r="B5" s="133"/>
      <c r="C5" s="328" t="s">
        <v>152</v>
      </c>
      <c r="D5" s="329"/>
      <c r="E5" s="265">
        <f>'02_様式4-1'!B8</f>
        <v>0</v>
      </c>
      <c r="F5" s="132"/>
    </row>
    <row r="6" spans="1:7" s="135" customFormat="1" ht="16.5" customHeight="1">
      <c r="A6" s="132"/>
      <c r="B6" s="133"/>
      <c r="C6" s="136"/>
      <c r="D6" s="136"/>
      <c r="E6" s="132"/>
      <c r="F6" s="132"/>
    </row>
    <row r="7" spans="1:7" s="135" customFormat="1" ht="15" customHeight="1" thickBot="1">
      <c r="A7" s="132"/>
      <c r="B7" s="133"/>
      <c r="C7" s="137"/>
      <c r="D7" s="137"/>
      <c r="E7" s="138"/>
      <c r="F7" s="132"/>
    </row>
    <row r="8" spans="1:7" s="135" customFormat="1" ht="26.25" customHeight="1">
      <c r="A8" s="139"/>
      <c r="B8" s="140"/>
      <c r="C8" s="330" t="s">
        <v>153</v>
      </c>
      <c r="D8" s="330"/>
      <c r="E8" s="330"/>
      <c r="F8" s="141"/>
    </row>
    <row r="9" spans="1:7" ht="70.5" customHeight="1" thickBot="1">
      <c r="A9" s="142"/>
      <c r="B9" s="143"/>
      <c r="C9" s="331" t="s">
        <v>268</v>
      </c>
      <c r="D9" s="332"/>
      <c r="E9" s="333"/>
      <c r="F9" s="144"/>
    </row>
    <row r="10" spans="1:7" s="147" customFormat="1" ht="13.5" customHeight="1">
      <c r="A10" s="145"/>
      <c r="B10" s="145"/>
      <c r="C10" s="146"/>
      <c r="D10" s="146"/>
      <c r="E10" s="146"/>
      <c r="F10" s="145"/>
    </row>
    <row r="11" spans="1:7" s="135" customFormat="1" ht="9" customHeight="1">
      <c r="A11" s="132"/>
      <c r="B11" s="148"/>
      <c r="C11" s="148"/>
      <c r="D11" s="148"/>
      <c r="E11" s="148"/>
      <c r="F11" s="132"/>
    </row>
    <row r="12" spans="1:7" ht="30" customHeight="1">
      <c r="A12" s="334" t="s">
        <v>154</v>
      </c>
      <c r="B12" s="334"/>
      <c r="C12" s="334"/>
      <c r="D12" s="334"/>
      <c r="E12" s="334"/>
      <c r="F12" s="334"/>
    </row>
    <row r="13" spans="1:7" ht="20.25" customHeight="1">
      <c r="A13" s="335" t="s">
        <v>155</v>
      </c>
      <c r="B13" s="336"/>
      <c r="C13" s="336"/>
      <c r="D13" s="336"/>
      <c r="E13" s="336"/>
      <c r="F13" s="149" t="s">
        <v>156</v>
      </c>
      <c r="G13" s="150" t="s">
        <v>157</v>
      </c>
    </row>
    <row r="14" spans="1:7" ht="21.75" customHeight="1">
      <c r="A14" s="151">
        <v>1</v>
      </c>
      <c r="B14" s="324" t="s">
        <v>158</v>
      </c>
      <c r="C14" s="325"/>
      <c r="D14" s="325"/>
      <c r="E14" s="325"/>
      <c r="F14" s="151"/>
      <c r="G14" s="152" t="str">
        <f t="shared" ref="G14:G19" si="0">IF(F14="○","ＯＫ","ＮＧ")</f>
        <v>ＮＧ</v>
      </c>
    </row>
    <row r="15" spans="1:7" ht="140.25" customHeight="1">
      <c r="A15" s="151">
        <v>2</v>
      </c>
      <c r="B15" s="324" t="s">
        <v>159</v>
      </c>
      <c r="C15" s="325"/>
      <c r="D15" s="325"/>
      <c r="E15" s="325"/>
      <c r="F15" s="151"/>
      <c r="G15" s="152" t="str">
        <f t="shared" si="0"/>
        <v>ＮＧ</v>
      </c>
    </row>
    <row r="16" spans="1:7" ht="112.5" customHeight="1">
      <c r="A16" s="151">
        <v>3</v>
      </c>
      <c r="B16" s="324" t="s">
        <v>160</v>
      </c>
      <c r="C16" s="325"/>
      <c r="D16" s="325"/>
      <c r="E16" s="325"/>
      <c r="F16" s="151"/>
      <c r="G16" s="152" t="str">
        <f t="shared" si="0"/>
        <v>ＮＧ</v>
      </c>
    </row>
    <row r="17" spans="1:7" ht="43.5" customHeight="1">
      <c r="A17" s="151">
        <v>4</v>
      </c>
      <c r="B17" s="339" t="s">
        <v>269</v>
      </c>
      <c r="C17" s="325"/>
      <c r="D17" s="325"/>
      <c r="E17" s="325"/>
      <c r="F17" s="151"/>
      <c r="G17" s="152" t="str">
        <f t="shared" si="0"/>
        <v>ＮＧ</v>
      </c>
    </row>
    <row r="18" spans="1:7" ht="20.25" customHeight="1">
      <c r="A18" s="151">
        <v>5</v>
      </c>
      <c r="B18" s="324" t="s">
        <v>161</v>
      </c>
      <c r="C18" s="325"/>
      <c r="D18" s="325"/>
      <c r="E18" s="325"/>
      <c r="F18" s="151"/>
      <c r="G18" s="152" t="str">
        <f t="shared" si="0"/>
        <v>ＮＧ</v>
      </c>
    </row>
    <row r="19" spans="1:7" ht="23.25" customHeight="1">
      <c r="A19" s="151">
        <v>6</v>
      </c>
      <c r="B19" s="324" t="s">
        <v>162</v>
      </c>
      <c r="C19" s="325"/>
      <c r="D19" s="325"/>
      <c r="E19" s="325"/>
      <c r="F19" s="151"/>
      <c r="G19" s="152" t="str">
        <f t="shared" si="0"/>
        <v>ＮＧ</v>
      </c>
    </row>
    <row r="20" spans="1:7" ht="12.75" customHeight="1">
      <c r="A20" s="153"/>
      <c r="B20" s="153"/>
      <c r="C20" s="153"/>
      <c r="D20" s="153"/>
      <c r="E20" s="153"/>
      <c r="F20" s="153"/>
    </row>
    <row r="21" spans="1:7" ht="30" customHeight="1">
      <c r="A21" s="334" t="s">
        <v>163</v>
      </c>
      <c r="B21" s="334"/>
      <c r="C21" s="334"/>
      <c r="D21" s="334"/>
      <c r="E21" s="334"/>
      <c r="F21" s="334"/>
      <c r="G21" s="152"/>
    </row>
    <row r="22" spans="1:7" ht="20.25" customHeight="1">
      <c r="A22" s="335" t="s">
        <v>155</v>
      </c>
      <c r="B22" s="336"/>
      <c r="C22" s="336"/>
      <c r="D22" s="336"/>
      <c r="E22" s="336"/>
      <c r="F22" s="149" t="s">
        <v>156</v>
      </c>
      <c r="G22" s="135" t="s">
        <v>157</v>
      </c>
    </row>
    <row r="23" spans="1:7" ht="23.25" customHeight="1">
      <c r="A23" s="151">
        <v>1</v>
      </c>
      <c r="B23" s="324" t="s">
        <v>164</v>
      </c>
      <c r="C23" s="338"/>
      <c r="D23" s="338"/>
      <c r="E23" s="338"/>
      <c r="F23" s="151"/>
      <c r="G23" s="152" t="str">
        <f t="shared" ref="G23:G39" si="1">IF(F23="○","ＯＫ","ＮＧ")</f>
        <v>ＮＧ</v>
      </c>
    </row>
    <row r="24" spans="1:7" ht="23.25" customHeight="1">
      <c r="A24" s="151">
        <v>2</v>
      </c>
      <c r="B24" s="324" t="s">
        <v>165</v>
      </c>
      <c r="C24" s="338"/>
      <c r="D24" s="338"/>
      <c r="E24" s="338"/>
      <c r="F24" s="151"/>
      <c r="G24" s="152" t="str">
        <f t="shared" si="1"/>
        <v>ＮＧ</v>
      </c>
    </row>
    <row r="25" spans="1:7" ht="20.25" customHeight="1">
      <c r="A25" s="151">
        <v>3</v>
      </c>
      <c r="B25" s="337" t="s">
        <v>166</v>
      </c>
      <c r="C25" s="338"/>
      <c r="D25" s="338"/>
      <c r="E25" s="338"/>
      <c r="F25" s="151"/>
      <c r="G25" s="152" t="str">
        <f t="shared" si="1"/>
        <v>ＮＧ</v>
      </c>
    </row>
    <row r="26" spans="1:7" ht="20.25" customHeight="1">
      <c r="A26" s="151">
        <v>4</v>
      </c>
      <c r="B26" s="337" t="s">
        <v>167</v>
      </c>
      <c r="C26" s="338"/>
      <c r="D26" s="338"/>
      <c r="E26" s="338"/>
      <c r="F26" s="151"/>
      <c r="G26" s="152" t="str">
        <f t="shared" si="1"/>
        <v>ＮＧ</v>
      </c>
    </row>
    <row r="27" spans="1:7" ht="20.25" customHeight="1">
      <c r="A27" s="151">
        <v>5</v>
      </c>
      <c r="B27" s="337" t="s">
        <v>168</v>
      </c>
      <c r="C27" s="338"/>
      <c r="D27" s="338"/>
      <c r="E27" s="338"/>
      <c r="F27" s="151"/>
      <c r="G27" s="152" t="str">
        <f>IF(F27="○","ＯＫ","ＮＧ")</f>
        <v>ＮＧ</v>
      </c>
    </row>
    <row r="28" spans="1:7" ht="65.25" customHeight="1">
      <c r="A28" s="151">
        <v>6</v>
      </c>
      <c r="B28" s="339" t="s">
        <v>271</v>
      </c>
      <c r="C28" s="338"/>
      <c r="D28" s="338"/>
      <c r="E28" s="338"/>
      <c r="F28" s="151"/>
      <c r="G28" s="152" t="str">
        <f>IF(F28="○","ＯＫ","ＮＧ")</f>
        <v>ＮＧ</v>
      </c>
    </row>
    <row r="29" spans="1:7" ht="20.25" customHeight="1">
      <c r="A29" s="151">
        <v>7</v>
      </c>
      <c r="B29" s="337" t="s">
        <v>169</v>
      </c>
      <c r="C29" s="338"/>
      <c r="D29" s="338"/>
      <c r="E29" s="338"/>
      <c r="F29" s="151"/>
      <c r="G29" s="152" t="str">
        <f t="shared" si="1"/>
        <v>ＮＧ</v>
      </c>
    </row>
    <row r="30" spans="1:7" ht="20.25" customHeight="1">
      <c r="A30" s="151">
        <v>8</v>
      </c>
      <c r="B30" s="337" t="s">
        <v>170</v>
      </c>
      <c r="C30" s="338"/>
      <c r="D30" s="338"/>
      <c r="E30" s="338"/>
      <c r="F30" s="151"/>
      <c r="G30" s="152" t="str">
        <f t="shared" si="1"/>
        <v>ＮＧ</v>
      </c>
    </row>
    <row r="31" spans="1:7" ht="20.25" customHeight="1">
      <c r="A31" s="340">
        <v>9</v>
      </c>
      <c r="B31" s="324" t="s">
        <v>171</v>
      </c>
      <c r="C31" s="325"/>
      <c r="D31" s="325"/>
      <c r="E31" s="325"/>
      <c r="F31" s="341"/>
      <c r="G31" s="152"/>
    </row>
    <row r="32" spans="1:7" ht="41.25" customHeight="1">
      <c r="A32" s="340"/>
      <c r="B32" s="134" t="s">
        <v>172</v>
      </c>
      <c r="C32" s="324" t="s">
        <v>173</v>
      </c>
      <c r="D32" s="338"/>
      <c r="E32" s="342"/>
      <c r="F32" s="151"/>
      <c r="G32" s="152" t="str">
        <f t="shared" si="1"/>
        <v>ＮＧ</v>
      </c>
    </row>
    <row r="33" spans="1:7" ht="62.25" customHeight="1">
      <c r="A33" s="340"/>
      <c r="B33" s="134" t="s">
        <v>174</v>
      </c>
      <c r="C33" s="324" t="s">
        <v>175</v>
      </c>
      <c r="D33" s="325"/>
      <c r="E33" s="341"/>
      <c r="F33" s="151"/>
      <c r="G33" s="152" t="str">
        <f t="shared" si="1"/>
        <v>ＮＧ</v>
      </c>
    </row>
    <row r="34" spans="1:7" ht="82.5" customHeight="1">
      <c r="A34" s="340"/>
      <c r="B34" s="134" t="s">
        <v>176</v>
      </c>
      <c r="C34" s="324" t="s">
        <v>177</v>
      </c>
      <c r="D34" s="325"/>
      <c r="E34" s="341"/>
      <c r="F34" s="151"/>
      <c r="G34" s="152" t="str">
        <f>IF(OR(F34="○",F34="該当なし"),"ＯＫ","ＮＧ")</f>
        <v>ＮＧ</v>
      </c>
    </row>
    <row r="35" spans="1:7" ht="20.25" customHeight="1">
      <c r="A35" s="151">
        <v>10</v>
      </c>
      <c r="B35" s="337" t="s">
        <v>178</v>
      </c>
      <c r="C35" s="338"/>
      <c r="D35" s="338"/>
      <c r="E35" s="342"/>
      <c r="F35" s="154"/>
      <c r="G35" s="152" t="str">
        <f t="shared" si="1"/>
        <v>ＮＧ</v>
      </c>
    </row>
    <row r="36" spans="1:7" ht="20.25" customHeight="1">
      <c r="A36" s="151">
        <v>11</v>
      </c>
      <c r="B36" s="337" t="s">
        <v>179</v>
      </c>
      <c r="C36" s="338"/>
      <c r="D36" s="338"/>
      <c r="E36" s="342"/>
      <c r="F36" s="154"/>
      <c r="G36" s="152" t="str">
        <f t="shared" si="1"/>
        <v>ＮＧ</v>
      </c>
    </row>
    <row r="37" spans="1:7" ht="20.25" customHeight="1">
      <c r="A37" s="151">
        <v>12</v>
      </c>
      <c r="B37" s="343" t="s">
        <v>283</v>
      </c>
      <c r="C37" s="338"/>
      <c r="D37" s="338"/>
      <c r="E37" s="338"/>
      <c r="F37" s="154"/>
      <c r="G37" s="152" t="str">
        <f t="shared" si="1"/>
        <v>ＮＧ</v>
      </c>
    </row>
    <row r="38" spans="1:7" ht="20.25" customHeight="1">
      <c r="A38" s="151">
        <v>13</v>
      </c>
      <c r="B38" s="337" t="s">
        <v>180</v>
      </c>
      <c r="C38" s="338"/>
      <c r="D38" s="338"/>
      <c r="E38" s="338"/>
      <c r="F38" s="154"/>
      <c r="G38" s="152" t="str">
        <f t="shared" si="1"/>
        <v>ＮＧ</v>
      </c>
    </row>
    <row r="39" spans="1:7" ht="20.25" customHeight="1">
      <c r="A39" s="151">
        <v>14</v>
      </c>
      <c r="B39" s="337" t="s">
        <v>181</v>
      </c>
      <c r="C39" s="338"/>
      <c r="D39" s="338"/>
      <c r="E39" s="338"/>
      <c r="F39" s="151"/>
      <c r="G39" s="152" t="str">
        <f t="shared" si="1"/>
        <v>ＮＧ</v>
      </c>
    </row>
    <row r="40" spans="1:7" ht="20.25" customHeight="1">
      <c r="A40" s="151">
        <v>15</v>
      </c>
      <c r="B40" s="337" t="s">
        <v>182</v>
      </c>
      <c r="C40" s="338"/>
      <c r="D40" s="338"/>
      <c r="E40" s="338"/>
      <c r="F40" s="151"/>
      <c r="G40" s="152" t="str">
        <f>IF(OR(F40="○",F40="該当なし"),"ＯＫ","ＮＧ")</f>
        <v>ＮＧ</v>
      </c>
    </row>
    <row r="41" spans="1:7" ht="45" customHeight="1">
      <c r="A41" s="344" t="s">
        <v>183</v>
      </c>
      <c r="B41" s="345"/>
      <c r="C41" s="345"/>
      <c r="D41" s="345"/>
      <c r="E41" s="345"/>
      <c r="F41" s="155"/>
    </row>
    <row r="42" spans="1:7" ht="9.75" customHeight="1">
      <c r="A42" s="156"/>
      <c r="B42" s="157"/>
      <c r="C42" s="157"/>
      <c r="D42" s="157"/>
      <c r="E42" s="157"/>
      <c r="F42" s="158"/>
    </row>
    <row r="43" spans="1:7" ht="30" customHeight="1">
      <c r="A43" s="334" t="s">
        <v>184</v>
      </c>
      <c r="B43" s="334"/>
      <c r="C43" s="334"/>
      <c r="D43" s="334"/>
      <c r="E43" s="334"/>
      <c r="F43" s="334"/>
    </row>
    <row r="44" spans="1:7" ht="20.25" customHeight="1">
      <c r="A44" s="335" t="s">
        <v>185</v>
      </c>
      <c r="B44" s="336"/>
      <c r="C44" s="336"/>
      <c r="D44" s="336"/>
      <c r="E44" s="336"/>
      <c r="F44" s="149" t="s">
        <v>156</v>
      </c>
      <c r="G44" s="132" t="s">
        <v>157</v>
      </c>
    </row>
    <row r="45" spans="1:7" ht="41.25" customHeight="1">
      <c r="A45" s="151">
        <v>1</v>
      </c>
      <c r="B45" s="324" t="s">
        <v>186</v>
      </c>
      <c r="C45" s="325"/>
      <c r="D45" s="325"/>
      <c r="E45" s="325"/>
      <c r="F45" s="151"/>
      <c r="G45" s="152" t="str">
        <f t="shared" ref="G45" si="2">IF(F45="○","ＯＫ","ＮＧ")</f>
        <v>ＮＧ</v>
      </c>
    </row>
    <row r="46" spans="1:7" ht="20.25" customHeight="1">
      <c r="A46" s="335" t="s">
        <v>187</v>
      </c>
      <c r="B46" s="336"/>
      <c r="C46" s="336"/>
      <c r="D46" s="336"/>
      <c r="E46" s="336"/>
      <c r="F46" s="149" t="s">
        <v>156</v>
      </c>
      <c r="G46" s="132" t="s">
        <v>157</v>
      </c>
    </row>
    <row r="47" spans="1:7" ht="41.25" customHeight="1">
      <c r="A47" s="151">
        <v>2</v>
      </c>
      <c r="B47" s="324" t="s">
        <v>188</v>
      </c>
      <c r="C47" s="325"/>
      <c r="D47" s="325"/>
      <c r="E47" s="325"/>
      <c r="F47" s="151"/>
      <c r="G47" s="152" t="str">
        <f t="shared" ref="G47" si="3">IF(F47="○","ＯＫ","ＮＧ")</f>
        <v>ＮＧ</v>
      </c>
    </row>
    <row r="48" spans="1:7" ht="20.25" customHeight="1">
      <c r="A48" s="346" t="s">
        <v>189</v>
      </c>
      <c r="B48" s="336"/>
      <c r="C48" s="336"/>
      <c r="D48" s="336"/>
      <c r="E48" s="336"/>
      <c r="F48" s="149" t="s">
        <v>156</v>
      </c>
    </row>
    <row r="49" spans="1:7" ht="55.5" customHeight="1">
      <c r="A49" s="151">
        <v>3</v>
      </c>
      <c r="B49" s="324" t="s">
        <v>190</v>
      </c>
      <c r="C49" s="325"/>
      <c r="D49" s="325"/>
      <c r="E49" s="325"/>
      <c r="F49" s="151"/>
      <c r="G49" s="152" t="str">
        <f t="shared" ref="G49" si="4">IF(F49="○","ＯＫ","ＮＧ")</f>
        <v>ＮＧ</v>
      </c>
    </row>
    <row r="50" spans="1:7" ht="55.5" customHeight="1">
      <c r="A50" s="151">
        <v>4</v>
      </c>
      <c r="B50" s="324" t="s">
        <v>191</v>
      </c>
      <c r="C50" s="325"/>
      <c r="D50" s="325"/>
      <c r="E50" s="325"/>
      <c r="F50" s="151"/>
      <c r="G50" s="152" t="str">
        <f>IF(OR(F50="○",F50="該当なし"),"ＯＫ","ＮＧ")</f>
        <v>ＮＧ</v>
      </c>
    </row>
    <row r="51" spans="1:7" ht="66.75" customHeight="1">
      <c r="A51" s="151">
        <v>5</v>
      </c>
      <c r="B51" s="324" t="s">
        <v>192</v>
      </c>
      <c r="C51" s="325"/>
      <c r="D51" s="325"/>
      <c r="E51" s="325"/>
      <c r="F51" s="151"/>
      <c r="G51" s="152" t="str">
        <f>IF(OR(F51="○",F51="該当なし"),"ＯＫ","ＮＧ")</f>
        <v>ＮＧ</v>
      </c>
    </row>
    <row r="52" spans="1:7" ht="20.25" customHeight="1">
      <c r="A52" s="346" t="s">
        <v>284</v>
      </c>
      <c r="B52" s="336"/>
      <c r="C52" s="336"/>
      <c r="D52" s="336"/>
      <c r="E52" s="347"/>
      <c r="F52" s="149" t="s">
        <v>156</v>
      </c>
      <c r="G52" s="132"/>
    </row>
    <row r="53" spans="1:7" s="161" customFormat="1" ht="63" customHeight="1">
      <c r="A53" s="151">
        <v>6</v>
      </c>
      <c r="B53" s="348" t="s">
        <v>285</v>
      </c>
      <c r="C53" s="349"/>
      <c r="D53" s="349"/>
      <c r="E53" s="350"/>
      <c r="F53" s="246"/>
      <c r="G53" s="258"/>
    </row>
    <row r="54" spans="1:7" ht="20.25" customHeight="1">
      <c r="A54" s="335" t="s">
        <v>193</v>
      </c>
      <c r="B54" s="336"/>
      <c r="C54" s="336"/>
      <c r="D54" s="336"/>
      <c r="E54" s="347"/>
      <c r="F54" s="149" t="s">
        <v>156</v>
      </c>
      <c r="G54" s="132"/>
    </row>
    <row r="55" spans="1:7" ht="68.25" customHeight="1">
      <c r="A55" s="151">
        <v>7</v>
      </c>
      <c r="B55" s="324" t="s">
        <v>194</v>
      </c>
      <c r="C55" s="325"/>
      <c r="D55" s="325"/>
      <c r="E55" s="325"/>
      <c r="F55" s="151"/>
      <c r="G55" s="152" t="str">
        <f t="shared" ref="G55:G56" si="5">IF(F55="○","ＯＫ","ＮＧ")</f>
        <v>ＮＧ</v>
      </c>
    </row>
    <row r="56" spans="1:7" ht="76.5" customHeight="1">
      <c r="A56" s="151">
        <v>8</v>
      </c>
      <c r="B56" s="339" t="s">
        <v>270</v>
      </c>
      <c r="C56" s="325"/>
      <c r="D56" s="325"/>
      <c r="E56" s="325"/>
      <c r="F56" s="151"/>
      <c r="G56" s="152" t="str">
        <f t="shared" si="5"/>
        <v>ＮＧ</v>
      </c>
    </row>
    <row r="58" spans="1:7">
      <c r="B58" s="160"/>
    </row>
  </sheetData>
  <mergeCells count="51">
    <mergeCell ref="A52:E52"/>
    <mergeCell ref="A54:E54"/>
    <mergeCell ref="B55:E55"/>
    <mergeCell ref="B56:E56"/>
    <mergeCell ref="B53:E53"/>
    <mergeCell ref="B51:E51"/>
    <mergeCell ref="B40:E40"/>
    <mergeCell ref="A41:E41"/>
    <mergeCell ref="A43:F43"/>
    <mergeCell ref="A44:E44"/>
    <mergeCell ref="B45:E45"/>
    <mergeCell ref="A46:E46"/>
    <mergeCell ref="B47:E47"/>
    <mergeCell ref="A48:E48"/>
    <mergeCell ref="B49:E49"/>
    <mergeCell ref="B50:E50"/>
    <mergeCell ref="B39:E39"/>
    <mergeCell ref="B30:E30"/>
    <mergeCell ref="A31:A34"/>
    <mergeCell ref="B31:F31"/>
    <mergeCell ref="C32:E32"/>
    <mergeCell ref="C33:E33"/>
    <mergeCell ref="C34:E34"/>
    <mergeCell ref="B35:E35"/>
    <mergeCell ref="B36:E36"/>
    <mergeCell ref="B37:E37"/>
    <mergeCell ref="B38:E38"/>
    <mergeCell ref="B29:E29"/>
    <mergeCell ref="B17:E17"/>
    <mergeCell ref="B18:E18"/>
    <mergeCell ref="B19:E19"/>
    <mergeCell ref="A21:F21"/>
    <mergeCell ref="A22:E22"/>
    <mergeCell ref="B23:E23"/>
    <mergeCell ref="B24:E24"/>
    <mergeCell ref="B25:E25"/>
    <mergeCell ref="B26:E26"/>
    <mergeCell ref="B27:E27"/>
    <mergeCell ref="B28:E28"/>
    <mergeCell ref="B16:E16"/>
    <mergeCell ref="A1:F1"/>
    <mergeCell ref="C2:E2"/>
    <mergeCell ref="C3:D3"/>
    <mergeCell ref="C4:D4"/>
    <mergeCell ref="C5:D5"/>
    <mergeCell ref="C8:E8"/>
    <mergeCell ref="C9:E9"/>
    <mergeCell ref="A12:F12"/>
    <mergeCell ref="A13:E13"/>
    <mergeCell ref="B14:E14"/>
    <mergeCell ref="B15:E15"/>
  </mergeCells>
  <phoneticPr fontId="10"/>
  <conditionalFormatting sqref="F14:F19 F23:F30 F32:F40 F45 F47 F49:F51 F53 F55:F56">
    <cfRule type="cellIs" dxfId="135" priority="1" operator="equal">
      <formula>""</formula>
    </cfRule>
  </conditionalFormatting>
  <dataValidations count="3">
    <dataValidation type="list" showErrorMessage="1" prompt="_x000a__x000a_" sqref="F50:F51 F34 F40" xr:uid="{7645FF28-9B03-4F43-88F6-BA8A2F96FE95}">
      <formula1>"○,該当なし,　,"</formula1>
    </dataValidation>
    <dataValidation type="list" showErrorMessage="1" prompt="_x000a__x000a_" sqref="F49 F32:F33 F47 F55:F56 F23:F30 F14:F19 F45 F35:F39" xr:uid="{AD9477B1-92FE-44E0-92DB-66BDEA6A6F1A}">
      <formula1>"○,×,　,"</formula1>
    </dataValidation>
    <dataValidation type="list" showInputMessage="1" showErrorMessage="1" sqref="F53" xr:uid="{FB97E623-5BDF-4EF6-8603-ADAB7F31D0FD}">
      <formula1>"○,×,該当なし,　,"</formula1>
    </dataValidation>
  </dataValidations>
  <printOptions horizontalCentered="1"/>
  <pageMargins left="0.70866141732283472" right="0.70866141732283472" top="0.74803149606299213" bottom="0.74803149606299213" header="0.31496062992125984" footer="0.31496062992125984"/>
  <pageSetup paperSize="9" scale="68" fitToWidth="0" fitToHeight="0" orientation="portrait" cellComments="asDisplayed" r:id="rId1"/>
  <headerFooter>
    <oddHeader>&amp;R&amp;"-,太字"&amp;10&amp;K000000様式４関係資料［学校法人作成］</oddHeader>
  </headerFooter>
  <rowBreaks count="1" manualBreakCount="1">
    <brk id="34"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30"/>
  <sheetViews>
    <sheetView tabSelected="1" view="pageBreakPreview" zoomScale="85" zoomScaleNormal="85" zoomScaleSheetLayoutView="85" workbookViewId="0">
      <selection activeCell="F9" sqref="F9"/>
    </sheetView>
  </sheetViews>
  <sheetFormatPr defaultRowHeight="13.5"/>
  <cols>
    <col min="1" max="1" width="17.125" style="74"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c r="H1" s="377" t="s">
        <v>289</v>
      </c>
      <c r="I1" s="377"/>
      <c r="J1" s="377"/>
    </row>
    <row r="2" spans="1:10" ht="18" customHeight="1" thickBot="1">
      <c r="B2" s="1"/>
      <c r="C2" s="1"/>
      <c r="D2" s="1"/>
      <c r="E2" s="1"/>
      <c r="F2" s="2" t="s">
        <v>0</v>
      </c>
      <c r="G2" s="378"/>
      <c r="H2" s="379"/>
      <c r="I2" s="379"/>
      <c r="J2" s="380"/>
    </row>
    <row r="3" spans="1:10" ht="6.75" customHeight="1"/>
    <row r="4" spans="1:10" ht="37.5" customHeight="1">
      <c r="A4" s="381" t="s">
        <v>314</v>
      </c>
      <c r="B4" s="382"/>
      <c r="C4" s="382"/>
      <c r="D4" s="382"/>
      <c r="E4" s="382"/>
      <c r="F4" s="382"/>
      <c r="G4" s="382"/>
      <c r="H4" s="382"/>
      <c r="I4" s="382"/>
      <c r="J4" s="382"/>
    </row>
    <row r="5" spans="1:10" s="4" customFormat="1" ht="5.25" customHeight="1">
      <c r="A5" s="75"/>
      <c r="B5" s="3"/>
      <c r="C5" s="3"/>
      <c r="D5" s="3"/>
      <c r="E5" s="3"/>
      <c r="F5" s="3"/>
      <c r="G5" s="3"/>
      <c r="H5" s="3"/>
      <c r="I5" s="3"/>
      <c r="J5" s="3"/>
    </row>
    <row r="6" spans="1:10" ht="14.25" thickBot="1">
      <c r="F6" s="383" t="s">
        <v>1</v>
      </c>
      <c r="G6" s="383"/>
      <c r="H6" s="384"/>
      <c r="I6" s="384"/>
      <c r="J6" s="384"/>
    </row>
    <row r="7" spans="1:10" ht="30.75" customHeight="1">
      <c r="A7" s="96" t="s">
        <v>2</v>
      </c>
      <c r="B7" s="385"/>
      <c r="C7" s="386"/>
      <c r="D7" s="386"/>
      <c r="E7" s="387"/>
      <c r="F7" s="89" t="s">
        <v>3</v>
      </c>
      <c r="G7" s="388"/>
      <c r="H7" s="388"/>
      <c r="I7" s="388"/>
      <c r="J7" s="389"/>
    </row>
    <row r="8" spans="1:10" ht="30.75" customHeight="1">
      <c r="A8" s="90" t="s">
        <v>4</v>
      </c>
      <c r="B8" s="395"/>
      <c r="C8" s="395"/>
      <c r="D8" s="395"/>
      <c r="E8" s="395"/>
      <c r="F8" s="320" t="s">
        <v>315</v>
      </c>
      <c r="G8" s="395"/>
      <c r="H8" s="395"/>
      <c r="I8" s="395"/>
      <c r="J8" s="396"/>
    </row>
    <row r="9" spans="1:10" ht="30.75" customHeight="1">
      <c r="A9" s="97" t="s">
        <v>5</v>
      </c>
      <c r="B9" s="395"/>
      <c r="C9" s="395"/>
      <c r="D9" s="395"/>
      <c r="E9" s="395"/>
      <c r="F9" s="90"/>
      <c r="G9" s="397"/>
      <c r="H9" s="397"/>
      <c r="I9" s="397"/>
      <c r="J9" s="398"/>
    </row>
    <row r="10" spans="1:10" ht="30.75" customHeight="1">
      <c r="A10" s="98" t="s">
        <v>6</v>
      </c>
      <c r="B10" s="390"/>
      <c r="C10" s="391"/>
      <c r="D10" s="391"/>
      <c r="E10" s="391"/>
      <c r="F10" s="391"/>
      <c r="G10" s="391"/>
      <c r="H10" s="391"/>
      <c r="I10" s="391"/>
      <c r="J10" s="392"/>
    </row>
    <row r="11" spans="1:10" ht="30.75" customHeight="1">
      <c r="A11" s="99" t="s">
        <v>7</v>
      </c>
      <c r="B11" s="370"/>
      <c r="C11" s="371"/>
      <c r="D11" s="371"/>
      <c r="E11" s="371"/>
      <c r="F11" s="393"/>
      <c r="G11" s="393"/>
      <c r="H11" s="393"/>
      <c r="I11" s="393"/>
      <c r="J11" s="394"/>
    </row>
    <row r="12" spans="1:10" ht="30.75" customHeight="1">
      <c r="A12" s="99" t="s">
        <v>8</v>
      </c>
      <c r="B12" s="357"/>
      <c r="C12" s="358"/>
      <c r="D12" s="358"/>
      <c r="E12" s="359"/>
      <c r="F12" s="97" t="s">
        <v>9</v>
      </c>
      <c r="G12" s="360"/>
      <c r="H12" s="361"/>
      <c r="I12" s="361"/>
      <c r="J12" s="362"/>
    </row>
    <row r="13" spans="1:10" ht="30.75" customHeight="1" thickBot="1">
      <c r="A13" s="100" t="s">
        <v>293</v>
      </c>
      <c r="B13" s="375" t="s">
        <v>292</v>
      </c>
      <c r="C13" s="376"/>
      <c r="D13" s="375"/>
      <c r="E13" s="376"/>
      <c r="F13" s="103" t="s">
        <v>294</v>
      </c>
      <c r="G13" s="363"/>
      <c r="H13" s="364"/>
      <c r="I13" s="364"/>
      <c r="J13" s="365"/>
    </row>
    <row r="14" spans="1:10" ht="30.75" customHeight="1" thickTop="1" thickBot="1">
      <c r="A14" s="101" t="s">
        <v>10</v>
      </c>
      <c r="B14" s="351"/>
      <c r="C14" s="352"/>
      <c r="D14" s="352"/>
      <c r="E14" s="366"/>
      <c r="F14" s="118" t="s">
        <v>11</v>
      </c>
      <c r="G14" s="367"/>
      <c r="H14" s="368"/>
      <c r="I14" s="368"/>
      <c r="J14" s="369"/>
    </row>
    <row r="15" spans="1:10" ht="30.75" customHeight="1" thickTop="1">
      <c r="A15" s="101" t="s">
        <v>12</v>
      </c>
      <c r="B15" s="351"/>
      <c r="C15" s="352"/>
      <c r="D15" s="352"/>
      <c r="E15" s="352"/>
      <c r="F15" s="372"/>
      <c r="G15" s="373"/>
      <c r="H15" s="373"/>
      <c r="I15" s="373"/>
      <c r="J15" s="374"/>
    </row>
    <row r="16" spans="1:10" ht="30.75" customHeight="1">
      <c r="A16" s="90" t="s">
        <v>13</v>
      </c>
      <c r="B16" s="370"/>
      <c r="C16" s="371"/>
      <c r="D16" s="371"/>
      <c r="E16" s="371"/>
      <c r="F16" s="120" t="s">
        <v>14</v>
      </c>
      <c r="G16" s="353"/>
      <c r="H16" s="354"/>
      <c r="I16" s="354"/>
      <c r="J16" s="121" t="s">
        <v>15</v>
      </c>
    </row>
    <row r="17" spans="1:11" ht="30.75" customHeight="1">
      <c r="A17" s="102" t="s">
        <v>16</v>
      </c>
      <c r="B17" s="353"/>
      <c r="C17" s="354"/>
      <c r="D17" s="354"/>
      <c r="E17" s="119" t="s">
        <v>15</v>
      </c>
      <c r="F17" s="97" t="s">
        <v>17</v>
      </c>
      <c r="G17" s="355">
        <f>SUM(G16,B17)</f>
        <v>0</v>
      </c>
      <c r="H17" s="356"/>
      <c r="I17" s="356"/>
      <c r="J17" s="122" t="s">
        <v>15</v>
      </c>
    </row>
    <row r="18" spans="1:11" ht="30.75" customHeight="1" thickBot="1">
      <c r="A18" s="100" t="s">
        <v>18</v>
      </c>
      <c r="B18" s="406" t="str">
        <f>IFERROR(ROUND((G16+B17)/G18*100,2),"－")</f>
        <v>－</v>
      </c>
      <c r="C18" s="407"/>
      <c r="D18" s="407"/>
      <c r="E18" s="77" t="s">
        <v>19</v>
      </c>
      <c r="F18" s="103" t="s">
        <v>20</v>
      </c>
      <c r="G18" s="408"/>
      <c r="H18" s="409"/>
      <c r="I18" s="409"/>
      <c r="J18" s="123" t="s">
        <v>15</v>
      </c>
    </row>
    <row r="19" spans="1:11" ht="30.75" customHeight="1" thickTop="1">
      <c r="A19" s="260" t="s">
        <v>273</v>
      </c>
      <c r="B19" s="71" t="s">
        <v>21</v>
      </c>
      <c r="C19" s="125"/>
      <c r="D19" s="71" t="s">
        <v>22</v>
      </c>
      <c r="E19" s="399"/>
      <c r="F19" s="399"/>
      <c r="G19" s="400"/>
      <c r="H19" s="401"/>
      <c r="I19" s="401"/>
      <c r="J19" s="402"/>
    </row>
    <row r="20" spans="1:11" ht="30.75" customHeight="1">
      <c r="A20" s="99" t="s">
        <v>23</v>
      </c>
      <c r="B20" s="72" t="s">
        <v>21</v>
      </c>
      <c r="C20" s="247"/>
      <c r="D20" s="72" t="s">
        <v>22</v>
      </c>
      <c r="E20" s="403"/>
      <c r="F20" s="403"/>
      <c r="G20" s="404" t="s">
        <v>24</v>
      </c>
      <c r="H20" s="405"/>
      <c r="I20" s="5"/>
      <c r="J20" s="76" t="s">
        <v>25</v>
      </c>
    </row>
    <row r="21" spans="1:11" ht="30.75" customHeight="1" thickBot="1">
      <c r="A21" s="73" t="s">
        <v>26</v>
      </c>
      <c r="B21" s="417"/>
      <c r="C21" s="418"/>
      <c r="D21" s="419"/>
      <c r="E21" s="420"/>
      <c r="F21" s="421"/>
      <c r="G21" s="421"/>
      <c r="H21" s="421"/>
      <c r="I21" s="421"/>
      <c r="J21" s="422"/>
    </row>
    <row r="22" spans="1:11" ht="30.75" customHeight="1" thickTop="1">
      <c r="A22" s="104" t="s">
        <v>27</v>
      </c>
      <c r="B22" s="423" t="s">
        <v>28</v>
      </c>
      <c r="C22" s="424"/>
      <c r="D22" s="425"/>
      <c r="E22" s="423" t="s">
        <v>29</v>
      </c>
      <c r="F22" s="424"/>
      <c r="G22" s="425"/>
      <c r="H22" s="423" t="s">
        <v>30</v>
      </c>
      <c r="I22" s="424"/>
      <c r="J22" s="426"/>
    </row>
    <row r="23" spans="1:11" ht="30.75" customHeight="1">
      <c r="A23" s="99" t="s">
        <v>31</v>
      </c>
      <c r="B23" s="81" t="s">
        <v>32</v>
      </c>
      <c r="C23" s="266">
        <f>'03_様式4-2'!I10</f>
        <v>0</v>
      </c>
      <c r="D23" s="85" t="s">
        <v>33</v>
      </c>
      <c r="E23" s="83" t="s">
        <v>34</v>
      </c>
      <c r="F23" s="266">
        <f>'03_様式4-2'!I14</f>
        <v>0</v>
      </c>
      <c r="G23" s="86" t="s">
        <v>33</v>
      </c>
      <c r="H23" s="83" t="s">
        <v>35</v>
      </c>
      <c r="I23" s="266">
        <f>C23+F23</f>
        <v>0</v>
      </c>
      <c r="J23" s="88" t="s">
        <v>33</v>
      </c>
    </row>
    <row r="24" spans="1:11" ht="30.75" customHeight="1">
      <c r="A24" s="105" t="s">
        <v>36</v>
      </c>
      <c r="B24" s="82" t="s">
        <v>37</v>
      </c>
      <c r="C24" s="267">
        <f>'03_様式4-2'!I23</f>
        <v>0</v>
      </c>
      <c r="D24" s="8" t="s">
        <v>33</v>
      </c>
      <c r="E24" s="84" t="s">
        <v>38</v>
      </c>
      <c r="F24" s="271">
        <f>'03_様式4-2'!I29</f>
        <v>0</v>
      </c>
      <c r="G24" s="87" t="s">
        <v>33</v>
      </c>
      <c r="H24" s="84" t="s">
        <v>39</v>
      </c>
      <c r="I24" s="271">
        <f>C24+F24</f>
        <v>0</v>
      </c>
      <c r="J24" s="9" t="s">
        <v>33</v>
      </c>
    </row>
    <row r="25" spans="1:11" ht="30.75" customHeight="1" thickBot="1">
      <c r="A25" s="106" t="s">
        <v>40</v>
      </c>
      <c r="B25" s="10" t="s">
        <v>41</v>
      </c>
      <c r="C25" s="268">
        <f>'03_様式4-2'!I39</f>
        <v>0</v>
      </c>
      <c r="D25" s="6" t="s">
        <v>33</v>
      </c>
      <c r="E25" s="7" t="s">
        <v>42</v>
      </c>
      <c r="F25" s="268">
        <f>'03_様式4-2'!I46</f>
        <v>0</v>
      </c>
      <c r="G25" s="6" t="s">
        <v>33</v>
      </c>
      <c r="H25" s="11" t="s">
        <v>43</v>
      </c>
      <c r="I25" s="273">
        <f>C25+F25</f>
        <v>0</v>
      </c>
      <c r="J25" s="12" t="s">
        <v>33</v>
      </c>
      <c r="K25" s="18"/>
    </row>
    <row r="26" spans="1:11" ht="30.75" customHeight="1" thickTop="1">
      <c r="A26" s="107" t="s">
        <v>44</v>
      </c>
      <c r="B26" s="13" t="s">
        <v>45</v>
      </c>
      <c r="C26" s="269">
        <f>SUM(C23:C25)</f>
        <v>0</v>
      </c>
      <c r="D26" s="14" t="s">
        <v>33</v>
      </c>
      <c r="E26" s="15" t="s">
        <v>46</v>
      </c>
      <c r="F26" s="272">
        <f>SUM(F23:F25)</f>
        <v>0</v>
      </c>
      <c r="G26" s="16" t="s">
        <v>33</v>
      </c>
      <c r="H26" s="15" t="s">
        <v>47</v>
      </c>
      <c r="I26" s="272">
        <f>C26+F26</f>
        <v>0</v>
      </c>
      <c r="J26" s="17" t="s">
        <v>33</v>
      </c>
      <c r="K26" s="257" t="s">
        <v>267</v>
      </c>
    </row>
    <row r="27" spans="1:11" ht="45" customHeight="1" thickBot="1">
      <c r="A27" s="100" t="s">
        <v>48</v>
      </c>
      <c r="B27" s="19" t="s">
        <v>49</v>
      </c>
      <c r="C27" s="270">
        <f>ROUNDDOWN(C26*I20,-3)</f>
        <v>0</v>
      </c>
      <c r="D27" s="20" t="s">
        <v>33</v>
      </c>
      <c r="E27" s="21"/>
      <c r="F27" s="427" t="s">
        <v>50</v>
      </c>
      <c r="G27" s="428"/>
      <c r="H27" s="22" t="s">
        <v>51</v>
      </c>
      <c r="I27" s="270">
        <f>I26-C27</f>
        <v>0</v>
      </c>
      <c r="J27" s="23" t="s">
        <v>33</v>
      </c>
      <c r="K27" t="s">
        <v>266</v>
      </c>
    </row>
    <row r="28" spans="1:11" ht="42.75" customHeight="1" thickTop="1">
      <c r="A28" s="108" t="s">
        <v>52</v>
      </c>
      <c r="B28" s="410"/>
      <c r="C28" s="411"/>
      <c r="D28" s="411"/>
      <c r="E28" s="411"/>
      <c r="F28" s="411"/>
      <c r="G28" s="411"/>
      <c r="H28" s="411"/>
      <c r="I28" s="411"/>
      <c r="J28" s="412"/>
    </row>
    <row r="29" spans="1:11" ht="18" customHeight="1" thickBot="1">
      <c r="A29" s="109" t="s">
        <v>53</v>
      </c>
      <c r="B29" s="413"/>
      <c r="C29" s="414"/>
      <c r="D29" s="414"/>
      <c r="E29" s="414"/>
      <c r="F29" s="414"/>
      <c r="G29" s="414"/>
      <c r="H29" s="414"/>
      <c r="I29" s="414"/>
      <c r="J29" s="415"/>
    </row>
    <row r="30" spans="1:11">
      <c r="A30" s="416" t="s">
        <v>54</v>
      </c>
      <c r="B30" s="416"/>
      <c r="C30" s="416"/>
      <c r="D30" s="416"/>
      <c r="E30" s="416"/>
      <c r="F30" s="416"/>
      <c r="G30" s="416"/>
      <c r="H30" s="416"/>
      <c r="I30" s="416"/>
      <c r="J30" s="416"/>
    </row>
  </sheetData>
  <mergeCells count="41">
    <mergeCell ref="B28:J28"/>
    <mergeCell ref="B29:J29"/>
    <mergeCell ref="A30:J30"/>
    <mergeCell ref="B21:D21"/>
    <mergeCell ref="E21:J21"/>
    <mergeCell ref="B22:D22"/>
    <mergeCell ref="E22:G22"/>
    <mergeCell ref="H22:J22"/>
    <mergeCell ref="F27:G27"/>
    <mergeCell ref="E19:F19"/>
    <mergeCell ref="G19:J19"/>
    <mergeCell ref="E20:F20"/>
    <mergeCell ref="G20:H20"/>
    <mergeCell ref="B18:D18"/>
    <mergeCell ref="G18:I18"/>
    <mergeCell ref="B7:E7"/>
    <mergeCell ref="G7:J7"/>
    <mergeCell ref="B10:J10"/>
    <mergeCell ref="B11:J11"/>
    <mergeCell ref="B8:E8"/>
    <mergeCell ref="G8:J8"/>
    <mergeCell ref="B9:E9"/>
    <mergeCell ref="G9:J9"/>
    <mergeCell ref="H1:J1"/>
    <mergeCell ref="G2:J2"/>
    <mergeCell ref="A4:J4"/>
    <mergeCell ref="F6:G6"/>
    <mergeCell ref="H6:J6"/>
    <mergeCell ref="B15:E15"/>
    <mergeCell ref="B17:D17"/>
    <mergeCell ref="G17:I17"/>
    <mergeCell ref="B12:E12"/>
    <mergeCell ref="G12:J12"/>
    <mergeCell ref="G13:J13"/>
    <mergeCell ref="B14:E14"/>
    <mergeCell ref="G14:J14"/>
    <mergeCell ref="G16:I16"/>
    <mergeCell ref="B16:E16"/>
    <mergeCell ref="F15:J15"/>
    <mergeCell ref="B13:C13"/>
    <mergeCell ref="D13:E13"/>
  </mergeCells>
  <phoneticPr fontId="10"/>
  <conditionalFormatting sqref="B17:D17">
    <cfRule type="expression" dxfId="134" priority="10">
      <formula>$B$17&lt;&gt;""</formula>
    </cfRule>
  </conditionalFormatting>
  <conditionalFormatting sqref="B21:D21">
    <cfRule type="expression" dxfId="133" priority="3">
      <formula>$B$21&lt;&gt;""</formula>
    </cfRule>
  </conditionalFormatting>
  <conditionalFormatting sqref="B7:E7">
    <cfRule type="expression" dxfId="132" priority="26">
      <formula>$B$7&lt;&gt;""</formula>
    </cfRule>
  </conditionalFormatting>
  <conditionalFormatting sqref="B8:E8">
    <cfRule type="expression" dxfId="131" priority="22">
      <formula>$B$8&lt;&gt;""</formula>
    </cfRule>
  </conditionalFormatting>
  <conditionalFormatting sqref="B9:E9">
    <cfRule type="expression" dxfId="130" priority="20">
      <formula>$B$9&lt;&gt;""</formula>
    </cfRule>
  </conditionalFormatting>
  <conditionalFormatting sqref="B12:E12">
    <cfRule type="expression" dxfId="129" priority="17">
      <formula>$B$12&lt;&gt;""</formula>
    </cfRule>
  </conditionalFormatting>
  <conditionalFormatting sqref="B14:E14">
    <cfRule type="expression" dxfId="128" priority="13">
      <formula>$B$14&lt;&gt;""</formula>
    </cfRule>
  </conditionalFormatting>
  <conditionalFormatting sqref="B16:E16">
    <cfRule type="expression" dxfId="127" priority="12">
      <formula>$B$16&lt;&gt;""</formula>
    </cfRule>
  </conditionalFormatting>
  <conditionalFormatting sqref="B10:J10">
    <cfRule type="expression" dxfId="126" priority="19">
      <formula>$B$10&lt;&gt;""</formula>
    </cfRule>
  </conditionalFormatting>
  <conditionalFormatting sqref="B11:J11">
    <cfRule type="expression" dxfId="125" priority="18">
      <formula>$B$11&lt;&gt;""</formula>
    </cfRule>
  </conditionalFormatting>
  <conditionalFormatting sqref="B28:J28">
    <cfRule type="expression" dxfId="124" priority="2">
      <formula>$B$28&lt;&gt;""</formula>
    </cfRule>
  </conditionalFormatting>
  <conditionalFormatting sqref="C19">
    <cfRule type="expression" dxfId="123" priority="8">
      <formula>$C$19&lt;&gt;""</formula>
    </cfRule>
  </conditionalFormatting>
  <conditionalFormatting sqref="C19:C20 E19:F20 I20 B21:D21">
    <cfRule type="cellIs" dxfId="122" priority="28" operator="equal">
      <formula>""</formula>
    </cfRule>
  </conditionalFormatting>
  <conditionalFormatting sqref="C20">
    <cfRule type="expression" dxfId="121" priority="6">
      <formula>$C$20&lt;&gt;""</formula>
    </cfRule>
  </conditionalFormatting>
  <conditionalFormatting sqref="D13:E13">
    <cfRule type="expression" dxfId="120" priority="1">
      <formula>$E$28&lt;&gt;""</formula>
    </cfRule>
  </conditionalFormatting>
  <conditionalFormatting sqref="E19:F19">
    <cfRule type="expression" dxfId="119" priority="7">
      <formula>$E$19&lt;&gt;""</formula>
    </cfRule>
  </conditionalFormatting>
  <conditionalFormatting sqref="E20:F20">
    <cfRule type="expression" dxfId="118" priority="5">
      <formula>$E$20&lt;&gt;""</formula>
    </cfRule>
  </conditionalFormatting>
  <conditionalFormatting sqref="G16:I16">
    <cfRule type="expression" dxfId="117" priority="11">
      <formula>$G$16&lt;&gt;""</formula>
    </cfRule>
  </conditionalFormatting>
  <conditionalFormatting sqref="G18:I18">
    <cfRule type="expression" dxfId="116" priority="9">
      <formula>$G$18&lt;&gt;""</formula>
    </cfRule>
    <cfRule type="cellIs" dxfId="115" priority="29" operator="equal">
      <formula>""</formula>
    </cfRule>
  </conditionalFormatting>
  <conditionalFormatting sqref="G2:J2">
    <cfRule type="expression" dxfId="114" priority="25">
      <formula>$G$2&lt;&gt;""</formula>
    </cfRule>
  </conditionalFormatting>
  <conditionalFormatting sqref="G7:J7">
    <cfRule type="expression" dxfId="113" priority="24">
      <formula>$G$7&lt;&gt;""</formula>
    </cfRule>
  </conditionalFormatting>
  <conditionalFormatting sqref="G8:J8">
    <cfRule type="expression" dxfId="112" priority="23">
      <formula>$G$8&lt;&gt;""</formula>
    </cfRule>
  </conditionalFormatting>
  <conditionalFormatting sqref="G12:J12">
    <cfRule type="expression" dxfId="111" priority="16">
      <formula>$G$12&lt;&gt;""</formula>
    </cfRule>
  </conditionalFormatting>
  <conditionalFormatting sqref="G13:J13">
    <cfRule type="expression" dxfId="110" priority="15">
      <formula>$G$13&lt;&gt;""</formula>
    </cfRule>
  </conditionalFormatting>
  <conditionalFormatting sqref="I20">
    <cfRule type="expression" dxfId="109" priority="4">
      <formula>$I$20&lt;&gt;""</formula>
    </cfRule>
  </conditionalFormatting>
  <conditionalFormatting sqref="K27">
    <cfRule type="expression" dxfId="107" priority="32">
      <formula>IF(G2="専門課程",C27&gt;=4000000,IF(G2="高等課程",C27&gt;=4000000))</formula>
    </cfRule>
  </conditionalFormatting>
  <dataValidations count="6">
    <dataValidation type="list" showInputMessage="1" showErrorMessage="1" sqref="G2:J2" xr:uid="{00000000-0002-0000-0000-000000000000}">
      <formula1>"専門課程,高等課程"</formula1>
    </dataValidation>
    <dataValidation type="list" allowBlank="1" showInputMessage="1" showErrorMessage="1" sqref="B14:E14 B16:E16" xr:uid="{00000000-0002-0000-0000-000001000000}">
      <formula1>"有,無"</formula1>
    </dataValidation>
    <dataValidation type="list" allowBlank="1" showInputMessage="1" showErrorMessage="1" sqref="B15:E15" xr:uid="{00000000-0002-0000-0000-000002000000}">
      <formula1>"可,否"</formula1>
    </dataValidation>
    <dataValidation type="list" allowBlank="1" showInputMessage="1" showErrorMessage="1" sqref="G12:J12" xr:uid="{00000000-0002-0000-0000-000003000000}">
      <formula1>"SRC,RC,S,W"</formula1>
    </dataValidation>
    <dataValidation type="list" allowBlank="1" showInputMessage="1" showErrorMessage="1" sqref="A19" xr:uid="{0AB116BE-DE9D-45DD-BF7E-A3D8BA10A830}">
      <formula1>"q値,CtuSd値"</formula1>
    </dataValidation>
    <dataValidation type="list" allowBlank="1" showInputMessage="1" showErrorMessage="1" sqref="D13:E13" xr:uid="{951BB1F4-C028-4D85-9A3C-1EC2E1F6A14A}">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D71D8C0D-C7FC-49AB-92B4-680A9BF94D7F}">
            <xm:f>H25='06_見積書整理表'!M63</xm:f>
            <x14:dxf>
              <font>
                <color rgb="FFFF0000"/>
              </font>
            </x14:dxf>
          </x14:cfRule>
          <xm:sqref>K26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B7:E7</xm:sqref>
        </x14:dataValidation>
        <x14:dataValidation type="list" allowBlank="1" showInputMessage="1" showErrorMessage="1" xr:uid="{00000000-0002-0000-0000-000005000000}">
          <x14:formula1>
            <xm:f>Sheet4!$C$2:$C$3</xm:f>
          </x14:formula1>
          <xm:sqref>I20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sheetPr>
  <dimension ref="A1:L50"/>
  <sheetViews>
    <sheetView view="pageBreakPreview" zoomScale="75" zoomScaleNormal="85" zoomScaleSheetLayoutView="75" workbookViewId="0">
      <selection activeCell="E7" sqref="E7:G7"/>
    </sheetView>
  </sheetViews>
  <sheetFormatPr defaultRowHeight="13.5"/>
  <cols>
    <col min="1" max="1" width="4" style="24" bestFit="1" customWidth="1"/>
    <col min="2" max="2" width="4.375" style="25" customWidth="1"/>
    <col min="3" max="4" width="4.375" style="26" customWidth="1"/>
    <col min="5" max="7" width="26.5" style="25" customWidth="1"/>
    <col min="8" max="8" width="34.625" style="25" bestFit="1" customWidth="1"/>
    <col min="9" max="9" width="18.625" style="56" bestFit="1" customWidth="1"/>
    <col min="10" max="16384" width="9" style="25"/>
  </cols>
  <sheetData>
    <row r="1" spans="1:12" ht="19.5" thickBot="1">
      <c r="G1" s="27"/>
      <c r="H1" s="28" t="s">
        <v>55</v>
      </c>
      <c r="I1" s="29" t="s">
        <v>290</v>
      </c>
      <c r="J1" s="27"/>
      <c r="K1" s="27"/>
      <c r="L1" s="27"/>
    </row>
    <row r="2" spans="1:12" ht="19.5" thickBot="1">
      <c r="G2" s="30"/>
      <c r="H2" s="2" t="s">
        <v>0</v>
      </c>
      <c r="I2" s="274">
        <f>'02_様式4-1'!G2</f>
        <v>0</v>
      </c>
      <c r="J2" s="31"/>
      <c r="K2" s="31"/>
      <c r="L2" s="31"/>
    </row>
    <row r="3" spans="1:12" ht="19.5" thickBot="1">
      <c r="B3" s="434" t="s">
        <v>56</v>
      </c>
      <c r="C3" s="434"/>
      <c r="D3" s="434"/>
      <c r="E3" s="434"/>
      <c r="F3" s="434"/>
      <c r="G3" s="434"/>
      <c r="H3" s="434"/>
      <c r="I3" s="434"/>
      <c r="J3" s="27"/>
      <c r="K3" s="27"/>
      <c r="L3" s="27"/>
    </row>
    <row r="4" spans="1:12" ht="27" customHeight="1" thickBot="1">
      <c r="A4" s="435" t="s">
        <v>6</v>
      </c>
      <c r="B4" s="436"/>
      <c r="C4" s="436"/>
      <c r="D4" s="436"/>
      <c r="E4" s="437"/>
      <c r="F4" s="438">
        <f>'02_様式4-1'!B10</f>
        <v>0</v>
      </c>
      <c r="G4" s="439"/>
      <c r="H4" s="439"/>
      <c r="I4" s="440"/>
    </row>
    <row r="5" spans="1:12" ht="27">
      <c r="A5" s="32"/>
      <c r="B5" s="441" t="s">
        <v>31</v>
      </c>
      <c r="C5" s="114"/>
      <c r="D5" s="115" t="s">
        <v>57</v>
      </c>
      <c r="E5" s="456" t="s">
        <v>58</v>
      </c>
      <c r="F5" s="456"/>
      <c r="G5" s="457"/>
      <c r="H5" s="33" t="s">
        <v>59</v>
      </c>
      <c r="I5" s="34" t="s">
        <v>60</v>
      </c>
    </row>
    <row r="6" spans="1:12" ht="17.25">
      <c r="A6" s="35"/>
      <c r="B6" s="442"/>
      <c r="C6" s="444" t="s">
        <v>61</v>
      </c>
      <c r="D6" s="259" t="s">
        <v>262</v>
      </c>
      <c r="E6" s="446" t="str">
        <f>_xlfn.XLOOKUP(D6,'06_見積書整理表'!B:B,'06_見積書整理表'!D:D,"")</f>
        <v/>
      </c>
      <c r="F6" s="447"/>
      <c r="G6" s="448"/>
      <c r="H6" s="315" t="str">
        <f>_xlfn.XLOOKUP(D6,'06_見積書整理表'!B:B,'06_見積書整理表'!G:G,"")</f>
        <v/>
      </c>
      <c r="I6" s="316" t="str">
        <f>_xlfn.XLOOKUP(D6,'06_見積書整理表'!B:B,'06_見積書整理表'!O:O,"")</f>
        <v/>
      </c>
    </row>
    <row r="7" spans="1:12" ht="17.25">
      <c r="A7" s="35"/>
      <c r="B7" s="442"/>
      <c r="C7" s="445"/>
      <c r="D7" s="259" t="s">
        <v>263</v>
      </c>
      <c r="E7" s="446" t="str">
        <f>_xlfn.XLOOKUP(D7,'06_見積書整理表'!B:B,'06_見積書整理表'!D:D,"")</f>
        <v/>
      </c>
      <c r="F7" s="447"/>
      <c r="G7" s="448"/>
      <c r="H7" s="315" t="str">
        <f>_xlfn.XLOOKUP(D7,'06_見積書整理表'!B:B,'06_見積書整理表'!G:G,"")</f>
        <v/>
      </c>
      <c r="I7" s="316" t="str">
        <f>_xlfn.XLOOKUP(D7,'06_見積書整理表'!B:B,'06_見積書整理表'!O:O,"")</f>
        <v/>
      </c>
    </row>
    <row r="8" spans="1:12" ht="17.25">
      <c r="A8" s="35"/>
      <c r="B8" s="442"/>
      <c r="C8" s="445"/>
      <c r="D8" s="259" t="s">
        <v>264</v>
      </c>
      <c r="E8" s="446" t="str">
        <f>_xlfn.XLOOKUP(D8,'06_見積書整理表'!B:B,'06_見積書整理表'!D:D,"")</f>
        <v/>
      </c>
      <c r="F8" s="447"/>
      <c r="G8" s="448"/>
      <c r="H8" s="315" t="str">
        <f>_xlfn.XLOOKUP(D8,'06_見積書整理表'!B:B,'06_見積書整理表'!G:G,"")</f>
        <v/>
      </c>
      <c r="I8" s="316" t="str">
        <f>_xlfn.XLOOKUP(D8,'06_見積書整理表'!B:B,'06_見積書整理表'!O:O,"")</f>
        <v/>
      </c>
    </row>
    <row r="9" spans="1:12" ht="17.25">
      <c r="A9" s="35"/>
      <c r="B9" s="442"/>
      <c r="C9" s="445"/>
      <c r="D9" s="126"/>
      <c r="E9" s="468" t="s">
        <v>274</v>
      </c>
      <c r="F9" s="469"/>
      <c r="G9" s="470"/>
      <c r="H9" s="261"/>
      <c r="I9" s="250"/>
    </row>
    <row r="10" spans="1:12" ht="17.25">
      <c r="A10" s="35"/>
      <c r="B10" s="442"/>
      <c r="C10" s="445"/>
      <c r="D10" s="126"/>
      <c r="E10" s="449"/>
      <c r="F10" s="450"/>
      <c r="G10" s="451"/>
      <c r="H10" s="37" t="s">
        <v>62</v>
      </c>
      <c r="I10" s="275">
        <f>SUM(I6:I8)</f>
        <v>0</v>
      </c>
    </row>
    <row r="11" spans="1:12" ht="17.25">
      <c r="A11" s="35"/>
      <c r="B11" s="442"/>
      <c r="C11" s="444" t="s">
        <v>63</v>
      </c>
      <c r="D11" s="458"/>
      <c r="E11" s="453"/>
      <c r="F11" s="454"/>
      <c r="G11" s="455"/>
      <c r="H11" s="36"/>
      <c r="I11" s="251"/>
    </row>
    <row r="12" spans="1:12" ht="17.25">
      <c r="A12" s="35"/>
      <c r="B12" s="442"/>
      <c r="C12" s="445"/>
      <c r="D12" s="459"/>
      <c r="E12" s="453"/>
      <c r="F12" s="454"/>
      <c r="G12" s="455"/>
      <c r="H12" s="36"/>
      <c r="I12" s="252"/>
    </row>
    <row r="13" spans="1:12" ht="17.25">
      <c r="A13" s="35"/>
      <c r="B13" s="442"/>
      <c r="C13" s="445"/>
      <c r="D13" s="459"/>
      <c r="E13" s="453" t="s">
        <v>274</v>
      </c>
      <c r="F13" s="454"/>
      <c r="G13" s="455"/>
      <c r="H13" s="36"/>
      <c r="I13" s="253"/>
    </row>
    <row r="14" spans="1:12" ht="18" thickBot="1">
      <c r="A14" s="35"/>
      <c r="B14" s="442"/>
      <c r="C14" s="452"/>
      <c r="D14" s="460"/>
      <c r="E14" s="431"/>
      <c r="F14" s="432"/>
      <c r="G14" s="433"/>
      <c r="H14" s="38" t="s">
        <v>64</v>
      </c>
      <c r="I14" s="254"/>
    </row>
    <row r="15" spans="1:12" ht="18" thickBot="1">
      <c r="A15" s="39"/>
      <c r="B15" s="443"/>
      <c r="C15" s="40"/>
      <c r="D15" s="40"/>
      <c r="E15" s="41"/>
      <c r="F15" s="41"/>
      <c r="G15" s="42"/>
      <c r="H15" s="43" t="s">
        <v>65</v>
      </c>
      <c r="I15" s="276">
        <f>I10+I14</f>
        <v>0</v>
      </c>
    </row>
    <row r="16" spans="1:12" ht="27">
      <c r="A16" s="476" t="s">
        <v>66</v>
      </c>
      <c r="B16" s="442" t="s">
        <v>67</v>
      </c>
      <c r="C16" s="116"/>
      <c r="D16" s="97" t="s">
        <v>57</v>
      </c>
      <c r="E16" s="466" t="s">
        <v>58</v>
      </c>
      <c r="F16" s="466"/>
      <c r="G16" s="467"/>
      <c r="H16" s="44" t="s">
        <v>59</v>
      </c>
      <c r="I16" s="255" t="s">
        <v>60</v>
      </c>
    </row>
    <row r="17" spans="1:9" ht="17.25" customHeight="1">
      <c r="A17" s="476"/>
      <c r="B17" s="442"/>
      <c r="C17" s="444" t="s">
        <v>61</v>
      </c>
      <c r="D17" s="113">
        <v>1</v>
      </c>
      <c r="E17" s="446" t="str">
        <f>_xlfn.XLOOKUP(D17,'06_見積書整理表'!B:B,'06_見積書整理表'!D:D,"")</f>
        <v/>
      </c>
      <c r="F17" s="447"/>
      <c r="G17" s="448"/>
      <c r="H17" s="315" t="str">
        <f>_xlfn.XLOOKUP(D17,'06_見積書整理表'!B:B,'06_見積書整理表'!G:G,"")</f>
        <v/>
      </c>
      <c r="I17" s="316" t="str">
        <f>_xlfn.XLOOKUP(D17,'06_見積書整理表'!B:B,'06_見積書整理表'!O:O,"")</f>
        <v/>
      </c>
    </row>
    <row r="18" spans="1:9" ht="17.25" customHeight="1">
      <c r="A18" s="476"/>
      <c r="B18" s="442"/>
      <c r="C18" s="445"/>
      <c r="D18" s="113">
        <v>2</v>
      </c>
      <c r="E18" s="446" t="str">
        <f>_xlfn.XLOOKUP(D18,'06_見積書整理表'!B:B,'06_見積書整理表'!D:D,"")</f>
        <v/>
      </c>
      <c r="F18" s="447"/>
      <c r="G18" s="448"/>
      <c r="H18" s="315" t="str">
        <f>_xlfn.XLOOKUP(D18,'06_見積書整理表'!B:B,'06_見積書整理表'!G:G,"")</f>
        <v/>
      </c>
      <c r="I18" s="316" t="str">
        <f>_xlfn.XLOOKUP(D18,'06_見積書整理表'!B:B,'06_見積書整理表'!O:O,"")</f>
        <v/>
      </c>
    </row>
    <row r="19" spans="1:9" ht="17.25" customHeight="1">
      <c r="A19" s="476"/>
      <c r="B19" s="442"/>
      <c r="C19" s="445"/>
      <c r="D19" s="113">
        <v>3</v>
      </c>
      <c r="E19" s="446" t="str">
        <f>_xlfn.XLOOKUP(D19,'06_見積書整理表'!B:B,'06_見積書整理表'!D:D,"")</f>
        <v/>
      </c>
      <c r="F19" s="447"/>
      <c r="G19" s="448"/>
      <c r="H19" s="315" t="str">
        <f>_xlfn.XLOOKUP(D19,'06_見積書整理表'!B:B,'06_見積書整理表'!G:G,"")</f>
        <v/>
      </c>
      <c r="I19" s="316" t="str">
        <f>_xlfn.XLOOKUP(D19,'06_見積書整理表'!B:B,'06_見積書整理表'!O:O,"")</f>
        <v/>
      </c>
    </row>
    <row r="20" spans="1:9" ht="17.25" customHeight="1">
      <c r="A20" s="476"/>
      <c r="B20" s="442"/>
      <c r="C20" s="445"/>
      <c r="D20" s="113">
        <v>4</v>
      </c>
      <c r="E20" s="446" t="str">
        <f>_xlfn.XLOOKUP(D20,'06_見積書整理表'!B:B,'06_見積書整理表'!D:D,"")</f>
        <v/>
      </c>
      <c r="F20" s="447"/>
      <c r="G20" s="448"/>
      <c r="H20" s="315" t="str">
        <f>_xlfn.XLOOKUP(D20,'06_見積書整理表'!B:B,'06_見積書整理表'!G:G,"")</f>
        <v/>
      </c>
      <c r="I20" s="316" t="str">
        <f>_xlfn.XLOOKUP(D20,'06_見積書整理表'!B:B,'06_見積書整理表'!O:O,"")</f>
        <v/>
      </c>
    </row>
    <row r="21" spans="1:9" ht="17.25" customHeight="1">
      <c r="A21" s="476"/>
      <c r="B21" s="442"/>
      <c r="C21" s="445"/>
      <c r="D21" s="113">
        <v>5</v>
      </c>
      <c r="E21" s="446" t="str">
        <f>_xlfn.XLOOKUP(D21,'06_見積書整理表'!B:B,'06_見積書整理表'!D:D,"")</f>
        <v/>
      </c>
      <c r="F21" s="447"/>
      <c r="G21" s="448"/>
      <c r="H21" s="315" t="str">
        <f>_xlfn.XLOOKUP(D21,'06_見積書整理表'!B:B,'06_見積書整理表'!G:G,"")</f>
        <v/>
      </c>
      <c r="I21" s="316" t="str">
        <f>_xlfn.XLOOKUP(D21,'06_見積書整理表'!B:B,'06_見積書整理表'!O:O,"")</f>
        <v/>
      </c>
    </row>
    <row r="22" spans="1:9" ht="17.25" customHeight="1">
      <c r="A22" s="476"/>
      <c r="B22" s="442"/>
      <c r="C22" s="445"/>
      <c r="D22" s="113"/>
      <c r="E22" s="468" t="s">
        <v>274</v>
      </c>
      <c r="F22" s="469"/>
      <c r="G22" s="470"/>
      <c r="H22" s="261"/>
      <c r="I22" s="250"/>
    </row>
    <row r="23" spans="1:9" ht="17.25">
      <c r="A23" s="476"/>
      <c r="B23" s="442"/>
      <c r="C23" s="445"/>
      <c r="D23" s="113"/>
      <c r="E23" s="449"/>
      <c r="F23" s="450"/>
      <c r="G23" s="451"/>
      <c r="H23" s="37" t="s">
        <v>68</v>
      </c>
      <c r="I23" s="275">
        <f>SUM(I17:I21)</f>
        <v>0</v>
      </c>
    </row>
    <row r="24" spans="1:9" ht="17.25" customHeight="1">
      <c r="A24" s="476"/>
      <c r="B24" s="442"/>
      <c r="C24" s="444" t="s">
        <v>63</v>
      </c>
      <c r="D24" s="458"/>
      <c r="E24" s="453"/>
      <c r="F24" s="454"/>
      <c r="G24" s="455"/>
      <c r="H24" s="36"/>
      <c r="I24" s="251"/>
    </row>
    <row r="25" spans="1:9" ht="17.25" customHeight="1">
      <c r="A25" s="476"/>
      <c r="B25" s="442"/>
      <c r="C25" s="445"/>
      <c r="D25" s="459"/>
      <c r="E25" s="453"/>
      <c r="F25" s="454"/>
      <c r="G25" s="455"/>
      <c r="H25" s="36"/>
      <c r="I25" s="252"/>
    </row>
    <row r="26" spans="1:9" ht="17.25" customHeight="1">
      <c r="A26" s="476"/>
      <c r="B26" s="442"/>
      <c r="C26" s="445"/>
      <c r="D26" s="459"/>
      <c r="E26" s="453"/>
      <c r="F26" s="454"/>
      <c r="G26" s="455"/>
      <c r="H26" s="36"/>
      <c r="I26" s="252"/>
    </row>
    <row r="27" spans="1:9" ht="17.25" customHeight="1">
      <c r="A27" s="476"/>
      <c r="B27" s="442"/>
      <c r="C27" s="445"/>
      <c r="D27" s="459"/>
      <c r="E27" s="453"/>
      <c r="F27" s="454"/>
      <c r="G27" s="455"/>
      <c r="H27" s="36"/>
      <c r="I27" s="252"/>
    </row>
    <row r="28" spans="1:9" ht="17.25" customHeight="1">
      <c r="A28" s="476"/>
      <c r="B28" s="442"/>
      <c r="C28" s="445"/>
      <c r="D28" s="459"/>
      <c r="E28" s="453" t="s">
        <v>274</v>
      </c>
      <c r="F28" s="454"/>
      <c r="G28" s="455"/>
      <c r="H28" s="36"/>
      <c r="I28" s="253"/>
    </row>
    <row r="29" spans="1:9" ht="18" thickBot="1">
      <c r="A29" s="476"/>
      <c r="B29" s="442"/>
      <c r="C29" s="452"/>
      <c r="D29" s="460"/>
      <c r="E29" s="431"/>
      <c r="F29" s="432"/>
      <c r="G29" s="433"/>
      <c r="H29" s="38" t="s">
        <v>69</v>
      </c>
      <c r="I29" s="254"/>
    </row>
    <row r="30" spans="1:9" ht="18" thickBot="1">
      <c r="A30" s="476"/>
      <c r="B30" s="477"/>
      <c r="C30" s="45"/>
      <c r="D30" s="45"/>
      <c r="E30" s="46"/>
      <c r="F30" s="46"/>
      <c r="G30" s="47"/>
      <c r="H30" s="43" t="s">
        <v>70</v>
      </c>
      <c r="I30" s="276">
        <f>I23+I29</f>
        <v>0</v>
      </c>
    </row>
    <row r="31" spans="1:9" ht="27">
      <c r="A31" s="476"/>
      <c r="B31" s="429" t="s">
        <v>71</v>
      </c>
      <c r="C31" s="116"/>
      <c r="D31" s="97" t="s">
        <v>57</v>
      </c>
      <c r="E31" s="127" t="s">
        <v>72</v>
      </c>
      <c r="F31" s="461" t="s">
        <v>73</v>
      </c>
      <c r="G31" s="462"/>
      <c r="H31" s="48" t="s">
        <v>74</v>
      </c>
      <c r="I31" s="256" t="s">
        <v>60</v>
      </c>
    </row>
    <row r="32" spans="1:9" ht="17.25" customHeight="1">
      <c r="A32" s="476"/>
      <c r="B32" s="430"/>
      <c r="C32" s="444" t="s">
        <v>61</v>
      </c>
      <c r="D32" s="259" t="s">
        <v>32</v>
      </c>
      <c r="E32" s="317" t="str">
        <f>_xlfn.XLOOKUP(D32,'06_見積書整理表'!B:B,'06_見積書整理表'!C:C,"")</f>
        <v/>
      </c>
      <c r="F32" s="465" t="str">
        <f>_xlfn.XLOOKUP(D32,'06_見積書整理表'!B:B,'06_見積書整理表'!D:D,"")</f>
        <v/>
      </c>
      <c r="G32" s="465"/>
      <c r="H32" s="318" t="str">
        <f>_xlfn.XLOOKUP(D32,'06_見積書整理表'!B:B,'06_見積書整理表'!G:G,"")</f>
        <v/>
      </c>
      <c r="I32" s="316" t="str">
        <f>_xlfn.XLOOKUP(D32,'06_見積書整理表'!B:B,'06_見積書整理表'!O:O,"")</f>
        <v/>
      </c>
    </row>
    <row r="33" spans="1:10" ht="17.25" customHeight="1">
      <c r="A33" s="476"/>
      <c r="B33" s="430"/>
      <c r="C33" s="445"/>
      <c r="D33" s="259" t="s">
        <v>34</v>
      </c>
      <c r="E33" s="319" t="str">
        <f>_xlfn.XLOOKUP(D33,'06_見積書整理表'!B:B,'06_見積書整理表'!C:C,"")</f>
        <v/>
      </c>
      <c r="F33" s="465" t="str">
        <f>_xlfn.XLOOKUP(D33,'06_見積書整理表'!B:B,'06_見積書整理表'!D:D,"")</f>
        <v/>
      </c>
      <c r="G33" s="465"/>
      <c r="H33" s="318" t="str">
        <f>_xlfn.XLOOKUP(D33,'06_見積書整理表'!B:B,'06_見積書整理表'!G:G,"")</f>
        <v/>
      </c>
      <c r="I33" s="316" t="str">
        <f>_xlfn.XLOOKUP(D33,'06_見積書整理表'!B:B,'06_見積書整理表'!O:O,"")</f>
        <v/>
      </c>
    </row>
    <row r="34" spans="1:10" ht="17.25" customHeight="1">
      <c r="A34" s="476"/>
      <c r="B34" s="430"/>
      <c r="C34" s="445"/>
      <c r="D34" s="259" t="s">
        <v>35</v>
      </c>
      <c r="E34" s="319" t="str">
        <f>_xlfn.XLOOKUP(D34,'06_見積書整理表'!B:B,'06_見積書整理表'!C:C,"")</f>
        <v/>
      </c>
      <c r="F34" s="465" t="str">
        <f>_xlfn.XLOOKUP(D34,'06_見積書整理表'!B:B,'06_見積書整理表'!D:D,"")</f>
        <v/>
      </c>
      <c r="G34" s="465"/>
      <c r="H34" s="318" t="str">
        <f>_xlfn.XLOOKUP(D34,'06_見積書整理表'!B:B,'06_見積書整理表'!G:G,"")</f>
        <v/>
      </c>
      <c r="I34" s="316" t="str">
        <f>_xlfn.XLOOKUP(D34,'06_見積書整理表'!B:B,'06_見積書整理表'!O:O,"")</f>
        <v/>
      </c>
    </row>
    <row r="35" spans="1:10" ht="17.25" customHeight="1">
      <c r="A35" s="476"/>
      <c r="B35" s="430"/>
      <c r="C35" s="445"/>
      <c r="D35" s="259" t="s">
        <v>259</v>
      </c>
      <c r="E35" s="319" t="str">
        <f>_xlfn.XLOOKUP(D35,'06_見積書整理表'!B:B,'06_見積書整理表'!C:C,"")</f>
        <v/>
      </c>
      <c r="F35" s="465" t="str">
        <f>_xlfn.XLOOKUP(D35,'06_見積書整理表'!B:B,'06_見積書整理表'!D:D,"")</f>
        <v/>
      </c>
      <c r="G35" s="465"/>
      <c r="H35" s="318" t="str">
        <f>_xlfn.XLOOKUP(D35,'06_見積書整理表'!B:B,'06_見積書整理表'!G:G,"")</f>
        <v/>
      </c>
      <c r="I35" s="316" t="str">
        <f>_xlfn.XLOOKUP(D35,'06_見積書整理表'!B:B,'06_見積書整理表'!O:O,"")</f>
        <v/>
      </c>
    </row>
    <row r="36" spans="1:10" ht="17.25" customHeight="1">
      <c r="A36" s="476"/>
      <c r="B36" s="430"/>
      <c r="C36" s="445"/>
      <c r="D36" s="259" t="s">
        <v>260</v>
      </c>
      <c r="E36" s="319" t="str">
        <f>_xlfn.XLOOKUP(D36,'06_見積書整理表'!B:B,'06_見積書整理表'!C:C,"")</f>
        <v/>
      </c>
      <c r="F36" s="465" t="str">
        <f>_xlfn.XLOOKUP(D36,'06_見積書整理表'!B:B,'06_見積書整理表'!D:D,"")</f>
        <v/>
      </c>
      <c r="G36" s="465"/>
      <c r="H36" s="318" t="str">
        <f>_xlfn.XLOOKUP(D36,'06_見積書整理表'!B:B,'06_見積書整理表'!G:G,"")</f>
        <v/>
      </c>
      <c r="I36" s="316" t="str">
        <f>_xlfn.XLOOKUP(D36,'06_見積書整理表'!B:B,'06_見積書整理表'!O:O,"")</f>
        <v/>
      </c>
    </row>
    <row r="37" spans="1:10" ht="17.25" customHeight="1">
      <c r="A37" s="476"/>
      <c r="B37" s="430"/>
      <c r="C37" s="445"/>
      <c r="D37" s="259" t="s">
        <v>261</v>
      </c>
      <c r="E37" s="319" t="str">
        <f>_xlfn.XLOOKUP(D37,'06_見積書整理表'!B:B,'06_見積書整理表'!C:C,"")</f>
        <v/>
      </c>
      <c r="F37" s="465" t="str">
        <f>_xlfn.XLOOKUP(D37,'06_見積書整理表'!B:B,'06_見積書整理表'!D:D,"")</f>
        <v/>
      </c>
      <c r="G37" s="465"/>
      <c r="H37" s="318" t="str">
        <f>_xlfn.XLOOKUP(D37,'06_見積書整理表'!B:B,'06_見積書整理表'!G:G,"")</f>
        <v/>
      </c>
      <c r="I37" s="316" t="str">
        <f>_xlfn.XLOOKUP(D37,'06_見積書整理表'!B:B,'06_見積書整理表'!O:O,"")</f>
        <v/>
      </c>
    </row>
    <row r="38" spans="1:10" ht="17.25" customHeight="1">
      <c r="A38" s="476"/>
      <c r="B38" s="430"/>
      <c r="C38" s="445"/>
      <c r="D38" s="259"/>
      <c r="E38" s="263"/>
      <c r="F38" s="468" t="s">
        <v>274</v>
      </c>
      <c r="G38" s="470"/>
      <c r="H38" s="262"/>
      <c r="I38" s="250"/>
    </row>
    <row r="39" spans="1:10" ht="17.25">
      <c r="A39" s="476"/>
      <c r="B39" s="430"/>
      <c r="C39" s="445"/>
      <c r="D39" s="259"/>
      <c r="E39" s="51"/>
      <c r="F39" s="449"/>
      <c r="G39" s="451"/>
      <c r="H39" s="249" t="s">
        <v>75</v>
      </c>
      <c r="I39" s="275">
        <f>SUM(I32:I37)</f>
        <v>0</v>
      </c>
    </row>
    <row r="40" spans="1:10" ht="17.25" customHeight="1">
      <c r="A40" s="476"/>
      <c r="B40" s="430"/>
      <c r="C40" s="444" t="s">
        <v>63</v>
      </c>
      <c r="D40" s="458"/>
      <c r="E40" s="50"/>
      <c r="F40" s="453"/>
      <c r="G40" s="455"/>
      <c r="H40" s="52"/>
      <c r="I40" s="253"/>
    </row>
    <row r="41" spans="1:10" ht="17.25" customHeight="1">
      <c r="A41" s="476"/>
      <c r="B41" s="430"/>
      <c r="C41" s="445"/>
      <c r="D41" s="459"/>
      <c r="E41" s="50"/>
      <c r="F41" s="463"/>
      <c r="G41" s="464"/>
      <c r="H41" s="52"/>
      <c r="I41" s="253"/>
    </row>
    <row r="42" spans="1:10" ht="17.25" customHeight="1">
      <c r="A42" s="476"/>
      <c r="B42" s="430"/>
      <c r="C42" s="445"/>
      <c r="D42" s="459"/>
      <c r="E42" s="50"/>
      <c r="F42" s="463"/>
      <c r="G42" s="464"/>
      <c r="H42" s="52"/>
      <c r="I42" s="253"/>
    </row>
    <row r="43" spans="1:10" ht="17.25" customHeight="1">
      <c r="A43" s="476"/>
      <c r="B43" s="430"/>
      <c r="C43" s="445"/>
      <c r="D43" s="459"/>
      <c r="E43" s="50"/>
      <c r="F43" s="463"/>
      <c r="G43" s="464"/>
      <c r="H43" s="52"/>
      <c r="I43" s="253"/>
    </row>
    <row r="44" spans="1:10" ht="17.25" customHeight="1">
      <c r="A44" s="476"/>
      <c r="B44" s="430"/>
      <c r="C44" s="445"/>
      <c r="D44" s="459"/>
      <c r="E44" s="50"/>
      <c r="F44" s="453"/>
      <c r="G44" s="455"/>
      <c r="H44" s="49"/>
      <c r="I44" s="253"/>
    </row>
    <row r="45" spans="1:10" ht="17.25" customHeight="1">
      <c r="A45" s="476"/>
      <c r="B45" s="430"/>
      <c r="C45" s="445"/>
      <c r="D45" s="459"/>
      <c r="E45" s="264"/>
      <c r="F45" s="453" t="s">
        <v>274</v>
      </c>
      <c r="G45" s="455"/>
      <c r="H45" s="49"/>
      <c r="I45" s="253"/>
    </row>
    <row r="46" spans="1:10" ht="18" thickBot="1">
      <c r="A46" s="476"/>
      <c r="B46" s="430"/>
      <c r="C46" s="452"/>
      <c r="D46" s="460"/>
      <c r="E46" s="51"/>
      <c r="F46" s="474"/>
      <c r="G46" s="475"/>
      <c r="H46" s="38" t="s">
        <v>76</v>
      </c>
      <c r="I46" s="254"/>
    </row>
    <row r="47" spans="1:10" ht="18" thickBot="1">
      <c r="A47" s="476"/>
      <c r="B47" s="53"/>
      <c r="C47" s="45"/>
      <c r="D47" s="45"/>
      <c r="E47" s="46"/>
      <c r="F47" s="46"/>
      <c r="G47" s="46"/>
      <c r="H47" s="43" t="s">
        <v>77</v>
      </c>
      <c r="I47" s="277">
        <f>I39+I46</f>
        <v>0</v>
      </c>
    </row>
    <row r="48" spans="1:10" ht="18" thickBot="1">
      <c r="A48" s="471"/>
      <c r="B48" s="472"/>
      <c r="C48" s="472"/>
      <c r="D48" s="472"/>
      <c r="E48" s="472"/>
      <c r="F48" s="472"/>
      <c r="G48" s="473"/>
      <c r="H48" s="54" t="s">
        <v>78</v>
      </c>
      <c r="I48" s="278">
        <f>I15+I30+I47</f>
        <v>0</v>
      </c>
      <c r="J48" s="257" t="s">
        <v>272</v>
      </c>
    </row>
    <row r="49" spans="9:9">
      <c r="I49" s="55"/>
    </row>
    <row r="50" spans="9:9">
      <c r="I50" s="55"/>
    </row>
  </sheetData>
  <mergeCells count="57">
    <mergeCell ref="E9:G9"/>
    <mergeCell ref="E22:G22"/>
    <mergeCell ref="F38:G38"/>
    <mergeCell ref="A48:G48"/>
    <mergeCell ref="F35:G35"/>
    <mergeCell ref="F36:G36"/>
    <mergeCell ref="F37:G37"/>
    <mergeCell ref="F39:G39"/>
    <mergeCell ref="C40:C46"/>
    <mergeCell ref="F40:G40"/>
    <mergeCell ref="F44:G44"/>
    <mergeCell ref="F45:G45"/>
    <mergeCell ref="F46:G46"/>
    <mergeCell ref="A16:A47"/>
    <mergeCell ref="B16:B30"/>
    <mergeCell ref="C17:C23"/>
    <mergeCell ref="C32:C39"/>
    <mergeCell ref="F32:G32"/>
    <mergeCell ref="F33:G33"/>
    <mergeCell ref="D11:D14"/>
    <mergeCell ref="E16:G16"/>
    <mergeCell ref="E17:G17"/>
    <mergeCell ref="E18:G18"/>
    <mergeCell ref="E26:G26"/>
    <mergeCell ref="E13:G13"/>
    <mergeCell ref="E14:G14"/>
    <mergeCell ref="E19:G19"/>
    <mergeCell ref="E20:G20"/>
    <mergeCell ref="E21:G21"/>
    <mergeCell ref="E23:G23"/>
    <mergeCell ref="E24:G24"/>
    <mergeCell ref="D24:D29"/>
    <mergeCell ref="D40:D46"/>
    <mergeCell ref="F31:G31"/>
    <mergeCell ref="E25:G25"/>
    <mergeCell ref="F43:G43"/>
    <mergeCell ref="F42:G42"/>
    <mergeCell ref="F41:G41"/>
    <mergeCell ref="F34:G34"/>
    <mergeCell ref="E27:G27"/>
    <mergeCell ref="E28:G28"/>
    <mergeCell ref="B31:B46"/>
    <mergeCell ref="E29:G29"/>
    <mergeCell ref="B3:I3"/>
    <mergeCell ref="A4:E4"/>
    <mergeCell ref="F4:I4"/>
    <mergeCell ref="B5:B15"/>
    <mergeCell ref="C6:C10"/>
    <mergeCell ref="E6:G6"/>
    <mergeCell ref="E7:G7"/>
    <mergeCell ref="E8:G8"/>
    <mergeCell ref="E10:G10"/>
    <mergeCell ref="C11:C14"/>
    <mergeCell ref="E11:G11"/>
    <mergeCell ref="E12:G12"/>
    <mergeCell ref="E5:G5"/>
    <mergeCell ref="C24:C29"/>
  </mergeCells>
  <phoneticPr fontId="10"/>
  <conditionalFormatting sqref="I14 I29 I46">
    <cfRule type="cellIs" dxfId="106" priority="1" operator="equal">
      <formula>""</formula>
    </cfRule>
  </conditionalFormatting>
  <dataValidations count="1">
    <dataValidation showInputMessage="1" showErrorMessage="1" sqref="I2" xr:uid="{00000000-0002-0000-0100-000000000000}"/>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8E4D9D12-83BD-45C9-B652-98793E84F25C}">
            <xm:f>I48='06_見積書整理表'!K67</xm:f>
            <x14:dxf>
              <font>
                <color rgb="FFFF0000"/>
              </font>
            </x14:dxf>
          </x14:cfRule>
          <xm:sqref>J48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E27"/>
  <sheetViews>
    <sheetView showZeros="0" view="pageBreakPreview" zoomScaleNormal="85" zoomScaleSheetLayoutView="100" workbookViewId="0">
      <selection activeCell="A2" sqref="A2:D2"/>
    </sheetView>
  </sheetViews>
  <sheetFormatPr defaultRowHeight="13.5"/>
  <cols>
    <col min="1" max="1" width="31" style="25" bestFit="1" customWidth="1"/>
    <col min="2" max="2" width="34.5" style="25" customWidth="1"/>
    <col min="3" max="3" width="23" style="25" customWidth="1"/>
    <col min="4" max="4" width="18.75" style="25" customWidth="1"/>
    <col min="5" max="16384" width="9" style="25"/>
  </cols>
  <sheetData>
    <row r="1" spans="1:5" ht="24.75" customHeight="1">
      <c r="C1" s="481" t="s">
        <v>291</v>
      </c>
      <c r="D1" s="481"/>
    </row>
    <row r="2" spans="1:5" ht="24.75" customHeight="1">
      <c r="A2" s="434" t="s">
        <v>79</v>
      </c>
      <c r="B2" s="434"/>
      <c r="C2" s="434"/>
      <c r="D2" s="434"/>
    </row>
    <row r="3" spans="1:5" ht="14.25" thickBot="1">
      <c r="C3" s="58"/>
      <c r="D3" s="59"/>
      <c r="E3" s="60"/>
    </row>
    <row r="4" spans="1:5" ht="27" customHeight="1">
      <c r="A4" s="61" t="s">
        <v>80</v>
      </c>
      <c r="B4" s="62"/>
      <c r="C4" s="63" t="s">
        <v>81</v>
      </c>
      <c r="D4" s="279">
        <f>'02_様式4-1'!C20</f>
        <v>0</v>
      </c>
    </row>
    <row r="5" spans="1:5" ht="32.25" customHeight="1">
      <c r="A5" s="482"/>
      <c r="B5" s="483"/>
      <c r="C5" s="483"/>
      <c r="D5" s="484"/>
    </row>
    <row r="6" spans="1:5" ht="32.25" customHeight="1">
      <c r="A6" s="482"/>
      <c r="B6" s="483"/>
      <c r="C6" s="483"/>
      <c r="D6" s="484"/>
    </row>
    <row r="7" spans="1:5" ht="32.25" customHeight="1">
      <c r="A7" s="482"/>
      <c r="B7" s="483"/>
      <c r="C7" s="483"/>
      <c r="D7" s="484"/>
    </row>
    <row r="8" spans="1:5" ht="32.25" customHeight="1">
      <c r="A8" s="482"/>
      <c r="B8" s="483"/>
      <c r="C8" s="483"/>
      <c r="D8" s="484"/>
    </row>
    <row r="9" spans="1:5" ht="32.25" customHeight="1">
      <c r="A9" s="482"/>
      <c r="B9" s="483"/>
      <c r="C9" s="483"/>
      <c r="D9" s="484"/>
    </row>
    <row r="10" spans="1:5" ht="32.25" customHeight="1">
      <c r="A10" s="482"/>
      <c r="B10" s="483"/>
      <c r="C10" s="483"/>
      <c r="D10" s="484"/>
    </row>
    <row r="11" spans="1:5" ht="32.25" customHeight="1">
      <c r="A11" s="482"/>
      <c r="B11" s="483"/>
      <c r="C11" s="483"/>
      <c r="D11" s="484"/>
    </row>
    <row r="12" spans="1:5" ht="32.25" customHeight="1">
      <c r="A12" s="482"/>
      <c r="B12" s="483"/>
      <c r="C12" s="483"/>
      <c r="D12" s="484"/>
    </row>
    <row r="13" spans="1:5" ht="32.25" customHeight="1">
      <c r="A13" s="482"/>
      <c r="B13" s="483"/>
      <c r="C13" s="483"/>
      <c r="D13" s="484"/>
    </row>
    <row r="14" spans="1:5" ht="32.25" customHeight="1">
      <c r="A14" s="485"/>
      <c r="B14" s="486"/>
      <c r="C14" s="486"/>
      <c r="D14" s="487"/>
    </row>
    <row r="15" spans="1:5" ht="27" customHeight="1">
      <c r="A15" s="78" t="s">
        <v>82</v>
      </c>
      <c r="B15" s="79"/>
      <c r="C15" s="80" t="s">
        <v>83</v>
      </c>
      <c r="D15" s="280">
        <f>'02_様式4-1'!F20</f>
        <v>0</v>
      </c>
    </row>
    <row r="16" spans="1:5" ht="34.5" customHeight="1">
      <c r="A16" s="482"/>
      <c r="B16" s="483"/>
      <c r="C16" s="483"/>
      <c r="D16" s="484"/>
    </row>
    <row r="17" spans="1:4" ht="34.5" customHeight="1">
      <c r="A17" s="482"/>
      <c r="B17" s="483"/>
      <c r="C17" s="483"/>
      <c r="D17" s="484"/>
    </row>
    <row r="18" spans="1:4" ht="34.5" customHeight="1">
      <c r="A18" s="482"/>
      <c r="B18" s="483"/>
      <c r="C18" s="483"/>
      <c r="D18" s="484"/>
    </row>
    <row r="19" spans="1:4" ht="34.5" customHeight="1">
      <c r="A19" s="482"/>
      <c r="B19" s="483"/>
      <c r="C19" s="483"/>
      <c r="D19" s="484"/>
    </row>
    <row r="20" spans="1:4" ht="34.5" customHeight="1">
      <c r="A20" s="482"/>
      <c r="B20" s="483"/>
      <c r="C20" s="483"/>
      <c r="D20" s="484"/>
    </row>
    <row r="21" spans="1:4" ht="34.5" customHeight="1">
      <c r="A21" s="482"/>
      <c r="B21" s="483"/>
      <c r="C21" s="483"/>
      <c r="D21" s="484"/>
    </row>
    <row r="22" spans="1:4" ht="34.5" customHeight="1">
      <c r="A22" s="482"/>
      <c r="B22" s="483"/>
      <c r="C22" s="483"/>
      <c r="D22" s="484"/>
    </row>
    <row r="23" spans="1:4" ht="34.5" customHeight="1">
      <c r="A23" s="482"/>
      <c r="B23" s="483"/>
      <c r="C23" s="483"/>
      <c r="D23" s="484"/>
    </row>
    <row r="24" spans="1:4" ht="34.5" customHeight="1">
      <c r="A24" s="482"/>
      <c r="B24" s="483"/>
      <c r="C24" s="483"/>
      <c r="D24" s="484"/>
    </row>
    <row r="25" spans="1:4" ht="34.5" customHeight="1">
      <c r="A25" s="485"/>
      <c r="B25" s="486"/>
      <c r="C25" s="486"/>
      <c r="D25" s="487"/>
    </row>
    <row r="26" spans="1:4" ht="45" customHeight="1">
      <c r="A26" s="67" t="s">
        <v>84</v>
      </c>
      <c r="B26" s="488"/>
      <c r="C26" s="489"/>
      <c r="D26" s="490"/>
    </row>
    <row r="27" spans="1:4" ht="45" customHeight="1" thickBot="1">
      <c r="A27" s="68" t="s">
        <v>85</v>
      </c>
      <c r="B27" s="478"/>
      <c r="C27" s="479"/>
      <c r="D27" s="480"/>
    </row>
  </sheetData>
  <mergeCells count="6">
    <mergeCell ref="B27:D27"/>
    <mergeCell ref="C1:D1"/>
    <mergeCell ref="A2:D2"/>
    <mergeCell ref="A5:D14"/>
    <mergeCell ref="A16:D25"/>
    <mergeCell ref="B26:D26"/>
  </mergeCells>
  <phoneticPr fontId="10"/>
  <conditionalFormatting sqref="B4 A5:D14 B15 A16:D25 B26:D27">
    <cfRule type="cellIs" dxfId="104" priority="1" operator="equal">
      <formula>""</formula>
    </cfRule>
  </conditionalFormatting>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pageSetUpPr fitToPage="1"/>
  </sheetPr>
  <dimension ref="A1:E27"/>
  <sheetViews>
    <sheetView showZeros="0" view="pageBreakPreview" zoomScaleNormal="85" zoomScaleSheetLayoutView="100" workbookViewId="0">
      <selection activeCell="A5" sqref="A5:D14"/>
    </sheetView>
  </sheetViews>
  <sheetFormatPr defaultRowHeight="13.5"/>
  <cols>
    <col min="1" max="1" width="31" style="25" bestFit="1" customWidth="1"/>
    <col min="2" max="2" width="34.5" style="25" customWidth="1"/>
    <col min="3" max="3" width="23" style="25" customWidth="1"/>
    <col min="4" max="4" width="18.75" style="25" customWidth="1"/>
    <col min="5" max="16384" width="9" style="25"/>
  </cols>
  <sheetData>
    <row r="1" spans="1:5" ht="24.75" customHeight="1">
      <c r="D1" s="57" t="s">
        <v>86</v>
      </c>
    </row>
    <row r="2" spans="1:5" ht="24.75" customHeight="1">
      <c r="A2" s="491" t="s">
        <v>79</v>
      </c>
      <c r="B2" s="491"/>
      <c r="C2" s="491"/>
      <c r="D2" s="491"/>
    </row>
    <row r="3" spans="1:5" ht="14.25" thickBot="1">
      <c r="C3" s="58"/>
      <c r="D3" s="59"/>
      <c r="E3" s="60"/>
    </row>
    <row r="4" spans="1:5" ht="27" customHeight="1">
      <c r="A4" s="61" t="s">
        <v>80</v>
      </c>
      <c r="B4" s="62"/>
      <c r="C4" s="63" t="s">
        <v>81</v>
      </c>
      <c r="D4" s="69">
        <v>0.1</v>
      </c>
    </row>
    <row r="5" spans="1:5" ht="32.25" customHeight="1">
      <c r="A5" s="492" t="s">
        <v>87</v>
      </c>
      <c r="B5" s="493"/>
      <c r="C5" s="493"/>
      <c r="D5" s="494"/>
    </row>
    <row r="6" spans="1:5" ht="32.25" customHeight="1">
      <c r="A6" s="492"/>
      <c r="B6" s="493"/>
      <c r="C6" s="493"/>
      <c r="D6" s="494"/>
    </row>
    <row r="7" spans="1:5" ht="32.25" customHeight="1">
      <c r="A7" s="492"/>
      <c r="B7" s="493"/>
      <c r="C7" s="493"/>
      <c r="D7" s="494"/>
    </row>
    <row r="8" spans="1:5" ht="32.25" customHeight="1">
      <c r="A8" s="492"/>
      <c r="B8" s="493"/>
      <c r="C8" s="493"/>
      <c r="D8" s="494"/>
    </row>
    <row r="9" spans="1:5" ht="32.25" customHeight="1">
      <c r="A9" s="492"/>
      <c r="B9" s="493"/>
      <c r="C9" s="493"/>
      <c r="D9" s="494"/>
    </row>
    <row r="10" spans="1:5" ht="32.25" customHeight="1">
      <c r="A10" s="492"/>
      <c r="B10" s="493"/>
      <c r="C10" s="493"/>
      <c r="D10" s="494"/>
    </row>
    <row r="11" spans="1:5" ht="32.25" customHeight="1">
      <c r="A11" s="492"/>
      <c r="B11" s="493"/>
      <c r="C11" s="493"/>
      <c r="D11" s="494"/>
    </row>
    <row r="12" spans="1:5" ht="32.25" customHeight="1">
      <c r="A12" s="492"/>
      <c r="B12" s="493"/>
      <c r="C12" s="493"/>
      <c r="D12" s="494"/>
    </row>
    <row r="13" spans="1:5" ht="32.25" customHeight="1">
      <c r="A13" s="492"/>
      <c r="B13" s="493"/>
      <c r="C13" s="493"/>
      <c r="D13" s="494"/>
    </row>
    <row r="14" spans="1:5" ht="32.25" customHeight="1">
      <c r="A14" s="495"/>
      <c r="B14" s="496"/>
      <c r="C14" s="496"/>
      <c r="D14" s="497"/>
    </row>
    <row r="15" spans="1:5" ht="27" customHeight="1">
      <c r="A15" s="64" t="s">
        <v>82</v>
      </c>
      <c r="B15" s="65"/>
      <c r="C15" s="66" t="s">
        <v>83</v>
      </c>
      <c r="D15" s="70">
        <v>0.75</v>
      </c>
    </row>
    <row r="16" spans="1:5" ht="34.5" customHeight="1">
      <c r="A16" s="492" t="s">
        <v>88</v>
      </c>
      <c r="B16" s="493"/>
      <c r="C16" s="493"/>
      <c r="D16" s="494"/>
    </row>
    <row r="17" spans="1:4" ht="34.5" customHeight="1">
      <c r="A17" s="492"/>
      <c r="B17" s="493"/>
      <c r="C17" s="493"/>
      <c r="D17" s="494"/>
    </row>
    <row r="18" spans="1:4" ht="34.5" customHeight="1">
      <c r="A18" s="492"/>
      <c r="B18" s="493"/>
      <c r="C18" s="493"/>
      <c r="D18" s="494"/>
    </row>
    <row r="19" spans="1:4" ht="34.5" customHeight="1">
      <c r="A19" s="492"/>
      <c r="B19" s="493"/>
      <c r="C19" s="493"/>
      <c r="D19" s="494"/>
    </row>
    <row r="20" spans="1:4" ht="34.5" customHeight="1">
      <c r="A20" s="492"/>
      <c r="B20" s="493"/>
      <c r="C20" s="493"/>
      <c r="D20" s="494"/>
    </row>
    <row r="21" spans="1:4" ht="34.5" customHeight="1">
      <c r="A21" s="492"/>
      <c r="B21" s="493"/>
      <c r="C21" s="493"/>
      <c r="D21" s="494"/>
    </row>
    <row r="22" spans="1:4" ht="34.5" customHeight="1">
      <c r="A22" s="492"/>
      <c r="B22" s="493"/>
      <c r="C22" s="493"/>
      <c r="D22" s="494"/>
    </row>
    <row r="23" spans="1:4" ht="34.5" customHeight="1">
      <c r="A23" s="492"/>
      <c r="B23" s="493"/>
      <c r="C23" s="493"/>
      <c r="D23" s="494"/>
    </row>
    <row r="24" spans="1:4" ht="34.5" customHeight="1">
      <c r="A24" s="492"/>
      <c r="B24" s="493"/>
      <c r="C24" s="493"/>
      <c r="D24" s="494"/>
    </row>
    <row r="25" spans="1:4" ht="34.5" customHeight="1">
      <c r="A25" s="495"/>
      <c r="B25" s="496"/>
      <c r="C25" s="496"/>
      <c r="D25" s="497"/>
    </row>
    <row r="26" spans="1:4" ht="45" customHeight="1">
      <c r="A26" s="67" t="s">
        <v>84</v>
      </c>
      <c r="B26" s="498" t="s">
        <v>89</v>
      </c>
      <c r="C26" s="499"/>
      <c r="D26" s="500"/>
    </row>
    <row r="27" spans="1:4" ht="45" customHeight="1" thickBot="1">
      <c r="A27" s="68" t="s">
        <v>85</v>
      </c>
      <c r="B27" s="501" t="s">
        <v>90</v>
      </c>
      <c r="C27" s="502"/>
      <c r="D27" s="503"/>
    </row>
  </sheetData>
  <mergeCells count="5">
    <mergeCell ref="A2:D2"/>
    <mergeCell ref="A5:D14"/>
    <mergeCell ref="A16:D25"/>
    <mergeCell ref="B26:D26"/>
    <mergeCell ref="B27:D27"/>
  </mergeCells>
  <phoneticPr fontId="10"/>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A3C2-EC42-47BB-9D2F-492801DBA1DD}">
  <sheetPr>
    <tabColor indexed="33"/>
    <pageSetUpPr fitToPage="1"/>
  </sheetPr>
  <dimension ref="A1:H44"/>
  <sheetViews>
    <sheetView view="pageBreakPreview" zoomScaleNormal="85" zoomScaleSheetLayoutView="100" workbookViewId="0">
      <selection activeCell="J27" sqref="J27"/>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504" t="s">
        <v>282</v>
      </c>
      <c r="H1" s="504"/>
    </row>
    <row r="2" spans="1:8" ht="6.75" customHeight="1"/>
    <row r="3" spans="1:8" ht="28.5" customHeight="1">
      <c r="A3" s="381" t="s">
        <v>286</v>
      </c>
      <c r="B3" s="381"/>
      <c r="C3" s="382"/>
      <c r="D3" s="382"/>
      <c r="E3" s="382"/>
      <c r="F3" s="382"/>
      <c r="G3" s="382"/>
      <c r="H3" s="382"/>
    </row>
    <row r="4" spans="1:8" s="4" customFormat="1" ht="5.25" customHeight="1">
      <c r="A4" s="3"/>
      <c r="B4" s="3"/>
      <c r="C4" s="3"/>
      <c r="D4" s="3"/>
      <c r="E4" s="3"/>
      <c r="F4" s="3"/>
      <c r="G4" s="3"/>
      <c r="H4" s="3"/>
    </row>
    <row r="5" spans="1:8" ht="14.25" thickBot="1">
      <c r="G5" s="91" t="s">
        <v>91</v>
      </c>
      <c r="H5" s="281">
        <f>'[7]02-1_様式1-1'!C8</f>
        <v>0</v>
      </c>
    </row>
    <row r="6" spans="1:8" ht="29.25" customHeight="1">
      <c r="A6" s="505" t="s">
        <v>275</v>
      </c>
      <c r="B6" s="507" t="s">
        <v>92</v>
      </c>
      <c r="C6" s="509" t="s">
        <v>93</v>
      </c>
      <c r="D6" s="511" t="s">
        <v>94</v>
      </c>
      <c r="E6" s="509"/>
      <c r="F6" s="509" t="s">
        <v>95</v>
      </c>
      <c r="G6" s="509"/>
      <c r="H6" s="512" t="s">
        <v>96</v>
      </c>
    </row>
    <row r="7" spans="1:8" ht="29.25" customHeight="1">
      <c r="A7" s="506"/>
      <c r="B7" s="508"/>
      <c r="C7" s="510"/>
      <c r="D7" s="92" t="s">
        <v>97</v>
      </c>
      <c r="E7" s="128" t="s">
        <v>98</v>
      </c>
      <c r="F7" s="128" t="s">
        <v>99</v>
      </c>
      <c r="G7" s="128" t="s">
        <v>100</v>
      </c>
      <c r="H7" s="513"/>
    </row>
    <row r="8" spans="1:8" ht="20.25" customHeight="1">
      <c r="A8" s="515" t="s">
        <v>276</v>
      </c>
      <c r="C8" s="93"/>
      <c r="E8" s="94"/>
      <c r="G8" s="94"/>
      <c r="H8" s="95"/>
    </row>
    <row r="9" spans="1:8" ht="20.25" customHeight="1">
      <c r="A9" s="516"/>
      <c r="C9" s="93"/>
      <c r="E9" s="93"/>
      <c r="G9" s="93"/>
      <c r="H9" s="95"/>
    </row>
    <row r="10" spans="1:8" ht="20.25" customHeight="1">
      <c r="A10" s="516"/>
      <c r="C10" s="93"/>
      <c r="E10" s="93"/>
      <c r="G10" s="93"/>
      <c r="H10" s="95"/>
    </row>
    <row r="11" spans="1:8" ht="20.25" customHeight="1">
      <c r="A11" s="516"/>
      <c r="C11" s="93"/>
      <c r="E11" s="93"/>
      <c r="G11" s="93"/>
      <c r="H11" s="95"/>
    </row>
    <row r="12" spans="1:8" ht="20.25" customHeight="1">
      <c r="A12" s="516"/>
      <c r="C12" s="93"/>
      <c r="E12" s="93"/>
      <c r="G12" s="93"/>
      <c r="H12" s="95"/>
    </row>
    <row r="13" spans="1:8" ht="20.25" customHeight="1">
      <c r="A13" s="516"/>
      <c r="C13" s="93"/>
      <c r="E13" s="93"/>
      <c r="G13" s="93"/>
      <c r="H13" s="95"/>
    </row>
    <row r="14" spans="1:8" ht="20.25" customHeight="1">
      <c r="A14" s="516"/>
      <c r="C14" s="93"/>
      <c r="E14" s="93"/>
      <c r="G14" s="93"/>
      <c r="H14" s="95"/>
    </row>
    <row r="15" spans="1:8" ht="20.25" customHeight="1">
      <c r="A15" s="516"/>
      <c r="C15" s="93"/>
      <c r="E15" s="93"/>
      <c r="G15" s="93"/>
      <c r="H15" s="95"/>
    </row>
    <row r="16" spans="1:8" ht="20.25" customHeight="1">
      <c r="A16" s="516"/>
      <c r="C16" s="93"/>
      <c r="E16" s="93"/>
      <c r="G16" s="93"/>
      <c r="H16" s="95"/>
    </row>
    <row r="17" spans="1:8" ht="20.25" customHeight="1">
      <c r="A17" s="516"/>
      <c r="C17" s="93"/>
      <c r="E17" s="93"/>
      <c r="G17" s="93"/>
      <c r="H17" s="95"/>
    </row>
    <row r="18" spans="1:8" ht="20.25" customHeight="1">
      <c r="A18" s="516"/>
      <c r="C18" s="93"/>
      <c r="E18" s="93"/>
      <c r="G18" s="93"/>
      <c r="H18" s="95"/>
    </row>
    <row r="19" spans="1:8" ht="20.25" customHeight="1">
      <c r="A19" s="516"/>
      <c r="C19" s="93"/>
      <c r="E19" s="93"/>
      <c r="G19" s="93"/>
      <c r="H19" s="95"/>
    </row>
    <row r="20" spans="1:8" ht="20.25" customHeight="1">
      <c r="A20" s="516"/>
      <c r="C20" s="93"/>
      <c r="E20" s="93"/>
      <c r="G20" s="93"/>
      <c r="H20" s="95"/>
    </row>
    <row r="21" spans="1:8" ht="20.25" customHeight="1">
      <c r="A21" s="516"/>
      <c r="C21" s="93"/>
      <c r="E21" s="93"/>
      <c r="G21" s="93"/>
      <c r="H21" s="95"/>
    </row>
    <row r="22" spans="1:8" ht="20.25" customHeight="1">
      <c r="A22" s="516"/>
      <c r="C22" s="93"/>
      <c r="E22" s="93"/>
      <c r="G22" s="93"/>
      <c r="H22" s="95"/>
    </row>
    <row r="23" spans="1:8" ht="20.25" customHeight="1">
      <c r="A23" s="516"/>
      <c r="C23" s="93"/>
      <c r="E23" s="93"/>
      <c r="G23" s="93"/>
      <c r="H23" s="95"/>
    </row>
    <row r="24" spans="1:8" ht="29.25" customHeight="1">
      <c r="A24" s="517"/>
      <c r="B24" s="510" t="s">
        <v>277</v>
      </c>
      <c r="C24" s="510"/>
      <c r="D24" s="282">
        <f>SUM(D8:D23)</f>
        <v>0</v>
      </c>
      <c r="E24" s="282">
        <f>SUM(E8:E23)</f>
        <v>0</v>
      </c>
      <c r="F24" s="282">
        <f>SUM(F8:F23)</f>
        <v>0</v>
      </c>
      <c r="G24" s="282">
        <f>SUM(G8:G23)</f>
        <v>0</v>
      </c>
      <c r="H24" s="283"/>
    </row>
    <row r="25" spans="1:8" ht="20.25" customHeight="1">
      <c r="A25" s="515" t="s">
        <v>278</v>
      </c>
      <c r="C25" s="94"/>
      <c r="E25" s="94"/>
      <c r="G25" s="94"/>
      <c r="H25" s="95"/>
    </row>
    <row r="26" spans="1:8" ht="20.25" customHeight="1">
      <c r="A26" s="516"/>
      <c r="C26" s="93"/>
      <c r="E26" s="93"/>
      <c r="G26" s="93"/>
      <c r="H26" s="95"/>
    </row>
    <row r="27" spans="1:8" ht="20.25" customHeight="1">
      <c r="A27" s="516"/>
      <c r="C27" s="93"/>
      <c r="E27" s="93"/>
      <c r="G27" s="93"/>
      <c r="H27" s="95"/>
    </row>
    <row r="28" spans="1:8" ht="20.25" customHeight="1">
      <c r="A28" s="516"/>
      <c r="C28" s="93"/>
      <c r="E28" s="93"/>
      <c r="G28" s="93"/>
      <c r="H28" s="95"/>
    </row>
    <row r="29" spans="1:8" ht="20.25" customHeight="1">
      <c r="A29" s="516"/>
      <c r="C29" s="93"/>
      <c r="E29" s="93"/>
      <c r="G29" s="93"/>
      <c r="H29" s="95"/>
    </row>
    <row r="30" spans="1:8" ht="20.25" customHeight="1">
      <c r="A30" s="516"/>
      <c r="C30" s="93"/>
      <c r="E30" s="93"/>
      <c r="G30" s="93"/>
      <c r="H30" s="95"/>
    </row>
    <row r="31" spans="1:8" ht="20.25" customHeight="1">
      <c r="A31" s="516"/>
      <c r="C31" s="93"/>
      <c r="E31" s="93"/>
      <c r="G31" s="93"/>
      <c r="H31" s="95"/>
    </row>
    <row r="32" spans="1:8" ht="20.25" customHeight="1">
      <c r="A32" s="516"/>
      <c r="C32" s="93"/>
      <c r="E32" s="93"/>
      <c r="G32" s="93"/>
      <c r="H32" s="95"/>
    </row>
    <row r="33" spans="1:8" ht="20.25" customHeight="1">
      <c r="A33" s="516"/>
      <c r="C33" s="93"/>
      <c r="E33" s="93"/>
      <c r="G33" s="93"/>
      <c r="H33" s="95"/>
    </row>
    <row r="34" spans="1:8" ht="20.25" customHeight="1">
      <c r="A34" s="516"/>
      <c r="C34" s="93"/>
      <c r="E34" s="93"/>
      <c r="G34" s="93"/>
      <c r="H34" s="95"/>
    </row>
    <row r="35" spans="1:8" ht="20.25" customHeight="1">
      <c r="A35" s="516"/>
      <c r="C35" s="93"/>
      <c r="E35" s="93"/>
      <c r="G35" s="93"/>
      <c r="H35" s="95"/>
    </row>
    <row r="36" spans="1:8" ht="20.25" customHeight="1">
      <c r="A36" s="516"/>
      <c r="C36" s="93"/>
      <c r="E36" s="93"/>
      <c r="G36" s="93"/>
      <c r="H36" s="95"/>
    </row>
    <row r="37" spans="1:8" ht="20.25" customHeight="1">
      <c r="A37" s="516"/>
      <c r="C37" s="93"/>
      <c r="E37" s="93"/>
      <c r="G37" s="93"/>
      <c r="H37" s="95"/>
    </row>
    <row r="38" spans="1:8" ht="20.25" customHeight="1">
      <c r="A38" s="516"/>
      <c r="C38" s="93"/>
      <c r="E38" s="93"/>
      <c r="G38" s="93"/>
      <c r="H38" s="95"/>
    </row>
    <row r="39" spans="1:8" ht="20.25" customHeight="1">
      <c r="A39" s="516"/>
      <c r="C39" s="284"/>
      <c r="E39" s="284"/>
      <c r="G39" s="284"/>
      <c r="H39" s="95"/>
    </row>
    <row r="40" spans="1:8" ht="29.25" customHeight="1">
      <c r="A40" s="517"/>
      <c r="B40" s="510" t="s">
        <v>277</v>
      </c>
      <c r="C40" s="510"/>
      <c r="D40" s="282">
        <f>SUM(D25:D39)</f>
        <v>0</v>
      </c>
      <c r="E40" s="282">
        <f>SUM(E25:E39)</f>
        <v>0</v>
      </c>
      <c r="F40" s="282">
        <f>SUM(F25:F39)</f>
        <v>0</v>
      </c>
      <c r="G40" s="282">
        <f>SUM(G25:G39)</f>
        <v>0</v>
      </c>
      <c r="H40" s="283"/>
    </row>
    <row r="41" spans="1:8" ht="29.25" customHeight="1" thickBot="1">
      <c r="A41" s="518" t="s">
        <v>279</v>
      </c>
      <c r="B41" s="519"/>
      <c r="C41" s="519"/>
      <c r="D41" s="285">
        <f>D24+D40</f>
        <v>0</v>
      </c>
      <c r="E41" s="285">
        <f>E24+E40</f>
        <v>0</v>
      </c>
      <c r="F41" s="285">
        <f>F24+F40</f>
        <v>0</v>
      </c>
      <c r="G41" s="285">
        <f>G24+G40</f>
        <v>0</v>
      </c>
      <c r="H41" s="117"/>
    </row>
    <row r="42" spans="1:8" ht="5.25" customHeight="1">
      <c r="A42" s="520"/>
      <c r="B42" s="520"/>
      <c r="C42" s="520"/>
      <c r="D42" s="520"/>
      <c r="E42" s="520"/>
      <c r="F42" s="520"/>
      <c r="G42" s="520"/>
      <c r="H42" s="520"/>
    </row>
    <row r="43" spans="1:8">
      <c r="A43" s="514" t="s">
        <v>280</v>
      </c>
      <c r="B43" s="514"/>
      <c r="C43" s="514"/>
      <c r="D43" s="514"/>
      <c r="E43" s="514"/>
      <c r="F43" s="514"/>
      <c r="G43" s="514"/>
      <c r="H43" s="514"/>
    </row>
    <row r="44" spans="1:8">
      <c r="A44" s="514" t="s">
        <v>281</v>
      </c>
      <c r="B44" s="514"/>
      <c r="C44" s="514"/>
      <c r="D44" s="514"/>
      <c r="E44" s="514"/>
      <c r="F44" s="514"/>
      <c r="G44" s="514"/>
      <c r="H44" s="514"/>
    </row>
  </sheetData>
  <dataConsolidate/>
  <mergeCells count="16">
    <mergeCell ref="A43:H43"/>
    <mergeCell ref="A44:H44"/>
    <mergeCell ref="A8:A24"/>
    <mergeCell ref="B24:C24"/>
    <mergeCell ref="A25:A40"/>
    <mergeCell ref="B40:C40"/>
    <mergeCell ref="A41:C41"/>
    <mergeCell ref="A42:H42"/>
    <mergeCell ref="G1:H1"/>
    <mergeCell ref="A3:H3"/>
    <mergeCell ref="A6:A7"/>
    <mergeCell ref="B6:B7"/>
    <mergeCell ref="C6:C7"/>
    <mergeCell ref="D6:E6"/>
    <mergeCell ref="F6:G6"/>
    <mergeCell ref="H6:H7"/>
  </mergeCells>
  <phoneticPr fontId="10"/>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8344-DFB9-4D90-86F2-C54E56B5A854}">
  <sheetPr>
    <tabColor rgb="FF00B0F0"/>
    <pageSetUpPr fitToPage="1"/>
  </sheetPr>
  <dimension ref="A1:Q69"/>
  <sheetViews>
    <sheetView view="pageBreakPreview" zoomScale="80" zoomScaleNormal="90" zoomScaleSheetLayoutView="80" workbookViewId="0">
      <selection activeCell="D13" sqref="D13"/>
    </sheetView>
  </sheetViews>
  <sheetFormatPr defaultRowHeight="13.5"/>
  <cols>
    <col min="1" max="1" width="5.5" style="161" customWidth="1"/>
    <col min="2" max="2" width="7.5" style="162" customWidth="1"/>
    <col min="3" max="3" width="11.125" style="161" customWidth="1"/>
    <col min="4" max="4" width="16.5" style="161" customWidth="1"/>
    <col min="5" max="5" width="16.625" style="161" customWidth="1"/>
    <col min="6" max="6" width="11.375" style="161" customWidth="1"/>
    <col min="7" max="8" width="9.125" style="161" customWidth="1"/>
    <col min="9" max="9" width="14.5" style="161" customWidth="1"/>
    <col min="10" max="10" width="15.5" style="161" customWidth="1"/>
    <col min="11" max="11" width="12.75" style="161" customWidth="1"/>
    <col min="12" max="12" width="10.5" style="161" customWidth="1"/>
    <col min="13" max="13" width="6.5" style="161" customWidth="1"/>
    <col min="14" max="14" width="13.5" style="161" customWidth="1"/>
    <col min="15" max="15" width="13" style="161" customWidth="1"/>
    <col min="16" max="16" width="11.75" style="161" customWidth="1"/>
    <col min="17" max="17" width="16" style="161" customWidth="1"/>
    <col min="18" max="16384" width="9" style="161"/>
  </cols>
  <sheetData>
    <row r="1" spans="1:17">
      <c r="Q1" s="163" t="s">
        <v>195</v>
      </c>
    </row>
    <row r="4" spans="1:17" ht="21.75" customHeight="1">
      <c r="B4" s="521" t="s">
        <v>196</v>
      </c>
      <c r="C4" s="521"/>
      <c r="D4" s="521"/>
      <c r="E4" s="521"/>
      <c r="F4" s="521"/>
      <c r="G4" s="521"/>
      <c r="H4" s="521"/>
      <c r="I4" s="521"/>
      <c r="J4" s="521"/>
      <c r="K4" s="521"/>
      <c r="L4" s="521"/>
      <c r="M4" s="521"/>
      <c r="N4" s="521"/>
      <c r="O4" s="521"/>
      <c r="P4" s="521"/>
      <c r="Q4" s="521"/>
    </row>
    <row r="5" spans="1:17" ht="14.25" thickBot="1"/>
    <row r="6" spans="1:17" ht="27" customHeight="1" thickBot="1">
      <c r="C6" s="307" t="s">
        <v>151</v>
      </c>
      <c r="D6" s="309">
        <f>'02_様式4-1'!G7</f>
        <v>0</v>
      </c>
      <c r="E6" s="308" t="s">
        <v>197</v>
      </c>
      <c r="F6" s="522">
        <f>'02_様式4-1'!B8</f>
        <v>0</v>
      </c>
      <c r="G6" s="522"/>
      <c r="H6" s="523"/>
      <c r="I6" s="307" t="s">
        <v>198</v>
      </c>
      <c r="J6" s="524" t="s">
        <v>258</v>
      </c>
      <c r="K6" s="525"/>
      <c r="L6" s="308" t="s">
        <v>199</v>
      </c>
      <c r="M6" s="526">
        <f>'02_様式4-1'!G7</f>
        <v>0</v>
      </c>
      <c r="N6" s="527"/>
      <c r="O6" s="527"/>
      <c r="P6" s="527"/>
      <c r="Q6" s="528"/>
    </row>
    <row r="8" spans="1:17" ht="14.25" thickBot="1">
      <c r="F8" s="164" t="s">
        <v>200</v>
      </c>
      <c r="I8" s="164" t="s">
        <v>200</v>
      </c>
      <c r="J8" s="164" t="s">
        <v>200</v>
      </c>
      <c r="K8" s="164" t="s">
        <v>200</v>
      </c>
    </row>
    <row r="9" spans="1:17" ht="56.25" customHeight="1">
      <c r="A9" s="165" t="s">
        <v>201</v>
      </c>
      <c r="B9" s="166" t="s">
        <v>57</v>
      </c>
      <c r="C9" s="167" t="s">
        <v>202</v>
      </c>
      <c r="D9" s="248" t="s">
        <v>265</v>
      </c>
      <c r="E9" s="168" t="s">
        <v>203</v>
      </c>
      <c r="F9" s="168" t="s">
        <v>204</v>
      </c>
      <c r="G9" s="169" t="s">
        <v>205</v>
      </c>
      <c r="H9" s="168" t="s">
        <v>206</v>
      </c>
      <c r="I9" s="168" t="s">
        <v>207</v>
      </c>
      <c r="J9" s="168" t="s">
        <v>208</v>
      </c>
      <c r="K9" s="170" t="s">
        <v>209</v>
      </c>
      <c r="L9" s="171" t="s">
        <v>210</v>
      </c>
      <c r="M9" s="172"/>
      <c r="O9" s="173" t="s">
        <v>211</v>
      </c>
      <c r="P9" s="173" t="s">
        <v>212</v>
      </c>
      <c r="Q9" s="174" t="s">
        <v>213</v>
      </c>
    </row>
    <row r="10" spans="1:17" s="183" customFormat="1" ht="63" customHeight="1" thickBot="1">
      <c r="A10" s="175" t="s">
        <v>214</v>
      </c>
      <c r="B10" s="176" t="s">
        <v>215</v>
      </c>
      <c r="C10" s="177" t="s">
        <v>216</v>
      </c>
      <c r="D10" s="311" t="s">
        <v>217</v>
      </c>
      <c r="E10" s="178" t="s">
        <v>218</v>
      </c>
      <c r="F10" s="178" t="s">
        <v>219</v>
      </c>
      <c r="G10" s="311" t="s">
        <v>217</v>
      </c>
      <c r="H10" s="311" t="s">
        <v>217</v>
      </c>
      <c r="I10" s="311" t="s">
        <v>217</v>
      </c>
      <c r="J10" s="178" t="s">
        <v>216</v>
      </c>
      <c r="K10" s="179" t="s">
        <v>219</v>
      </c>
      <c r="L10" s="176" t="s">
        <v>216</v>
      </c>
      <c r="M10" s="180"/>
      <c r="N10" s="181"/>
      <c r="O10" s="182" t="s">
        <v>219</v>
      </c>
      <c r="P10" s="182" t="s">
        <v>219</v>
      </c>
      <c r="Q10" s="176" t="s">
        <v>220</v>
      </c>
    </row>
    <row r="11" spans="1:17">
      <c r="A11" s="162">
        <v>1</v>
      </c>
      <c r="B11" s="322"/>
      <c r="C11" s="184"/>
      <c r="D11" s="185"/>
      <c r="E11" s="186"/>
      <c r="F11" s="288" t="str">
        <f t="shared" ref="F11:F55" si="0">IFERROR(I11/(G11+H11),"0")</f>
        <v>0</v>
      </c>
      <c r="G11" s="188"/>
      <c r="H11" s="188"/>
      <c r="I11" s="189"/>
      <c r="J11" s="188"/>
      <c r="K11" s="286">
        <f t="shared" ref="K11:K55" si="1">IFERROR(I11+J11,"0")</f>
        <v>0</v>
      </c>
      <c r="L11" s="190"/>
      <c r="M11" s="191"/>
      <c r="O11" s="289" t="str">
        <f t="shared" ref="O11:O55" si="2">IFERROR(F11*G11+J11/(G11+H11)*G11,"0")</f>
        <v>0</v>
      </c>
      <c r="P11" s="289" t="str">
        <f t="shared" ref="P11:P55" si="3">IFERROR(F11*H11+J11/(G11+H11)*H11,"0")</f>
        <v>0</v>
      </c>
      <c r="Q11" s="290">
        <f t="shared" ref="Q11:Q55" si="4">IF(AND(ABS(J11)&gt;=0,OR(E11="（イ）複数項目に係る経費",E11="（ア）全体に係る経費")),J11,0)</f>
        <v>0</v>
      </c>
    </row>
    <row r="12" spans="1:17">
      <c r="A12" s="162">
        <v>2</v>
      </c>
      <c r="B12" s="323"/>
      <c r="C12" s="193"/>
      <c r="D12" s="194"/>
      <c r="E12" s="195"/>
      <c r="F12" s="288" t="str">
        <f t="shared" si="0"/>
        <v>0</v>
      </c>
      <c r="G12" s="196"/>
      <c r="H12" s="196"/>
      <c r="I12" s="197"/>
      <c r="J12" s="196"/>
      <c r="K12" s="286">
        <f t="shared" si="1"/>
        <v>0</v>
      </c>
      <c r="L12" s="198"/>
      <c r="M12" s="310"/>
      <c r="O12" s="291" t="str">
        <f t="shared" si="2"/>
        <v>0</v>
      </c>
      <c r="P12" s="291" t="str">
        <f t="shared" si="3"/>
        <v>0</v>
      </c>
      <c r="Q12" s="292">
        <f t="shared" si="4"/>
        <v>0</v>
      </c>
    </row>
    <row r="13" spans="1:17">
      <c r="A13" s="162">
        <v>3</v>
      </c>
      <c r="B13" s="192"/>
      <c r="C13" s="193"/>
      <c r="D13" s="194"/>
      <c r="E13" s="195"/>
      <c r="F13" s="288" t="str">
        <f t="shared" si="0"/>
        <v>0</v>
      </c>
      <c r="G13" s="196"/>
      <c r="H13" s="196"/>
      <c r="I13" s="197"/>
      <c r="J13" s="196"/>
      <c r="K13" s="286">
        <f t="shared" si="1"/>
        <v>0</v>
      </c>
      <c r="L13" s="198"/>
      <c r="M13" s="191"/>
      <c r="O13" s="291" t="str">
        <f t="shared" si="2"/>
        <v>0</v>
      </c>
      <c r="P13" s="291" t="str">
        <f t="shared" si="3"/>
        <v>0</v>
      </c>
      <c r="Q13" s="292">
        <f t="shared" si="4"/>
        <v>0</v>
      </c>
    </row>
    <row r="14" spans="1:17">
      <c r="A14" s="162">
        <v>4</v>
      </c>
      <c r="B14" s="192"/>
      <c r="C14" s="193"/>
      <c r="D14" s="194"/>
      <c r="E14" s="195"/>
      <c r="F14" s="288" t="str">
        <f t="shared" si="0"/>
        <v>0</v>
      </c>
      <c r="G14" s="196"/>
      <c r="H14" s="196"/>
      <c r="I14" s="197"/>
      <c r="J14" s="196"/>
      <c r="K14" s="286">
        <f t="shared" si="1"/>
        <v>0</v>
      </c>
      <c r="L14" s="198"/>
      <c r="M14" s="191"/>
      <c r="O14" s="291" t="str">
        <f t="shared" si="2"/>
        <v>0</v>
      </c>
      <c r="P14" s="291" t="str">
        <f t="shared" si="3"/>
        <v>0</v>
      </c>
      <c r="Q14" s="292">
        <f t="shared" si="4"/>
        <v>0</v>
      </c>
    </row>
    <row r="15" spans="1:17">
      <c r="A15" s="162">
        <v>5</v>
      </c>
      <c r="B15" s="192"/>
      <c r="C15" s="193"/>
      <c r="D15" s="194"/>
      <c r="E15" s="195"/>
      <c r="F15" s="288" t="str">
        <f t="shared" si="0"/>
        <v>0</v>
      </c>
      <c r="G15" s="196"/>
      <c r="H15" s="196"/>
      <c r="I15" s="197"/>
      <c r="J15" s="196"/>
      <c r="K15" s="286">
        <f t="shared" si="1"/>
        <v>0</v>
      </c>
      <c r="L15" s="198"/>
      <c r="M15" s="191"/>
      <c r="O15" s="291" t="str">
        <f t="shared" si="2"/>
        <v>0</v>
      </c>
      <c r="P15" s="291" t="str">
        <f t="shared" si="3"/>
        <v>0</v>
      </c>
      <c r="Q15" s="292">
        <f t="shared" si="4"/>
        <v>0</v>
      </c>
    </row>
    <row r="16" spans="1:17">
      <c r="A16" s="162">
        <v>6</v>
      </c>
      <c r="B16" s="192"/>
      <c r="C16" s="193"/>
      <c r="D16" s="194"/>
      <c r="E16" s="195"/>
      <c r="F16" s="288" t="str">
        <f t="shared" si="0"/>
        <v>0</v>
      </c>
      <c r="G16" s="196"/>
      <c r="H16" s="196"/>
      <c r="I16" s="197"/>
      <c r="J16" s="196"/>
      <c r="K16" s="286">
        <f t="shared" si="1"/>
        <v>0</v>
      </c>
      <c r="L16" s="198"/>
      <c r="M16" s="191"/>
      <c r="O16" s="291" t="str">
        <f t="shared" si="2"/>
        <v>0</v>
      </c>
      <c r="P16" s="291" t="str">
        <f t="shared" si="3"/>
        <v>0</v>
      </c>
      <c r="Q16" s="292">
        <f t="shared" si="4"/>
        <v>0</v>
      </c>
    </row>
    <row r="17" spans="1:17">
      <c r="A17" s="162">
        <v>7</v>
      </c>
      <c r="B17" s="192"/>
      <c r="C17" s="193"/>
      <c r="D17" s="194"/>
      <c r="E17" s="195"/>
      <c r="F17" s="288" t="str">
        <f t="shared" si="0"/>
        <v>0</v>
      </c>
      <c r="G17" s="196"/>
      <c r="H17" s="196"/>
      <c r="I17" s="197"/>
      <c r="J17" s="196"/>
      <c r="K17" s="286">
        <f t="shared" si="1"/>
        <v>0</v>
      </c>
      <c r="L17" s="198"/>
      <c r="M17" s="191"/>
      <c r="O17" s="291" t="str">
        <f t="shared" si="2"/>
        <v>0</v>
      </c>
      <c r="P17" s="291" t="str">
        <f t="shared" si="3"/>
        <v>0</v>
      </c>
      <c r="Q17" s="292">
        <f t="shared" si="4"/>
        <v>0</v>
      </c>
    </row>
    <row r="18" spans="1:17">
      <c r="A18" s="162">
        <v>8</v>
      </c>
      <c r="B18" s="192"/>
      <c r="C18" s="193"/>
      <c r="D18" s="194"/>
      <c r="E18" s="195"/>
      <c r="F18" s="288" t="str">
        <f t="shared" si="0"/>
        <v>0</v>
      </c>
      <c r="G18" s="196"/>
      <c r="H18" s="196"/>
      <c r="I18" s="197"/>
      <c r="J18" s="196"/>
      <c r="K18" s="286">
        <f t="shared" si="1"/>
        <v>0</v>
      </c>
      <c r="L18" s="198"/>
      <c r="M18" s="191"/>
      <c r="O18" s="291" t="str">
        <f t="shared" si="2"/>
        <v>0</v>
      </c>
      <c r="P18" s="291" t="str">
        <f t="shared" si="3"/>
        <v>0</v>
      </c>
      <c r="Q18" s="292">
        <f t="shared" si="4"/>
        <v>0</v>
      </c>
    </row>
    <row r="19" spans="1:17">
      <c r="A19" s="162">
        <v>9</v>
      </c>
      <c r="B19" s="192"/>
      <c r="C19" s="193"/>
      <c r="D19" s="194"/>
      <c r="E19" s="195"/>
      <c r="F19" s="288" t="str">
        <f t="shared" si="0"/>
        <v>0</v>
      </c>
      <c r="G19" s="196"/>
      <c r="H19" s="196"/>
      <c r="I19" s="197"/>
      <c r="J19" s="196"/>
      <c r="K19" s="286">
        <f t="shared" si="1"/>
        <v>0</v>
      </c>
      <c r="L19" s="198"/>
      <c r="M19" s="191"/>
      <c r="O19" s="291" t="str">
        <f t="shared" si="2"/>
        <v>0</v>
      </c>
      <c r="P19" s="291" t="str">
        <f t="shared" si="3"/>
        <v>0</v>
      </c>
      <c r="Q19" s="292">
        <f t="shared" si="4"/>
        <v>0</v>
      </c>
    </row>
    <row r="20" spans="1:17">
      <c r="A20" s="162">
        <v>10</v>
      </c>
      <c r="B20" s="192"/>
      <c r="C20" s="193"/>
      <c r="D20" s="194"/>
      <c r="E20" s="195"/>
      <c r="F20" s="288" t="str">
        <f t="shared" si="0"/>
        <v>0</v>
      </c>
      <c r="G20" s="196"/>
      <c r="H20" s="196"/>
      <c r="I20" s="197"/>
      <c r="J20" s="196"/>
      <c r="K20" s="286">
        <f t="shared" si="1"/>
        <v>0</v>
      </c>
      <c r="L20" s="198"/>
      <c r="M20" s="191"/>
      <c r="O20" s="291" t="str">
        <f t="shared" si="2"/>
        <v>0</v>
      </c>
      <c r="P20" s="291" t="str">
        <f t="shared" si="3"/>
        <v>0</v>
      </c>
      <c r="Q20" s="292">
        <f t="shared" si="4"/>
        <v>0</v>
      </c>
    </row>
    <row r="21" spans="1:17">
      <c r="A21" s="162">
        <v>11</v>
      </c>
      <c r="B21" s="192"/>
      <c r="C21" s="193"/>
      <c r="D21" s="194"/>
      <c r="E21" s="195"/>
      <c r="F21" s="288" t="str">
        <f t="shared" si="0"/>
        <v>0</v>
      </c>
      <c r="G21" s="196"/>
      <c r="H21" s="196"/>
      <c r="I21" s="197"/>
      <c r="J21" s="196"/>
      <c r="K21" s="286">
        <f t="shared" si="1"/>
        <v>0</v>
      </c>
      <c r="L21" s="198"/>
      <c r="M21" s="191"/>
      <c r="O21" s="291" t="str">
        <f t="shared" si="2"/>
        <v>0</v>
      </c>
      <c r="P21" s="291" t="str">
        <f t="shared" si="3"/>
        <v>0</v>
      </c>
      <c r="Q21" s="292">
        <f t="shared" si="4"/>
        <v>0</v>
      </c>
    </row>
    <row r="22" spans="1:17">
      <c r="A22" s="162">
        <v>12</v>
      </c>
      <c r="B22" s="192"/>
      <c r="C22" s="193"/>
      <c r="D22" s="194"/>
      <c r="E22" s="195"/>
      <c r="F22" s="288" t="str">
        <f t="shared" si="0"/>
        <v>0</v>
      </c>
      <c r="G22" s="196"/>
      <c r="H22" s="196"/>
      <c r="I22" s="197"/>
      <c r="J22" s="196"/>
      <c r="K22" s="286">
        <f t="shared" si="1"/>
        <v>0</v>
      </c>
      <c r="L22" s="198"/>
      <c r="M22" s="191"/>
      <c r="O22" s="291" t="str">
        <f t="shared" si="2"/>
        <v>0</v>
      </c>
      <c r="P22" s="291" t="str">
        <f t="shared" si="3"/>
        <v>0</v>
      </c>
      <c r="Q22" s="292">
        <f t="shared" si="4"/>
        <v>0</v>
      </c>
    </row>
    <row r="23" spans="1:17">
      <c r="A23" s="162">
        <v>13</v>
      </c>
      <c r="B23" s="192"/>
      <c r="C23" s="193"/>
      <c r="D23" s="194"/>
      <c r="E23" s="195"/>
      <c r="F23" s="288" t="str">
        <f t="shared" si="0"/>
        <v>0</v>
      </c>
      <c r="G23" s="196"/>
      <c r="H23" s="196"/>
      <c r="I23" s="197"/>
      <c r="J23" s="196"/>
      <c r="K23" s="286">
        <f t="shared" si="1"/>
        <v>0</v>
      </c>
      <c r="L23" s="198"/>
      <c r="M23" s="191"/>
      <c r="O23" s="291" t="str">
        <f t="shared" si="2"/>
        <v>0</v>
      </c>
      <c r="P23" s="291" t="str">
        <f t="shared" si="3"/>
        <v>0</v>
      </c>
      <c r="Q23" s="292">
        <f t="shared" si="4"/>
        <v>0</v>
      </c>
    </row>
    <row r="24" spans="1:17">
      <c r="A24" s="162">
        <v>14</v>
      </c>
      <c r="B24" s="192"/>
      <c r="C24" s="193"/>
      <c r="D24" s="194"/>
      <c r="E24" s="195"/>
      <c r="F24" s="288" t="str">
        <f t="shared" si="0"/>
        <v>0</v>
      </c>
      <c r="G24" s="196"/>
      <c r="H24" s="196"/>
      <c r="I24" s="197"/>
      <c r="J24" s="196"/>
      <c r="K24" s="286">
        <f t="shared" si="1"/>
        <v>0</v>
      </c>
      <c r="L24" s="198"/>
      <c r="M24" s="191"/>
      <c r="O24" s="291" t="str">
        <f t="shared" si="2"/>
        <v>0</v>
      </c>
      <c r="P24" s="291" t="str">
        <f t="shared" si="3"/>
        <v>0</v>
      </c>
      <c r="Q24" s="292">
        <f t="shared" si="4"/>
        <v>0</v>
      </c>
    </row>
    <row r="25" spans="1:17">
      <c r="A25" s="162">
        <v>15</v>
      </c>
      <c r="B25" s="192"/>
      <c r="C25" s="193"/>
      <c r="D25" s="194"/>
      <c r="E25" s="195"/>
      <c r="F25" s="288" t="str">
        <f t="shared" si="0"/>
        <v>0</v>
      </c>
      <c r="G25" s="196"/>
      <c r="H25" s="196"/>
      <c r="I25" s="197"/>
      <c r="J25" s="196"/>
      <c r="K25" s="286">
        <f t="shared" si="1"/>
        <v>0</v>
      </c>
      <c r="L25" s="198"/>
      <c r="M25" s="191"/>
      <c r="O25" s="291" t="str">
        <f t="shared" si="2"/>
        <v>0</v>
      </c>
      <c r="P25" s="291" t="str">
        <f t="shared" si="3"/>
        <v>0</v>
      </c>
      <c r="Q25" s="292">
        <f t="shared" si="4"/>
        <v>0</v>
      </c>
    </row>
    <row r="26" spans="1:17">
      <c r="A26" s="162">
        <v>16</v>
      </c>
      <c r="B26" s="192"/>
      <c r="C26" s="193"/>
      <c r="D26" s="194"/>
      <c r="E26" s="195"/>
      <c r="F26" s="288" t="str">
        <f t="shared" si="0"/>
        <v>0</v>
      </c>
      <c r="G26" s="196"/>
      <c r="H26" s="196"/>
      <c r="I26" s="197"/>
      <c r="J26" s="196"/>
      <c r="K26" s="286">
        <f t="shared" si="1"/>
        <v>0</v>
      </c>
      <c r="L26" s="198"/>
      <c r="M26" s="191"/>
      <c r="O26" s="291" t="str">
        <f t="shared" si="2"/>
        <v>0</v>
      </c>
      <c r="P26" s="291" t="str">
        <f t="shared" si="3"/>
        <v>0</v>
      </c>
      <c r="Q26" s="292">
        <f t="shared" si="4"/>
        <v>0</v>
      </c>
    </row>
    <row r="27" spans="1:17">
      <c r="A27" s="162">
        <v>17</v>
      </c>
      <c r="B27" s="192"/>
      <c r="C27" s="193"/>
      <c r="D27" s="194"/>
      <c r="E27" s="195"/>
      <c r="F27" s="288" t="str">
        <f t="shared" si="0"/>
        <v>0</v>
      </c>
      <c r="G27" s="196"/>
      <c r="H27" s="196"/>
      <c r="I27" s="197"/>
      <c r="J27" s="196"/>
      <c r="K27" s="286">
        <f t="shared" si="1"/>
        <v>0</v>
      </c>
      <c r="L27" s="198"/>
      <c r="M27" s="191"/>
      <c r="O27" s="291" t="str">
        <f t="shared" si="2"/>
        <v>0</v>
      </c>
      <c r="P27" s="291" t="str">
        <f t="shared" si="3"/>
        <v>0</v>
      </c>
      <c r="Q27" s="292">
        <f t="shared" si="4"/>
        <v>0</v>
      </c>
    </row>
    <row r="28" spans="1:17">
      <c r="A28" s="162">
        <v>18</v>
      </c>
      <c r="B28" s="192"/>
      <c r="C28" s="193"/>
      <c r="D28" s="194"/>
      <c r="E28" s="195"/>
      <c r="F28" s="288" t="str">
        <f t="shared" si="0"/>
        <v>0</v>
      </c>
      <c r="G28" s="196"/>
      <c r="H28" s="196"/>
      <c r="I28" s="197"/>
      <c r="J28" s="196"/>
      <c r="K28" s="286">
        <f t="shared" si="1"/>
        <v>0</v>
      </c>
      <c r="L28" s="198"/>
      <c r="M28" s="191"/>
      <c r="O28" s="291" t="str">
        <f t="shared" si="2"/>
        <v>0</v>
      </c>
      <c r="P28" s="291" t="str">
        <f t="shared" si="3"/>
        <v>0</v>
      </c>
      <c r="Q28" s="292">
        <f t="shared" si="4"/>
        <v>0</v>
      </c>
    </row>
    <row r="29" spans="1:17">
      <c r="A29" s="162">
        <v>19</v>
      </c>
      <c r="B29" s="192"/>
      <c r="C29" s="193"/>
      <c r="D29" s="194"/>
      <c r="E29" s="195"/>
      <c r="F29" s="288" t="str">
        <f t="shared" si="0"/>
        <v>0</v>
      </c>
      <c r="G29" s="196"/>
      <c r="H29" s="196"/>
      <c r="I29" s="197"/>
      <c r="J29" s="196"/>
      <c r="K29" s="286">
        <f t="shared" si="1"/>
        <v>0</v>
      </c>
      <c r="L29" s="198"/>
      <c r="M29" s="191"/>
      <c r="O29" s="291" t="str">
        <f t="shared" si="2"/>
        <v>0</v>
      </c>
      <c r="P29" s="291" t="str">
        <f t="shared" si="3"/>
        <v>0</v>
      </c>
      <c r="Q29" s="292">
        <f t="shared" si="4"/>
        <v>0</v>
      </c>
    </row>
    <row r="30" spans="1:17">
      <c r="A30" s="162">
        <v>20</v>
      </c>
      <c r="B30" s="192"/>
      <c r="C30" s="193"/>
      <c r="D30" s="194"/>
      <c r="E30" s="195"/>
      <c r="F30" s="288" t="str">
        <f t="shared" si="0"/>
        <v>0</v>
      </c>
      <c r="G30" s="196"/>
      <c r="H30" s="196"/>
      <c r="I30" s="197"/>
      <c r="J30" s="196"/>
      <c r="K30" s="286">
        <f t="shared" si="1"/>
        <v>0</v>
      </c>
      <c r="L30" s="198"/>
      <c r="M30" s="191"/>
      <c r="O30" s="291" t="str">
        <f t="shared" si="2"/>
        <v>0</v>
      </c>
      <c r="P30" s="291" t="str">
        <f t="shared" si="3"/>
        <v>0</v>
      </c>
      <c r="Q30" s="292">
        <f t="shared" si="4"/>
        <v>0</v>
      </c>
    </row>
    <row r="31" spans="1:17">
      <c r="A31" s="162">
        <v>21</v>
      </c>
      <c r="B31" s="192"/>
      <c r="C31" s="193"/>
      <c r="D31" s="194"/>
      <c r="E31" s="195"/>
      <c r="F31" s="288" t="str">
        <f t="shared" si="0"/>
        <v>0</v>
      </c>
      <c r="G31" s="196"/>
      <c r="H31" s="196"/>
      <c r="I31" s="197"/>
      <c r="J31" s="196"/>
      <c r="K31" s="286">
        <f t="shared" si="1"/>
        <v>0</v>
      </c>
      <c r="L31" s="198"/>
      <c r="M31" s="191"/>
      <c r="O31" s="291" t="str">
        <f t="shared" si="2"/>
        <v>0</v>
      </c>
      <c r="P31" s="291" t="str">
        <f t="shared" si="3"/>
        <v>0</v>
      </c>
      <c r="Q31" s="292">
        <f t="shared" si="4"/>
        <v>0</v>
      </c>
    </row>
    <row r="32" spans="1:17">
      <c r="A32" s="162">
        <v>22</v>
      </c>
      <c r="B32" s="192"/>
      <c r="C32" s="193"/>
      <c r="D32" s="194"/>
      <c r="E32" s="195"/>
      <c r="F32" s="288" t="str">
        <f t="shared" si="0"/>
        <v>0</v>
      </c>
      <c r="G32" s="196"/>
      <c r="H32" s="196"/>
      <c r="I32" s="197"/>
      <c r="J32" s="196"/>
      <c r="K32" s="286">
        <f t="shared" si="1"/>
        <v>0</v>
      </c>
      <c r="L32" s="198"/>
      <c r="M32" s="191"/>
      <c r="O32" s="291" t="str">
        <f t="shared" si="2"/>
        <v>0</v>
      </c>
      <c r="P32" s="291" t="str">
        <f t="shared" si="3"/>
        <v>0</v>
      </c>
      <c r="Q32" s="292">
        <f t="shared" si="4"/>
        <v>0</v>
      </c>
    </row>
    <row r="33" spans="1:17">
      <c r="A33" s="162">
        <v>23</v>
      </c>
      <c r="B33" s="192"/>
      <c r="C33" s="193"/>
      <c r="D33" s="194"/>
      <c r="E33" s="195"/>
      <c r="F33" s="288" t="str">
        <f t="shared" si="0"/>
        <v>0</v>
      </c>
      <c r="G33" s="196"/>
      <c r="H33" s="196"/>
      <c r="I33" s="197"/>
      <c r="J33" s="196"/>
      <c r="K33" s="286">
        <f t="shared" si="1"/>
        <v>0</v>
      </c>
      <c r="L33" s="198"/>
      <c r="M33" s="191"/>
      <c r="O33" s="291" t="str">
        <f t="shared" si="2"/>
        <v>0</v>
      </c>
      <c r="P33" s="291" t="str">
        <f t="shared" si="3"/>
        <v>0</v>
      </c>
      <c r="Q33" s="292">
        <f t="shared" si="4"/>
        <v>0</v>
      </c>
    </row>
    <row r="34" spans="1:17">
      <c r="A34" s="162">
        <v>24</v>
      </c>
      <c r="B34" s="192"/>
      <c r="C34" s="193"/>
      <c r="D34" s="194"/>
      <c r="E34" s="195"/>
      <c r="F34" s="288" t="str">
        <f t="shared" si="0"/>
        <v>0</v>
      </c>
      <c r="G34" s="196"/>
      <c r="H34" s="196"/>
      <c r="I34" s="197"/>
      <c r="J34" s="196"/>
      <c r="K34" s="286">
        <f t="shared" si="1"/>
        <v>0</v>
      </c>
      <c r="L34" s="198"/>
      <c r="M34" s="191"/>
      <c r="O34" s="291" t="str">
        <f t="shared" si="2"/>
        <v>0</v>
      </c>
      <c r="P34" s="291" t="str">
        <f t="shared" si="3"/>
        <v>0</v>
      </c>
      <c r="Q34" s="292">
        <f t="shared" si="4"/>
        <v>0</v>
      </c>
    </row>
    <row r="35" spans="1:17">
      <c r="A35" s="162">
        <v>25</v>
      </c>
      <c r="B35" s="192"/>
      <c r="C35" s="193"/>
      <c r="D35" s="194"/>
      <c r="E35" s="195"/>
      <c r="F35" s="288" t="str">
        <f t="shared" si="0"/>
        <v>0</v>
      </c>
      <c r="G35" s="196"/>
      <c r="H35" s="196"/>
      <c r="I35" s="197"/>
      <c r="J35" s="196"/>
      <c r="K35" s="286">
        <f t="shared" si="1"/>
        <v>0</v>
      </c>
      <c r="L35" s="198"/>
      <c r="M35" s="191"/>
      <c r="O35" s="291" t="str">
        <f t="shared" si="2"/>
        <v>0</v>
      </c>
      <c r="P35" s="291" t="str">
        <f t="shared" si="3"/>
        <v>0</v>
      </c>
      <c r="Q35" s="292">
        <f t="shared" si="4"/>
        <v>0</v>
      </c>
    </row>
    <row r="36" spans="1:17">
      <c r="A36" s="162">
        <v>26</v>
      </c>
      <c r="B36" s="192"/>
      <c r="C36" s="193"/>
      <c r="D36" s="194"/>
      <c r="E36" s="195"/>
      <c r="F36" s="288" t="str">
        <f t="shared" si="0"/>
        <v>0</v>
      </c>
      <c r="G36" s="196"/>
      <c r="H36" s="196"/>
      <c r="I36" s="197"/>
      <c r="J36" s="196"/>
      <c r="K36" s="286">
        <f t="shared" si="1"/>
        <v>0</v>
      </c>
      <c r="L36" s="198"/>
      <c r="M36" s="191"/>
      <c r="O36" s="291" t="str">
        <f t="shared" si="2"/>
        <v>0</v>
      </c>
      <c r="P36" s="291" t="str">
        <f t="shared" si="3"/>
        <v>0</v>
      </c>
      <c r="Q36" s="292">
        <f t="shared" si="4"/>
        <v>0</v>
      </c>
    </row>
    <row r="37" spans="1:17">
      <c r="A37" s="162">
        <v>27</v>
      </c>
      <c r="B37" s="192"/>
      <c r="C37" s="193"/>
      <c r="D37" s="194"/>
      <c r="E37" s="195"/>
      <c r="F37" s="288" t="str">
        <f t="shared" si="0"/>
        <v>0</v>
      </c>
      <c r="G37" s="196"/>
      <c r="H37" s="196"/>
      <c r="I37" s="197"/>
      <c r="J37" s="196"/>
      <c r="K37" s="286">
        <f t="shared" si="1"/>
        <v>0</v>
      </c>
      <c r="L37" s="198"/>
      <c r="M37" s="191"/>
      <c r="O37" s="291" t="str">
        <f t="shared" si="2"/>
        <v>0</v>
      </c>
      <c r="P37" s="291" t="str">
        <f t="shared" si="3"/>
        <v>0</v>
      </c>
      <c r="Q37" s="292">
        <f t="shared" si="4"/>
        <v>0</v>
      </c>
    </row>
    <row r="38" spans="1:17">
      <c r="A38" s="162">
        <v>28</v>
      </c>
      <c r="B38" s="192"/>
      <c r="C38" s="193"/>
      <c r="D38" s="194"/>
      <c r="E38" s="195"/>
      <c r="F38" s="288" t="str">
        <f t="shared" si="0"/>
        <v>0</v>
      </c>
      <c r="G38" s="196"/>
      <c r="H38" s="196"/>
      <c r="I38" s="197"/>
      <c r="J38" s="196"/>
      <c r="K38" s="286">
        <f t="shared" si="1"/>
        <v>0</v>
      </c>
      <c r="L38" s="198"/>
      <c r="M38" s="191"/>
      <c r="O38" s="291" t="str">
        <f t="shared" si="2"/>
        <v>0</v>
      </c>
      <c r="P38" s="291" t="str">
        <f t="shared" si="3"/>
        <v>0</v>
      </c>
      <c r="Q38" s="292">
        <f t="shared" si="4"/>
        <v>0</v>
      </c>
    </row>
    <row r="39" spans="1:17">
      <c r="A39" s="162">
        <v>29</v>
      </c>
      <c r="B39" s="192"/>
      <c r="C39" s="193"/>
      <c r="D39" s="194"/>
      <c r="E39" s="195"/>
      <c r="F39" s="288" t="str">
        <f t="shared" si="0"/>
        <v>0</v>
      </c>
      <c r="G39" s="196"/>
      <c r="H39" s="196"/>
      <c r="I39" s="197"/>
      <c r="J39" s="196"/>
      <c r="K39" s="286">
        <f t="shared" si="1"/>
        <v>0</v>
      </c>
      <c r="L39" s="198"/>
      <c r="M39" s="191"/>
      <c r="O39" s="291" t="str">
        <f t="shared" si="2"/>
        <v>0</v>
      </c>
      <c r="P39" s="291" t="str">
        <f t="shared" si="3"/>
        <v>0</v>
      </c>
      <c r="Q39" s="292">
        <f t="shared" si="4"/>
        <v>0</v>
      </c>
    </row>
    <row r="40" spans="1:17">
      <c r="A40" s="162">
        <v>30</v>
      </c>
      <c r="B40" s="192"/>
      <c r="C40" s="193"/>
      <c r="D40" s="194"/>
      <c r="E40" s="195"/>
      <c r="F40" s="288" t="str">
        <f t="shared" si="0"/>
        <v>0</v>
      </c>
      <c r="G40" s="196"/>
      <c r="H40" s="196"/>
      <c r="I40" s="197"/>
      <c r="J40" s="196"/>
      <c r="K40" s="286">
        <f t="shared" si="1"/>
        <v>0</v>
      </c>
      <c r="L40" s="198"/>
      <c r="M40" s="191"/>
      <c r="O40" s="291" t="str">
        <f t="shared" si="2"/>
        <v>0</v>
      </c>
      <c r="P40" s="291" t="str">
        <f t="shared" si="3"/>
        <v>0</v>
      </c>
      <c r="Q40" s="292">
        <f t="shared" si="4"/>
        <v>0</v>
      </c>
    </row>
    <row r="41" spans="1:17">
      <c r="A41" s="162">
        <v>31</v>
      </c>
      <c r="B41" s="192"/>
      <c r="C41" s="193"/>
      <c r="D41" s="194"/>
      <c r="E41" s="195"/>
      <c r="F41" s="288" t="str">
        <f t="shared" si="0"/>
        <v>0</v>
      </c>
      <c r="G41" s="196"/>
      <c r="H41" s="196"/>
      <c r="I41" s="197"/>
      <c r="J41" s="196"/>
      <c r="K41" s="286">
        <f t="shared" si="1"/>
        <v>0</v>
      </c>
      <c r="L41" s="198"/>
      <c r="M41" s="191"/>
      <c r="O41" s="291" t="str">
        <f t="shared" si="2"/>
        <v>0</v>
      </c>
      <c r="P41" s="291" t="str">
        <f t="shared" si="3"/>
        <v>0</v>
      </c>
      <c r="Q41" s="292">
        <f t="shared" si="4"/>
        <v>0</v>
      </c>
    </row>
    <row r="42" spans="1:17">
      <c r="A42" s="162">
        <v>32</v>
      </c>
      <c r="B42" s="192"/>
      <c r="C42" s="193"/>
      <c r="D42" s="194"/>
      <c r="E42" s="195"/>
      <c r="F42" s="288" t="str">
        <f t="shared" si="0"/>
        <v>0</v>
      </c>
      <c r="G42" s="196"/>
      <c r="H42" s="196"/>
      <c r="I42" s="197"/>
      <c r="J42" s="196"/>
      <c r="K42" s="286">
        <f t="shared" si="1"/>
        <v>0</v>
      </c>
      <c r="L42" s="198"/>
      <c r="M42" s="191"/>
      <c r="O42" s="291" t="str">
        <f t="shared" si="2"/>
        <v>0</v>
      </c>
      <c r="P42" s="291" t="str">
        <f t="shared" si="3"/>
        <v>0</v>
      </c>
      <c r="Q42" s="292">
        <f t="shared" si="4"/>
        <v>0</v>
      </c>
    </row>
    <row r="43" spans="1:17">
      <c r="A43" s="162">
        <v>33</v>
      </c>
      <c r="B43" s="192"/>
      <c r="C43" s="193"/>
      <c r="D43" s="194"/>
      <c r="E43" s="195"/>
      <c r="F43" s="288" t="str">
        <f t="shared" si="0"/>
        <v>0</v>
      </c>
      <c r="G43" s="196"/>
      <c r="H43" s="196"/>
      <c r="I43" s="197"/>
      <c r="J43" s="196"/>
      <c r="K43" s="286">
        <f t="shared" si="1"/>
        <v>0</v>
      </c>
      <c r="L43" s="198"/>
      <c r="M43" s="191"/>
      <c r="O43" s="291" t="str">
        <f t="shared" si="2"/>
        <v>0</v>
      </c>
      <c r="P43" s="291" t="str">
        <f t="shared" si="3"/>
        <v>0</v>
      </c>
      <c r="Q43" s="292">
        <f t="shared" si="4"/>
        <v>0</v>
      </c>
    </row>
    <row r="44" spans="1:17">
      <c r="A44" s="162">
        <v>34</v>
      </c>
      <c r="B44" s="192"/>
      <c r="C44" s="193"/>
      <c r="D44" s="194"/>
      <c r="E44" s="195"/>
      <c r="F44" s="288" t="str">
        <f t="shared" si="0"/>
        <v>0</v>
      </c>
      <c r="G44" s="196"/>
      <c r="H44" s="196"/>
      <c r="I44" s="197"/>
      <c r="J44" s="196"/>
      <c r="K44" s="286">
        <f t="shared" si="1"/>
        <v>0</v>
      </c>
      <c r="L44" s="198"/>
      <c r="M44" s="191"/>
      <c r="O44" s="291" t="str">
        <f t="shared" si="2"/>
        <v>0</v>
      </c>
      <c r="P44" s="291" t="str">
        <f t="shared" si="3"/>
        <v>0</v>
      </c>
      <c r="Q44" s="292">
        <f t="shared" si="4"/>
        <v>0</v>
      </c>
    </row>
    <row r="45" spans="1:17">
      <c r="A45" s="162">
        <v>35</v>
      </c>
      <c r="B45" s="192"/>
      <c r="C45" s="193"/>
      <c r="D45" s="194"/>
      <c r="E45" s="195"/>
      <c r="F45" s="288" t="str">
        <f t="shared" si="0"/>
        <v>0</v>
      </c>
      <c r="G45" s="196"/>
      <c r="H45" s="196"/>
      <c r="I45" s="197"/>
      <c r="J45" s="196"/>
      <c r="K45" s="286">
        <f t="shared" si="1"/>
        <v>0</v>
      </c>
      <c r="L45" s="198"/>
      <c r="M45" s="191"/>
      <c r="O45" s="291" t="str">
        <f t="shared" si="2"/>
        <v>0</v>
      </c>
      <c r="P45" s="291" t="str">
        <f t="shared" si="3"/>
        <v>0</v>
      </c>
      <c r="Q45" s="292">
        <f t="shared" si="4"/>
        <v>0</v>
      </c>
    </row>
    <row r="46" spans="1:17">
      <c r="A46" s="162">
        <v>36</v>
      </c>
      <c r="B46" s="192"/>
      <c r="C46" s="193"/>
      <c r="D46" s="194"/>
      <c r="E46" s="195"/>
      <c r="F46" s="288" t="str">
        <f t="shared" si="0"/>
        <v>0</v>
      </c>
      <c r="G46" s="196"/>
      <c r="H46" s="196"/>
      <c r="I46" s="197"/>
      <c r="J46" s="196"/>
      <c r="K46" s="286">
        <f t="shared" si="1"/>
        <v>0</v>
      </c>
      <c r="L46" s="198"/>
      <c r="M46" s="191"/>
      <c r="O46" s="291" t="str">
        <f t="shared" si="2"/>
        <v>0</v>
      </c>
      <c r="P46" s="291" t="str">
        <f t="shared" si="3"/>
        <v>0</v>
      </c>
      <c r="Q46" s="292">
        <f t="shared" si="4"/>
        <v>0</v>
      </c>
    </row>
    <row r="47" spans="1:17">
      <c r="A47" s="162">
        <v>37</v>
      </c>
      <c r="B47" s="192"/>
      <c r="C47" s="193"/>
      <c r="D47" s="194"/>
      <c r="E47" s="195"/>
      <c r="F47" s="288" t="str">
        <f t="shared" si="0"/>
        <v>0</v>
      </c>
      <c r="G47" s="196"/>
      <c r="H47" s="196"/>
      <c r="I47" s="197"/>
      <c r="J47" s="196"/>
      <c r="K47" s="286">
        <f t="shared" si="1"/>
        <v>0</v>
      </c>
      <c r="L47" s="198"/>
      <c r="M47" s="191"/>
      <c r="O47" s="291" t="str">
        <f t="shared" si="2"/>
        <v>0</v>
      </c>
      <c r="P47" s="291" t="str">
        <f t="shared" si="3"/>
        <v>0</v>
      </c>
      <c r="Q47" s="292">
        <f t="shared" si="4"/>
        <v>0</v>
      </c>
    </row>
    <row r="48" spans="1:17">
      <c r="A48" s="162">
        <v>38</v>
      </c>
      <c r="B48" s="192"/>
      <c r="C48" s="193"/>
      <c r="D48" s="194"/>
      <c r="E48" s="195"/>
      <c r="F48" s="288" t="str">
        <f t="shared" si="0"/>
        <v>0</v>
      </c>
      <c r="G48" s="196"/>
      <c r="H48" s="196"/>
      <c r="I48" s="197"/>
      <c r="J48" s="196"/>
      <c r="K48" s="286">
        <f t="shared" si="1"/>
        <v>0</v>
      </c>
      <c r="L48" s="198"/>
      <c r="M48" s="191"/>
      <c r="O48" s="291" t="str">
        <f t="shared" si="2"/>
        <v>0</v>
      </c>
      <c r="P48" s="291" t="str">
        <f t="shared" si="3"/>
        <v>0</v>
      </c>
      <c r="Q48" s="292">
        <f t="shared" si="4"/>
        <v>0</v>
      </c>
    </row>
    <row r="49" spans="1:17">
      <c r="A49" s="162">
        <v>39</v>
      </c>
      <c r="B49" s="192"/>
      <c r="C49" s="193"/>
      <c r="D49" s="194"/>
      <c r="E49" s="195"/>
      <c r="F49" s="288" t="str">
        <f t="shared" si="0"/>
        <v>0</v>
      </c>
      <c r="G49" s="196"/>
      <c r="H49" s="196"/>
      <c r="I49" s="197"/>
      <c r="J49" s="196"/>
      <c r="K49" s="286">
        <f t="shared" si="1"/>
        <v>0</v>
      </c>
      <c r="L49" s="198"/>
      <c r="M49" s="191"/>
      <c r="O49" s="291" t="str">
        <f t="shared" si="2"/>
        <v>0</v>
      </c>
      <c r="P49" s="291" t="str">
        <f t="shared" si="3"/>
        <v>0</v>
      </c>
      <c r="Q49" s="292">
        <f t="shared" si="4"/>
        <v>0</v>
      </c>
    </row>
    <row r="50" spans="1:17">
      <c r="A50" s="162">
        <v>40</v>
      </c>
      <c r="B50" s="192"/>
      <c r="C50" s="193"/>
      <c r="D50" s="194"/>
      <c r="E50" s="195"/>
      <c r="F50" s="288" t="str">
        <f t="shared" si="0"/>
        <v>0</v>
      </c>
      <c r="G50" s="196"/>
      <c r="H50" s="196"/>
      <c r="I50" s="197"/>
      <c r="J50" s="196"/>
      <c r="K50" s="286">
        <f t="shared" si="1"/>
        <v>0</v>
      </c>
      <c r="L50" s="198"/>
      <c r="M50" s="191"/>
      <c r="O50" s="291" t="str">
        <f t="shared" si="2"/>
        <v>0</v>
      </c>
      <c r="P50" s="291" t="str">
        <f t="shared" si="3"/>
        <v>0</v>
      </c>
      <c r="Q50" s="292">
        <f t="shared" si="4"/>
        <v>0</v>
      </c>
    </row>
    <row r="51" spans="1:17">
      <c r="A51" s="162">
        <v>41</v>
      </c>
      <c r="B51" s="192"/>
      <c r="C51" s="193"/>
      <c r="D51" s="194"/>
      <c r="E51" s="195"/>
      <c r="F51" s="288" t="str">
        <f t="shared" si="0"/>
        <v>0</v>
      </c>
      <c r="G51" s="196"/>
      <c r="H51" s="196"/>
      <c r="I51" s="197"/>
      <c r="J51" s="196"/>
      <c r="K51" s="286">
        <f t="shared" si="1"/>
        <v>0</v>
      </c>
      <c r="L51" s="198"/>
      <c r="M51" s="191"/>
      <c r="O51" s="291" t="str">
        <f t="shared" si="2"/>
        <v>0</v>
      </c>
      <c r="P51" s="291" t="str">
        <f t="shared" si="3"/>
        <v>0</v>
      </c>
      <c r="Q51" s="292">
        <f t="shared" si="4"/>
        <v>0</v>
      </c>
    </row>
    <row r="52" spans="1:17">
      <c r="A52" s="162">
        <v>42</v>
      </c>
      <c r="B52" s="192"/>
      <c r="C52" s="193"/>
      <c r="D52" s="194"/>
      <c r="E52" s="195"/>
      <c r="F52" s="288" t="str">
        <f t="shared" si="0"/>
        <v>0</v>
      </c>
      <c r="G52" s="196"/>
      <c r="H52" s="196"/>
      <c r="I52" s="197"/>
      <c r="J52" s="196"/>
      <c r="K52" s="286">
        <f t="shared" si="1"/>
        <v>0</v>
      </c>
      <c r="L52" s="198"/>
      <c r="M52" s="191"/>
      <c r="O52" s="291" t="str">
        <f t="shared" si="2"/>
        <v>0</v>
      </c>
      <c r="P52" s="291" t="str">
        <f t="shared" si="3"/>
        <v>0</v>
      </c>
      <c r="Q52" s="292">
        <f t="shared" si="4"/>
        <v>0</v>
      </c>
    </row>
    <row r="53" spans="1:17" ht="12" customHeight="1">
      <c r="A53" s="162">
        <v>43</v>
      </c>
      <c r="B53" s="192"/>
      <c r="C53" s="193"/>
      <c r="D53" s="194"/>
      <c r="E53" s="195"/>
      <c r="F53" s="288" t="str">
        <f t="shared" si="0"/>
        <v>0</v>
      </c>
      <c r="G53" s="196"/>
      <c r="H53" s="196"/>
      <c r="I53" s="197"/>
      <c r="J53" s="196"/>
      <c r="K53" s="286">
        <f t="shared" si="1"/>
        <v>0</v>
      </c>
      <c r="L53" s="198"/>
      <c r="M53" s="191"/>
      <c r="O53" s="291" t="str">
        <f t="shared" si="2"/>
        <v>0</v>
      </c>
      <c r="P53" s="291" t="str">
        <f t="shared" si="3"/>
        <v>0</v>
      </c>
      <c r="Q53" s="292">
        <f t="shared" si="4"/>
        <v>0</v>
      </c>
    </row>
    <row r="54" spans="1:17">
      <c r="A54" s="162">
        <v>44</v>
      </c>
      <c r="B54" s="192"/>
      <c r="C54" s="199"/>
      <c r="D54" s="200"/>
      <c r="E54" s="195"/>
      <c r="F54" s="187" t="str">
        <f t="shared" si="0"/>
        <v>0</v>
      </c>
      <c r="G54" s="196"/>
      <c r="H54" s="196"/>
      <c r="I54" s="197"/>
      <c r="J54" s="196"/>
      <c r="K54" s="286">
        <f t="shared" si="1"/>
        <v>0</v>
      </c>
      <c r="L54" s="198"/>
      <c r="M54" s="191"/>
      <c r="O54" s="291" t="str">
        <f t="shared" si="2"/>
        <v>0</v>
      </c>
      <c r="P54" s="291" t="str">
        <f t="shared" si="3"/>
        <v>0</v>
      </c>
      <c r="Q54" s="292">
        <f t="shared" si="4"/>
        <v>0</v>
      </c>
    </row>
    <row r="55" spans="1:17" ht="14.25" thickBot="1">
      <c r="A55" s="162">
        <v>45</v>
      </c>
      <c r="B55" s="201"/>
      <c r="C55" s="202"/>
      <c r="D55" s="203"/>
      <c r="E55" s="204"/>
      <c r="F55" s="205" t="str">
        <f t="shared" si="0"/>
        <v>0</v>
      </c>
      <c r="G55" s="206"/>
      <c r="H55" s="206"/>
      <c r="I55" s="207"/>
      <c r="J55" s="206"/>
      <c r="K55" s="287">
        <f t="shared" si="1"/>
        <v>0</v>
      </c>
      <c r="L55" s="208"/>
      <c r="M55" s="191"/>
      <c r="O55" s="293" t="str">
        <f t="shared" si="2"/>
        <v>0</v>
      </c>
      <c r="P55" s="293" t="str">
        <f t="shared" si="3"/>
        <v>0</v>
      </c>
      <c r="Q55" s="294">
        <f t="shared" si="4"/>
        <v>0</v>
      </c>
    </row>
    <row r="56" spans="1:17" ht="14.25" thickBot="1"/>
    <row r="57" spans="1:17" ht="19.5" customHeight="1" thickBot="1">
      <c r="J57" s="209" t="s">
        <v>221</v>
      </c>
      <c r="K57" s="304">
        <f ca="1">SUM(OFFSET(K11,0,0):K55)</f>
        <v>0</v>
      </c>
      <c r="L57" s="210"/>
      <c r="O57" s="295">
        <f ca="1">SUM(OFFSET(O11,0,0):O55)</f>
        <v>0</v>
      </c>
      <c r="P57" s="295">
        <f ca="1">SUM(OFFSET(P11,0,0):P55)</f>
        <v>0</v>
      </c>
      <c r="Q57" s="295">
        <f ca="1">SUM(OFFSET(Q11,0,0):Q55)</f>
        <v>0</v>
      </c>
    </row>
    <row r="58" spans="1:17" s="211" customFormat="1" ht="16.5" customHeight="1" thickBot="1">
      <c r="B58" s="212"/>
      <c r="J58" s="213"/>
      <c r="K58" s="214"/>
      <c r="O58" s="212" t="s">
        <v>222</v>
      </c>
      <c r="P58" s="212" t="s">
        <v>223</v>
      </c>
      <c r="Q58" s="212" t="s">
        <v>224</v>
      </c>
    </row>
    <row r="59" spans="1:17" ht="19.5" customHeight="1" thickBot="1">
      <c r="J59" s="209"/>
      <c r="K59" s="210"/>
      <c r="N59" s="163" t="s">
        <v>225</v>
      </c>
      <c r="O59" s="296">
        <f ca="1">IFERROR(O$57/($O57+$P57),0)</f>
        <v>0</v>
      </c>
      <c r="P59" s="296">
        <f ca="1">IFERROR(P$57/($O57+$P57),0)</f>
        <v>0</v>
      </c>
      <c r="Q59" s="297">
        <f ca="1">SUM($O$59:$P$59)</f>
        <v>0</v>
      </c>
    </row>
    <row r="60" spans="1:17" ht="19.5" customHeight="1" thickBot="1">
      <c r="J60" s="209"/>
      <c r="K60" s="210"/>
      <c r="N60" s="163" t="s">
        <v>226</v>
      </c>
      <c r="O60" s="298">
        <f ca="1">IFERROR($Q$57*O$59,0)</f>
        <v>0</v>
      </c>
      <c r="P60" s="298">
        <f ca="1">IFERROR($Q$57*P$59,0)</f>
        <v>0</v>
      </c>
      <c r="Q60" s="299">
        <f ca="1">SUM($O$60:$P$60)</f>
        <v>0</v>
      </c>
    </row>
    <row r="61" spans="1:17" ht="19.5" customHeight="1" thickBot="1">
      <c r="J61" s="209"/>
      <c r="K61" s="210"/>
      <c r="M61" s="529" t="s">
        <v>227</v>
      </c>
      <c r="N61" s="530"/>
      <c r="O61" s="300">
        <f ca="1">IFERROR(O$57+O$60,0)</f>
        <v>0</v>
      </c>
      <c r="P61" s="300">
        <f ca="1">IFERROR(P$57+P$60,0)</f>
        <v>0</v>
      </c>
      <c r="Q61" s="301">
        <f ca="1">SUM($O$61:$P$61)</f>
        <v>0</v>
      </c>
    </row>
    <row r="62" spans="1:17" ht="19.5" customHeight="1" thickBot="1">
      <c r="J62" s="209" t="s">
        <v>228</v>
      </c>
      <c r="K62" s="304">
        <f ca="1">K57*0.1</f>
        <v>0</v>
      </c>
      <c r="N62" s="163" t="s">
        <v>229</v>
      </c>
      <c r="O62" s="302">
        <f ca="1">IFERROR($K$62*O$59,0)</f>
        <v>0</v>
      </c>
      <c r="P62" s="302">
        <f ca="1">IFERROR($K$62*P$59,0)</f>
        <v>0</v>
      </c>
      <c r="Q62" s="303">
        <f ca="1">SUM($O$62:$P$62)</f>
        <v>0</v>
      </c>
    </row>
    <row r="63" spans="1:17" ht="19.5" customHeight="1" thickBot="1">
      <c r="J63" s="209"/>
      <c r="K63" s="210"/>
      <c r="O63" s="215" t="s">
        <v>230</v>
      </c>
      <c r="P63" s="216" t="s">
        <v>231</v>
      </c>
    </row>
    <row r="64" spans="1:17" ht="19.5" customHeight="1" thickBot="1">
      <c r="J64" s="209" t="s">
        <v>232</v>
      </c>
      <c r="K64" s="305">
        <f ca="1">IFERROR($K$57+$K$62,0)</f>
        <v>0</v>
      </c>
      <c r="N64" s="163" t="s">
        <v>232</v>
      </c>
      <c r="O64" s="217">
        <f ca="1">IFERROR(SUM(O$61:O$62),0)</f>
        <v>0</v>
      </c>
      <c r="P64" s="305">
        <f ca="1">IFERROR(SUM(P$61:P$62),0)</f>
        <v>0</v>
      </c>
      <c r="Q64" s="305">
        <f ca="1">SUM($Q$61:$Q$62)</f>
        <v>0</v>
      </c>
    </row>
    <row r="66" spans="3:15">
      <c r="M66" s="218"/>
      <c r="N66" s="219" t="s">
        <v>233</v>
      </c>
      <c r="O66" s="220" t="s">
        <v>234</v>
      </c>
    </row>
    <row r="67" spans="3:15">
      <c r="C67" s="218"/>
      <c r="M67" s="219" t="s">
        <v>235</v>
      </c>
      <c r="N67" s="221"/>
      <c r="O67" s="306">
        <f ca="1">O64*N67</f>
        <v>0</v>
      </c>
    </row>
    <row r="68" spans="3:15">
      <c r="C68" s="218"/>
      <c r="M68" s="220" t="s">
        <v>236</v>
      </c>
      <c r="N68" s="221"/>
      <c r="O68" s="306">
        <f ca="1">O64*N68</f>
        <v>0</v>
      </c>
    </row>
    <row r="69" spans="3:15">
      <c r="C69" s="218"/>
    </row>
  </sheetData>
  <mergeCells count="5">
    <mergeCell ref="B4:Q4"/>
    <mergeCell ref="F6:H6"/>
    <mergeCell ref="J6:K6"/>
    <mergeCell ref="M6:Q6"/>
    <mergeCell ref="M61:N61"/>
  </mergeCells>
  <phoneticPr fontId="10"/>
  <conditionalFormatting sqref="Q11:Q55">
    <cfRule type="expression" dxfId="103" priority="1">
      <formula>$E11="（イ）複数項目に係る経費"</formula>
    </cfRule>
  </conditionalFormatting>
  <dataValidations count="1">
    <dataValidation type="list" allowBlank="1" showInputMessage="1" showErrorMessage="1" sqref="E11:E55" xr:uid="{973658EB-BBC5-4402-B3C0-4ECCA987BD96}">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0314-B8A6-4F63-92A3-C73CF06F9589}">
  <sheetPr>
    <tabColor rgb="FF00B0F0"/>
    <pageSetUpPr fitToPage="1"/>
  </sheetPr>
  <dimension ref="B1:P24"/>
  <sheetViews>
    <sheetView showGridLines="0" view="pageBreakPreview" topLeftCell="A7" zoomScale="80" zoomScaleNormal="100" zoomScaleSheetLayoutView="80" workbookViewId="0">
      <selection activeCell="B10" sqref="B10:B24"/>
    </sheetView>
  </sheetViews>
  <sheetFormatPr defaultRowHeight="13.5"/>
  <cols>
    <col min="1" max="1" width="6.5" style="161" customWidth="1"/>
    <col min="2" max="2" width="7.625" style="161" customWidth="1"/>
    <col min="3" max="3" width="25.75" style="161" customWidth="1"/>
    <col min="4" max="4" width="6.5" style="161" customWidth="1"/>
    <col min="5" max="5" width="27.625" style="161" customWidth="1"/>
    <col min="6" max="6" width="32.125" style="240" customWidth="1"/>
    <col min="7" max="7" width="30.5" style="240" customWidth="1"/>
    <col min="8" max="9" width="31.25" style="240" customWidth="1"/>
    <col min="10" max="10" width="5" style="161" customWidth="1"/>
    <col min="11" max="16384" width="9" style="161"/>
  </cols>
  <sheetData>
    <row r="1" spans="2:16" ht="14.25">
      <c r="J1" s="241" t="s">
        <v>288</v>
      </c>
    </row>
    <row r="3" spans="2:16" s="242" customFormat="1" ht="27.75" customHeight="1">
      <c r="B3" s="521" t="s">
        <v>307</v>
      </c>
      <c r="C3" s="521"/>
      <c r="D3" s="521"/>
      <c r="E3" s="521"/>
      <c r="F3" s="521"/>
      <c r="G3" s="521"/>
      <c r="H3" s="521"/>
      <c r="I3" s="521"/>
    </row>
    <row r="4" spans="2:16" s="242" customFormat="1" ht="14.25" customHeight="1">
      <c r="B4" s="243"/>
      <c r="C4" s="243"/>
      <c r="D4" s="243"/>
      <c r="E4" s="243"/>
      <c r="F4" s="243"/>
      <c r="G4" s="243"/>
      <c r="H4" s="243"/>
      <c r="I4" s="243"/>
    </row>
    <row r="5" spans="2:16" s="242" customFormat="1" ht="27.75" customHeight="1">
      <c r="B5" s="544" t="s">
        <v>150</v>
      </c>
      <c r="C5" s="544"/>
      <c r="D5" s="544" t="s">
        <v>151</v>
      </c>
      <c r="E5" s="544"/>
      <c r="F5" s="244" t="s">
        <v>197</v>
      </c>
      <c r="G5" s="244" t="s">
        <v>198</v>
      </c>
      <c r="H5" s="544" t="s">
        <v>199</v>
      </c>
      <c r="I5" s="544"/>
    </row>
    <row r="6" spans="2:16" s="242" customFormat="1" ht="27.75" customHeight="1">
      <c r="B6" s="545">
        <f>'02_様式4-1'!B7</f>
        <v>0</v>
      </c>
      <c r="C6" s="546"/>
      <c r="D6" s="547">
        <f>'02_様式4-1'!G7</f>
        <v>0</v>
      </c>
      <c r="E6" s="547"/>
      <c r="F6" s="312">
        <f>'02_様式4-1'!B8</f>
        <v>0</v>
      </c>
      <c r="G6" s="312" t="s">
        <v>257</v>
      </c>
      <c r="H6" s="547">
        <f>'02_様式4-1'!G7</f>
        <v>0</v>
      </c>
      <c r="I6" s="547"/>
    </row>
    <row r="7" spans="2:16" s="242" customFormat="1" ht="13.5" customHeight="1">
      <c r="B7" s="245"/>
      <c r="C7" s="245"/>
      <c r="D7" s="245"/>
      <c r="E7" s="245"/>
      <c r="F7" s="245"/>
      <c r="G7" s="245"/>
      <c r="H7" s="245"/>
      <c r="I7" s="245"/>
    </row>
    <row r="8" spans="2:16" ht="30" customHeight="1">
      <c r="B8" s="535" t="s">
        <v>237</v>
      </c>
      <c r="C8" s="537" t="s">
        <v>238</v>
      </c>
      <c r="D8" s="536" t="s">
        <v>239</v>
      </c>
      <c r="E8" s="538" t="s">
        <v>287</v>
      </c>
      <c r="F8" s="539"/>
      <c r="G8" s="539"/>
      <c r="H8" s="539"/>
      <c r="I8" s="540"/>
    </row>
    <row r="9" spans="2:16" ht="66" customHeight="1">
      <c r="B9" s="536"/>
      <c r="C9" s="537"/>
      <c r="D9" s="536"/>
      <c r="E9" s="541"/>
      <c r="F9" s="542"/>
      <c r="G9" s="542"/>
      <c r="H9" s="542"/>
      <c r="I9" s="543"/>
    </row>
    <row r="10" spans="2:16" ht="35.25" customHeight="1">
      <c r="B10" s="321" t="s">
        <v>262</v>
      </c>
      <c r="C10" s="313" t="str">
        <f>_xlfn.XLOOKUP(B10,'06_見積書整理表'!B:B,'06_見積書整理表'!D:D,"")</f>
        <v/>
      </c>
      <c r="D10" s="314" t="str">
        <f>_xlfn.XLOOKUP(B10,'[8]05_見積書整理表'!B:B,'[8]05_見積書整理表'!G:G,"")</f>
        <v/>
      </c>
      <c r="E10" s="531"/>
      <c r="F10" s="532"/>
      <c r="G10" s="532"/>
      <c r="H10" s="532"/>
      <c r="I10" s="532"/>
      <c r="P10" s="161" t="str">
        <f>_xlfn.XLOOKUP(B10,'[8]05_見積書整理表'!B:B,'[8]05_見積書整理表'!D:D,"")</f>
        <v/>
      </c>
    </row>
    <row r="11" spans="2:16" ht="35.25" customHeight="1">
      <c r="B11" s="321" t="s">
        <v>263</v>
      </c>
      <c r="C11" s="313" t="str">
        <f>_xlfn.XLOOKUP(B11,'06_見積書整理表'!B:B,'06_見積書整理表'!D:D,"")</f>
        <v/>
      </c>
      <c r="D11" s="314" t="str">
        <f>_xlfn.XLOOKUP(B11,'[8]05_見積書整理表'!B:B,'[8]05_見積書整理表'!G:G,"")</f>
        <v/>
      </c>
      <c r="E11" s="533"/>
      <c r="F11" s="534"/>
      <c r="G11" s="534"/>
      <c r="H11" s="534"/>
      <c r="I11" s="534"/>
    </row>
    <row r="12" spans="2:16" ht="35.25" customHeight="1">
      <c r="B12" s="321" t="s">
        <v>264</v>
      </c>
      <c r="C12" s="313" t="str">
        <f>_xlfn.XLOOKUP(B12,'06_見積書整理表'!B:B,'06_見積書整理表'!D:D,"")</f>
        <v/>
      </c>
      <c r="D12" s="314" t="str">
        <f>_xlfn.XLOOKUP(B12,'[8]05_見積書整理表'!B:B,'[8]05_見積書整理表'!G:G,"")</f>
        <v/>
      </c>
      <c r="E12" s="531"/>
      <c r="F12" s="532"/>
      <c r="G12" s="532"/>
      <c r="H12" s="532"/>
      <c r="I12" s="532"/>
    </row>
    <row r="13" spans="2:16" ht="35.25" customHeight="1">
      <c r="B13" s="321" t="s">
        <v>295</v>
      </c>
      <c r="C13" s="313" t="str">
        <f>_xlfn.XLOOKUP(B13,'06_見積書整理表'!B:B,'06_見積書整理表'!D:D,"")</f>
        <v/>
      </c>
      <c r="D13" s="314" t="str">
        <f>_xlfn.XLOOKUP(B13,'[8]05_見積書整理表'!B:B,'[8]05_見積書整理表'!G:G,"")</f>
        <v/>
      </c>
      <c r="E13" s="533"/>
      <c r="F13" s="534"/>
      <c r="G13" s="534"/>
      <c r="H13" s="534"/>
      <c r="I13" s="534"/>
    </row>
    <row r="14" spans="2:16" ht="35.25" customHeight="1">
      <c r="B14" s="321" t="s">
        <v>296</v>
      </c>
      <c r="C14" s="313" t="str">
        <f>_xlfn.XLOOKUP(B14,'06_見積書整理表'!B:B,'06_見積書整理表'!D:D,"")</f>
        <v/>
      </c>
      <c r="D14" s="314" t="str">
        <f>_xlfn.XLOOKUP(B14,'[8]05_見積書整理表'!B:B,'[8]05_見積書整理表'!G:G,"")</f>
        <v/>
      </c>
      <c r="E14" s="531"/>
      <c r="F14" s="532"/>
      <c r="G14" s="532"/>
      <c r="H14" s="532"/>
      <c r="I14" s="532"/>
    </row>
    <row r="15" spans="2:16" ht="35.25" customHeight="1">
      <c r="B15" s="321" t="s">
        <v>297</v>
      </c>
      <c r="C15" s="313" t="str">
        <f>_xlfn.XLOOKUP(B15,'06_見積書整理表'!B:B,'06_見積書整理表'!D:D,"")</f>
        <v/>
      </c>
      <c r="D15" s="314" t="str">
        <f>_xlfn.XLOOKUP(B15,'[8]05_見積書整理表'!B:B,'[8]05_見積書整理表'!G:G,"")</f>
        <v/>
      </c>
      <c r="E15" s="533"/>
      <c r="F15" s="534"/>
      <c r="G15" s="534"/>
      <c r="H15" s="534"/>
      <c r="I15" s="534"/>
    </row>
    <row r="16" spans="2:16" ht="35.25" customHeight="1">
      <c r="B16" s="321" t="s">
        <v>298</v>
      </c>
      <c r="C16" s="313" t="str">
        <f>_xlfn.XLOOKUP(B16,'06_見積書整理表'!B:B,'06_見積書整理表'!D:D,"")</f>
        <v/>
      </c>
      <c r="D16" s="314" t="str">
        <f>_xlfn.XLOOKUP(B16,'[8]05_見積書整理表'!B:B,'[8]05_見積書整理表'!G:G,"")</f>
        <v/>
      </c>
      <c r="E16" s="531"/>
      <c r="F16" s="532"/>
      <c r="G16" s="532"/>
      <c r="H16" s="532"/>
      <c r="I16" s="532"/>
    </row>
    <row r="17" spans="2:9" ht="35.25" customHeight="1">
      <c r="B17" s="321" t="s">
        <v>299</v>
      </c>
      <c r="C17" s="313" t="str">
        <f>_xlfn.XLOOKUP(B17,'06_見積書整理表'!B:B,'06_見積書整理表'!D:D,"")</f>
        <v/>
      </c>
      <c r="D17" s="314" t="str">
        <f>_xlfn.XLOOKUP(B17,'[8]05_見積書整理表'!B:B,'[8]05_見積書整理表'!G:G,"")</f>
        <v/>
      </c>
      <c r="E17" s="533"/>
      <c r="F17" s="534"/>
      <c r="G17" s="534"/>
      <c r="H17" s="534"/>
      <c r="I17" s="534"/>
    </row>
    <row r="18" spans="2:9" ht="35.25" customHeight="1">
      <c r="B18" s="321" t="s">
        <v>300</v>
      </c>
      <c r="C18" s="313" t="str">
        <f>_xlfn.XLOOKUP(B18,'06_見積書整理表'!B:B,'06_見積書整理表'!D:D,"")</f>
        <v/>
      </c>
      <c r="D18" s="314" t="str">
        <f>_xlfn.XLOOKUP(B18,'[8]05_見積書整理表'!B:B,'[8]05_見積書整理表'!G:G,"")</f>
        <v/>
      </c>
      <c r="E18" s="531"/>
      <c r="F18" s="532"/>
      <c r="G18" s="532"/>
      <c r="H18" s="532"/>
      <c r="I18" s="532"/>
    </row>
    <row r="19" spans="2:9" ht="35.25" customHeight="1">
      <c r="B19" s="321" t="s">
        <v>301</v>
      </c>
      <c r="C19" s="313" t="str">
        <f>_xlfn.XLOOKUP(B19,'06_見積書整理表'!B:B,'06_見積書整理表'!D:D,"")</f>
        <v/>
      </c>
      <c r="D19" s="314" t="str">
        <f>_xlfn.XLOOKUP(B19,'[8]05_見積書整理表'!B:B,'[8]05_見積書整理表'!G:G,"")</f>
        <v/>
      </c>
      <c r="E19" s="533"/>
      <c r="F19" s="534"/>
      <c r="G19" s="534"/>
      <c r="H19" s="534"/>
      <c r="I19" s="534"/>
    </row>
    <row r="20" spans="2:9" ht="35.25" customHeight="1">
      <c r="B20" s="321" t="s">
        <v>302</v>
      </c>
      <c r="C20" s="313" t="str">
        <f>_xlfn.XLOOKUP(B20,'06_見積書整理表'!B:B,'06_見積書整理表'!D:D,"")</f>
        <v/>
      </c>
      <c r="D20" s="314" t="str">
        <f>_xlfn.XLOOKUP(B20,'[8]05_見積書整理表'!B:B,'[8]05_見積書整理表'!G:G,"")</f>
        <v/>
      </c>
      <c r="E20" s="531"/>
      <c r="F20" s="532"/>
      <c r="G20" s="532"/>
      <c r="H20" s="532"/>
      <c r="I20" s="532"/>
    </row>
    <row r="21" spans="2:9" ht="35.25" customHeight="1">
      <c r="B21" s="321" t="s">
        <v>303</v>
      </c>
      <c r="C21" s="313" t="str">
        <f>_xlfn.XLOOKUP(B21,'06_見積書整理表'!B:B,'06_見積書整理表'!D:D,"")</f>
        <v/>
      </c>
      <c r="D21" s="314" t="str">
        <f>_xlfn.XLOOKUP(B21,'[8]05_見積書整理表'!B:B,'[8]05_見積書整理表'!G:G,"")</f>
        <v/>
      </c>
      <c r="E21" s="533"/>
      <c r="F21" s="534"/>
      <c r="G21" s="534"/>
      <c r="H21" s="534"/>
      <c r="I21" s="534"/>
    </row>
    <row r="22" spans="2:9" ht="35.25" customHeight="1">
      <c r="B22" s="321" t="s">
        <v>304</v>
      </c>
      <c r="C22" s="313" t="str">
        <f>_xlfn.XLOOKUP(B22,'06_見積書整理表'!B:B,'06_見積書整理表'!D:D,"")</f>
        <v/>
      </c>
      <c r="D22" s="314" t="str">
        <f>_xlfn.XLOOKUP(B22,'[8]05_見積書整理表'!B:B,'[8]05_見積書整理表'!G:G,"")</f>
        <v/>
      </c>
      <c r="E22" s="531"/>
      <c r="F22" s="532"/>
      <c r="G22" s="532"/>
      <c r="H22" s="532"/>
      <c r="I22" s="532"/>
    </row>
    <row r="23" spans="2:9" ht="35.25" customHeight="1">
      <c r="B23" s="321" t="s">
        <v>305</v>
      </c>
      <c r="C23" s="313" t="str">
        <f>_xlfn.XLOOKUP(B23,'06_見積書整理表'!B:B,'06_見積書整理表'!D:D,"")</f>
        <v/>
      </c>
      <c r="D23" s="314" t="str">
        <f>_xlfn.XLOOKUP(B23,'[8]05_見積書整理表'!B:B,'[8]05_見積書整理表'!G:G,"")</f>
        <v/>
      </c>
      <c r="E23" s="533"/>
      <c r="F23" s="534"/>
      <c r="G23" s="534"/>
      <c r="H23" s="534"/>
      <c r="I23" s="534"/>
    </row>
    <row r="24" spans="2:9" ht="35.25" customHeight="1">
      <c r="B24" s="321" t="s">
        <v>306</v>
      </c>
      <c r="C24" s="313" t="str">
        <f>_xlfn.XLOOKUP(B24,'06_見積書整理表'!B:B,'06_見積書整理表'!D:D,"")</f>
        <v/>
      </c>
      <c r="D24" s="314" t="str">
        <f>_xlfn.XLOOKUP(B24,'[8]05_見積書整理表'!B:B,'[8]05_見積書整理表'!G:G,"")</f>
        <v/>
      </c>
      <c r="E24" s="531"/>
      <c r="F24" s="532"/>
      <c r="G24" s="532"/>
      <c r="H24" s="532"/>
      <c r="I24" s="532"/>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0"/>
  <conditionalFormatting sqref="E10:I10">
    <cfRule type="expression" dxfId="102" priority="20">
      <formula>$E$10&lt;&gt;""</formula>
    </cfRule>
    <cfRule type="expression" dxfId="101" priority="40">
      <formula>$C$10&lt;&gt;""</formula>
    </cfRule>
  </conditionalFormatting>
  <conditionalFormatting sqref="E11:I11">
    <cfRule type="expression" dxfId="100" priority="19">
      <formula>$E$11&lt;&gt;""</formula>
    </cfRule>
    <cfRule type="expression" dxfId="99" priority="39">
      <formula>$C$11&lt;&gt;""</formula>
    </cfRule>
  </conditionalFormatting>
  <conditionalFormatting sqref="E12:I12">
    <cfRule type="expression" dxfId="98" priority="18">
      <formula>$E$12&lt;&gt;""</formula>
    </cfRule>
    <cfRule type="expression" dxfId="97" priority="38">
      <formula>$C$12&lt;&gt;""</formula>
    </cfRule>
  </conditionalFormatting>
  <conditionalFormatting sqref="E13:I13">
    <cfRule type="expression" dxfId="96" priority="17">
      <formula>$E$13&lt;&gt;""</formula>
    </cfRule>
    <cfRule type="expression" dxfId="95" priority="37">
      <formula>$C$13&lt;&gt;""</formula>
    </cfRule>
  </conditionalFormatting>
  <conditionalFormatting sqref="E14:I14">
    <cfRule type="expression" dxfId="94" priority="16">
      <formula>$E$14&lt;&gt;""</formula>
    </cfRule>
    <cfRule type="expression" dxfId="93" priority="36">
      <formula>$C$14&lt;&gt;""</formula>
    </cfRule>
  </conditionalFormatting>
  <conditionalFormatting sqref="E15:I15">
    <cfRule type="expression" dxfId="92" priority="15">
      <formula>$E$15&lt;&gt;""</formula>
    </cfRule>
    <cfRule type="expression" dxfId="91" priority="35">
      <formula>$C$15&lt;&gt;""</formula>
    </cfRule>
  </conditionalFormatting>
  <conditionalFormatting sqref="E16:I16">
    <cfRule type="expression" dxfId="90" priority="14">
      <formula>$E$16&lt;&gt;""</formula>
    </cfRule>
    <cfRule type="expression" dxfId="89" priority="34">
      <formula>$C$16&lt;&gt;""</formula>
    </cfRule>
  </conditionalFormatting>
  <conditionalFormatting sqref="E17:I17">
    <cfRule type="expression" dxfId="88" priority="13">
      <formula>$E$17&lt;&gt;""</formula>
    </cfRule>
    <cfRule type="expression" dxfId="87" priority="33">
      <formula>$C$17&lt;&gt;""</formula>
    </cfRule>
  </conditionalFormatting>
  <conditionalFormatting sqref="E18:I18">
    <cfRule type="expression" dxfId="86" priority="12">
      <formula>$E$18&lt;&gt;""</formula>
    </cfRule>
    <cfRule type="expression" dxfId="85" priority="32">
      <formula>$C$18&lt;&gt;""</formula>
    </cfRule>
  </conditionalFormatting>
  <conditionalFormatting sqref="E19:I19">
    <cfRule type="expression" dxfId="84" priority="11">
      <formula>$E$19&lt;&gt;""</formula>
    </cfRule>
    <cfRule type="expression" dxfId="83" priority="31">
      <formula>$C$19&lt;&gt;""</formula>
    </cfRule>
  </conditionalFormatting>
  <conditionalFormatting sqref="E20:I20">
    <cfRule type="expression" dxfId="82" priority="10">
      <formula>$E$20&lt;&gt;""</formula>
    </cfRule>
    <cfRule type="expression" dxfId="81" priority="30">
      <formula>$C$20&lt;&gt;""</formula>
    </cfRule>
  </conditionalFormatting>
  <conditionalFormatting sqref="E21:I21">
    <cfRule type="expression" dxfId="80" priority="9">
      <formula>$E$21&lt;&gt;""</formula>
    </cfRule>
    <cfRule type="expression" dxfId="79" priority="29">
      <formula>$C$21&lt;&gt;""</formula>
    </cfRule>
  </conditionalFormatting>
  <conditionalFormatting sqref="E22:I22">
    <cfRule type="expression" dxfId="78" priority="8">
      <formula>$E$22&lt;&gt;""</formula>
    </cfRule>
    <cfRule type="expression" dxfId="77" priority="28">
      <formula>$C$22&lt;&gt;""</formula>
    </cfRule>
  </conditionalFormatting>
  <conditionalFormatting sqref="E23:I23">
    <cfRule type="expression" dxfId="76" priority="7">
      <formula>$E$23&lt;&gt;""</formula>
    </cfRule>
    <cfRule type="expression" dxfId="75" priority="27">
      <formula>$C$23&lt;&gt;""</formula>
    </cfRule>
  </conditionalFormatting>
  <conditionalFormatting sqref="E24:I24">
    <cfRule type="expression" dxfId="74" priority="6">
      <formula>$E$24&lt;&gt;""</formula>
    </cfRule>
    <cfRule type="expression" dxfId="73" priority="26">
      <formula>$C$24&lt;&gt;""</formula>
    </cfRule>
  </conditionalFormatting>
  <dataValidations count="2">
    <dataValidation showDropDown="1" showInputMessage="1" showErrorMessage="1" sqref="H6:I6" xr:uid="{6D5DA0B4-B472-46F7-9E31-5D7E504A8924}"/>
    <dataValidation type="list" allowBlank="1" showInputMessage="1" showErrorMessage="1" sqref="G6" xr:uid="{056D35B3-756B-451B-8EF0-1C77938D2D5D}">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1CC9-F2FE-4B12-85DB-378B7F48D31C}">
  <sheetPr>
    <tabColor rgb="FF00B0F0"/>
    <pageSetUpPr fitToPage="1"/>
  </sheetPr>
  <dimension ref="B1:P29"/>
  <sheetViews>
    <sheetView showGridLines="0" view="pageBreakPreview" topLeftCell="B1" zoomScale="80" zoomScaleNormal="100" zoomScaleSheetLayoutView="80" workbookViewId="0">
      <selection activeCell="B4" sqref="B4"/>
    </sheetView>
  </sheetViews>
  <sheetFormatPr defaultRowHeight="13.5"/>
  <cols>
    <col min="1" max="1" width="6.5" style="161" customWidth="1"/>
    <col min="2" max="2" width="7.625" style="161" customWidth="1"/>
    <col min="3" max="3" width="25.75" style="161" customWidth="1"/>
    <col min="4" max="4" width="6.5" style="161" customWidth="1"/>
    <col min="5" max="5" width="27.625" style="161" customWidth="1"/>
    <col min="6" max="6" width="32.125" style="240" customWidth="1"/>
    <col min="7" max="7" width="30.5" style="240" customWidth="1"/>
    <col min="8" max="9" width="31.25" style="240" customWidth="1"/>
    <col min="10" max="10" width="5" style="161" customWidth="1"/>
    <col min="11" max="16384" width="9" style="161"/>
  </cols>
  <sheetData>
    <row r="1" spans="2:16" ht="14.25">
      <c r="J1" s="241" t="s">
        <v>288</v>
      </c>
    </row>
    <row r="3" spans="2:16" s="242" customFormat="1" ht="27.75" customHeight="1">
      <c r="B3" s="521" t="s">
        <v>308</v>
      </c>
      <c r="C3" s="521"/>
      <c r="D3" s="521"/>
      <c r="E3" s="521"/>
      <c r="F3" s="521"/>
      <c r="G3" s="521"/>
      <c r="H3" s="521"/>
      <c r="I3" s="521"/>
    </row>
    <row r="4" spans="2:16" s="242" customFormat="1" ht="14.25" customHeight="1">
      <c r="B4" s="243"/>
      <c r="C4" s="243"/>
      <c r="D4" s="243"/>
      <c r="E4" s="243"/>
      <c r="F4" s="243"/>
      <c r="G4" s="243"/>
      <c r="H4" s="243"/>
      <c r="I4" s="243"/>
    </row>
    <row r="5" spans="2:16" s="242" customFormat="1" ht="27.75" customHeight="1">
      <c r="B5" s="544" t="s">
        <v>150</v>
      </c>
      <c r="C5" s="544"/>
      <c r="D5" s="544" t="s">
        <v>151</v>
      </c>
      <c r="E5" s="544"/>
      <c r="F5" s="244" t="s">
        <v>197</v>
      </c>
      <c r="G5" s="244" t="s">
        <v>198</v>
      </c>
      <c r="H5" s="544" t="s">
        <v>199</v>
      </c>
      <c r="I5" s="544"/>
    </row>
    <row r="6" spans="2:16" s="242" customFormat="1" ht="27.75" customHeight="1">
      <c r="B6" s="545">
        <f>'02_様式4-1'!B7</f>
        <v>0</v>
      </c>
      <c r="C6" s="546"/>
      <c r="D6" s="547">
        <f>'02_様式4-1'!G7</f>
        <v>0</v>
      </c>
      <c r="E6" s="547"/>
      <c r="F6" s="312">
        <f>'02_様式4-1'!B8</f>
        <v>0</v>
      </c>
      <c r="G6" s="312" t="s">
        <v>257</v>
      </c>
      <c r="H6" s="547">
        <f>'02_様式4-1'!G7</f>
        <v>0</v>
      </c>
      <c r="I6" s="547"/>
    </row>
    <row r="7" spans="2:16" s="242" customFormat="1" ht="13.5" customHeight="1">
      <c r="B7" s="245"/>
      <c r="C7" s="245"/>
      <c r="D7" s="245"/>
      <c r="E7" s="245"/>
      <c r="F7" s="245"/>
      <c r="G7" s="245"/>
      <c r="H7" s="245"/>
      <c r="I7" s="245"/>
    </row>
    <row r="8" spans="2:16" ht="30" customHeight="1">
      <c r="B8" s="535" t="s">
        <v>237</v>
      </c>
      <c r="C8" s="537" t="s">
        <v>238</v>
      </c>
      <c r="D8" s="536" t="s">
        <v>239</v>
      </c>
      <c r="E8" s="538" t="s">
        <v>287</v>
      </c>
      <c r="F8" s="539"/>
      <c r="G8" s="539"/>
      <c r="H8" s="539"/>
      <c r="I8" s="540"/>
    </row>
    <row r="9" spans="2:16" ht="66" customHeight="1">
      <c r="B9" s="536"/>
      <c r="C9" s="537"/>
      <c r="D9" s="536"/>
      <c r="E9" s="541"/>
      <c r="F9" s="542"/>
      <c r="G9" s="542"/>
      <c r="H9" s="542"/>
      <c r="I9" s="543"/>
    </row>
    <row r="10" spans="2:16" ht="35.25" customHeight="1">
      <c r="B10" s="246">
        <v>1</v>
      </c>
      <c r="C10" s="313" t="str">
        <f>_xlfn.XLOOKUP(B10,'06_見積書整理表'!B:B,'06_見積書整理表'!D:D,"")</f>
        <v/>
      </c>
      <c r="D10" s="314" t="str">
        <f>_xlfn.XLOOKUP(B10,'[8]05_見積書整理表'!B:B,'[8]05_見積書整理表'!G:G,"")</f>
        <v/>
      </c>
      <c r="E10" s="531"/>
      <c r="F10" s="532"/>
      <c r="G10" s="532"/>
      <c r="H10" s="532"/>
      <c r="I10" s="532"/>
      <c r="P10" s="161" t="str">
        <f>_xlfn.XLOOKUP(B10,'[8]05_見積書整理表'!B:B,'[8]05_見積書整理表'!D:D,"")</f>
        <v/>
      </c>
    </row>
    <row r="11" spans="2:16" ht="35.25" customHeight="1">
      <c r="B11" s="246">
        <v>2</v>
      </c>
      <c r="C11" s="313" t="str">
        <f>_xlfn.XLOOKUP(B11,'06_見積書整理表'!B:B,'06_見積書整理表'!D:D,"")</f>
        <v/>
      </c>
      <c r="D11" s="314" t="str">
        <f>_xlfn.XLOOKUP(B11,'[8]05_見積書整理表'!B:B,'[8]05_見積書整理表'!G:G,"")</f>
        <v/>
      </c>
      <c r="E11" s="533"/>
      <c r="F11" s="534"/>
      <c r="G11" s="534"/>
      <c r="H11" s="534"/>
      <c r="I11" s="534"/>
    </row>
    <row r="12" spans="2:16" ht="35.25" customHeight="1">
      <c r="B12" s="246">
        <v>3</v>
      </c>
      <c r="C12" s="313" t="str">
        <f>_xlfn.XLOOKUP(B12,'06_見積書整理表'!B:B,'06_見積書整理表'!D:D,"")</f>
        <v/>
      </c>
      <c r="D12" s="314" t="str">
        <f>_xlfn.XLOOKUP(B12,'[8]05_見積書整理表'!B:B,'[8]05_見積書整理表'!G:G,"")</f>
        <v/>
      </c>
      <c r="E12" s="531"/>
      <c r="F12" s="532"/>
      <c r="G12" s="532"/>
      <c r="H12" s="532"/>
      <c r="I12" s="532"/>
    </row>
    <row r="13" spans="2:16" ht="35.25" customHeight="1">
      <c r="B13" s="246">
        <v>4</v>
      </c>
      <c r="C13" s="313" t="str">
        <f>_xlfn.XLOOKUP(B13,'06_見積書整理表'!B:B,'06_見積書整理表'!D:D,"")</f>
        <v/>
      </c>
      <c r="D13" s="314" t="str">
        <f>_xlfn.XLOOKUP(B13,'[8]05_見積書整理表'!B:B,'[8]05_見積書整理表'!G:G,"")</f>
        <v/>
      </c>
      <c r="E13" s="533"/>
      <c r="F13" s="534"/>
      <c r="G13" s="534"/>
      <c r="H13" s="534"/>
      <c r="I13" s="534"/>
    </row>
    <row r="14" spans="2:16" ht="35.25" customHeight="1">
      <c r="B14" s="246">
        <v>5</v>
      </c>
      <c r="C14" s="313" t="str">
        <f>_xlfn.XLOOKUP(B14,'06_見積書整理表'!B:B,'06_見積書整理表'!D:D,"")</f>
        <v/>
      </c>
      <c r="D14" s="314" t="str">
        <f>_xlfn.XLOOKUP(B14,'[8]05_見積書整理表'!B:B,'[8]05_見積書整理表'!G:G,"")</f>
        <v/>
      </c>
      <c r="E14" s="531"/>
      <c r="F14" s="532"/>
      <c r="G14" s="532"/>
      <c r="H14" s="532"/>
      <c r="I14" s="532"/>
    </row>
    <row r="15" spans="2:16" ht="35.25" customHeight="1">
      <c r="B15" s="246">
        <v>6</v>
      </c>
      <c r="C15" s="313" t="str">
        <f>_xlfn.XLOOKUP(B15,'06_見積書整理表'!B:B,'06_見積書整理表'!D:D,"")</f>
        <v/>
      </c>
      <c r="D15" s="314" t="str">
        <f>_xlfn.XLOOKUP(B15,'[8]05_見積書整理表'!B:B,'[8]05_見積書整理表'!G:G,"")</f>
        <v/>
      </c>
      <c r="E15" s="533"/>
      <c r="F15" s="534"/>
      <c r="G15" s="534"/>
      <c r="H15" s="534"/>
      <c r="I15" s="534"/>
    </row>
    <row r="16" spans="2:16" ht="35.25" customHeight="1">
      <c r="B16" s="246">
        <v>7</v>
      </c>
      <c r="C16" s="313" t="str">
        <f>_xlfn.XLOOKUP(B16,'06_見積書整理表'!B:B,'06_見積書整理表'!D:D,"")</f>
        <v/>
      </c>
      <c r="D16" s="314" t="str">
        <f>_xlfn.XLOOKUP(B16,'[8]05_見積書整理表'!B:B,'[8]05_見積書整理表'!G:G,"")</f>
        <v/>
      </c>
      <c r="E16" s="531"/>
      <c r="F16" s="532"/>
      <c r="G16" s="532"/>
      <c r="H16" s="532"/>
      <c r="I16" s="532"/>
    </row>
    <row r="17" spans="2:9" ht="35.25" customHeight="1">
      <c r="B17" s="246">
        <v>8</v>
      </c>
      <c r="C17" s="313" t="str">
        <f>_xlfn.XLOOKUP(B17,'06_見積書整理表'!B:B,'06_見積書整理表'!D:D,"")</f>
        <v/>
      </c>
      <c r="D17" s="314" t="str">
        <f>_xlfn.XLOOKUP(B17,'[8]05_見積書整理表'!B:B,'[8]05_見積書整理表'!G:G,"")</f>
        <v/>
      </c>
      <c r="E17" s="533"/>
      <c r="F17" s="534"/>
      <c r="G17" s="534"/>
      <c r="H17" s="534"/>
      <c r="I17" s="534"/>
    </row>
    <row r="18" spans="2:9" ht="35.25" customHeight="1">
      <c r="B18" s="246">
        <v>9</v>
      </c>
      <c r="C18" s="313" t="str">
        <f>_xlfn.XLOOKUP(B18,'06_見積書整理表'!B:B,'06_見積書整理表'!D:D,"")</f>
        <v/>
      </c>
      <c r="D18" s="314" t="str">
        <f>_xlfn.XLOOKUP(B18,'[8]05_見積書整理表'!B:B,'[8]05_見積書整理表'!G:G,"")</f>
        <v/>
      </c>
      <c r="E18" s="531"/>
      <c r="F18" s="532"/>
      <c r="G18" s="532"/>
      <c r="H18" s="532"/>
      <c r="I18" s="532"/>
    </row>
    <row r="19" spans="2:9" ht="35.25" customHeight="1">
      <c r="B19" s="246">
        <v>10</v>
      </c>
      <c r="C19" s="313" t="str">
        <f>_xlfn.XLOOKUP(B19,'06_見積書整理表'!B:B,'06_見積書整理表'!D:D,"")</f>
        <v/>
      </c>
      <c r="D19" s="314" t="str">
        <f>_xlfn.XLOOKUP(B19,'[8]05_見積書整理表'!B:B,'[8]05_見積書整理表'!G:G,"")</f>
        <v/>
      </c>
      <c r="E19" s="533"/>
      <c r="F19" s="534"/>
      <c r="G19" s="534"/>
      <c r="H19" s="534"/>
      <c r="I19" s="534"/>
    </row>
    <row r="20" spans="2:9" ht="35.25" customHeight="1">
      <c r="B20" s="246">
        <v>11</v>
      </c>
      <c r="C20" s="313" t="str">
        <f>_xlfn.XLOOKUP(B20,'06_見積書整理表'!B:B,'06_見積書整理表'!D:D,"")</f>
        <v/>
      </c>
      <c r="D20" s="314" t="str">
        <f>_xlfn.XLOOKUP(B20,'[8]05_見積書整理表'!B:B,'[8]05_見積書整理表'!G:G,"")</f>
        <v/>
      </c>
      <c r="E20" s="531"/>
      <c r="F20" s="532"/>
      <c r="G20" s="532"/>
      <c r="H20" s="532"/>
      <c r="I20" s="532"/>
    </row>
    <row r="21" spans="2:9" ht="35.25" customHeight="1">
      <c r="B21" s="246">
        <v>12</v>
      </c>
      <c r="C21" s="313" t="str">
        <f>_xlfn.XLOOKUP(B21,'06_見積書整理表'!B:B,'06_見積書整理表'!D:D,"")</f>
        <v/>
      </c>
      <c r="D21" s="314" t="str">
        <f>_xlfn.XLOOKUP(B21,'[8]05_見積書整理表'!B:B,'[8]05_見積書整理表'!G:G,"")</f>
        <v/>
      </c>
      <c r="E21" s="533"/>
      <c r="F21" s="534"/>
      <c r="G21" s="534"/>
      <c r="H21" s="534"/>
      <c r="I21" s="534"/>
    </row>
    <row r="22" spans="2:9" ht="35.25" customHeight="1">
      <c r="B22" s="246">
        <v>13</v>
      </c>
      <c r="C22" s="313" t="str">
        <f>_xlfn.XLOOKUP(B22,'06_見積書整理表'!B:B,'06_見積書整理表'!D:D,"")</f>
        <v/>
      </c>
      <c r="D22" s="314" t="str">
        <f>_xlfn.XLOOKUP(B22,'[8]05_見積書整理表'!B:B,'[8]05_見積書整理表'!G:G,"")</f>
        <v/>
      </c>
      <c r="E22" s="531"/>
      <c r="F22" s="532"/>
      <c r="G22" s="532"/>
      <c r="H22" s="532"/>
      <c r="I22" s="532"/>
    </row>
    <row r="23" spans="2:9" ht="35.25" customHeight="1">
      <c r="B23" s="246">
        <v>14</v>
      </c>
      <c r="C23" s="313" t="str">
        <f>_xlfn.XLOOKUP(B23,'06_見積書整理表'!B:B,'06_見積書整理表'!D:D,"")</f>
        <v/>
      </c>
      <c r="D23" s="314" t="str">
        <f>_xlfn.XLOOKUP(B23,'[8]05_見積書整理表'!B:B,'[8]05_見積書整理表'!G:G,"")</f>
        <v/>
      </c>
      <c r="E23" s="533"/>
      <c r="F23" s="534"/>
      <c r="G23" s="534"/>
      <c r="H23" s="534"/>
      <c r="I23" s="534"/>
    </row>
    <row r="24" spans="2:9" ht="35.25" customHeight="1">
      <c r="B24" s="246">
        <v>15</v>
      </c>
      <c r="C24" s="313" t="str">
        <f>_xlfn.XLOOKUP(B24,'06_見積書整理表'!B:B,'06_見積書整理表'!D:D,"")</f>
        <v/>
      </c>
      <c r="D24" s="314" t="str">
        <f>_xlfn.XLOOKUP(B24,'[8]05_見積書整理表'!B:B,'[8]05_見積書整理表'!G:G,"")</f>
        <v/>
      </c>
      <c r="E24" s="531"/>
      <c r="F24" s="532"/>
      <c r="G24" s="532"/>
      <c r="H24" s="532"/>
      <c r="I24" s="532"/>
    </row>
    <row r="25" spans="2:9" ht="35.25" customHeight="1">
      <c r="B25" s="246">
        <v>16</v>
      </c>
      <c r="C25" s="313" t="str">
        <f>_xlfn.XLOOKUP(B25,'06_見積書整理表'!B:B,'06_見積書整理表'!D:D,"")</f>
        <v/>
      </c>
      <c r="D25" s="314" t="str">
        <f>_xlfn.XLOOKUP(B25,'[8]05_見積書整理表'!B:B,'[8]05_見積書整理表'!G:G,"")</f>
        <v/>
      </c>
      <c r="E25" s="533"/>
      <c r="F25" s="534"/>
      <c r="G25" s="534"/>
      <c r="H25" s="534"/>
      <c r="I25" s="534"/>
    </row>
    <row r="26" spans="2:9" ht="35.25" customHeight="1">
      <c r="B26" s="246">
        <v>17</v>
      </c>
      <c r="C26" s="313" t="str">
        <f>_xlfn.XLOOKUP(B26,'06_見積書整理表'!B:B,'06_見積書整理表'!D:D,"")</f>
        <v/>
      </c>
      <c r="D26" s="314" t="str">
        <f>_xlfn.XLOOKUP(B26,'[8]05_見積書整理表'!B:B,'[8]05_見積書整理表'!G:G,"")</f>
        <v/>
      </c>
      <c r="E26" s="531"/>
      <c r="F26" s="532"/>
      <c r="G26" s="532"/>
      <c r="H26" s="532"/>
      <c r="I26" s="532"/>
    </row>
    <row r="27" spans="2:9" ht="35.25" customHeight="1">
      <c r="B27" s="246">
        <v>18</v>
      </c>
      <c r="C27" s="313" t="str">
        <f>_xlfn.XLOOKUP(B27,'06_見積書整理表'!B:B,'06_見積書整理表'!D:D,"")</f>
        <v/>
      </c>
      <c r="D27" s="314" t="str">
        <f>_xlfn.XLOOKUP(B27,'[8]05_見積書整理表'!B:B,'[8]05_見積書整理表'!G:G,"")</f>
        <v/>
      </c>
      <c r="E27" s="533"/>
      <c r="F27" s="534"/>
      <c r="G27" s="534"/>
      <c r="H27" s="534"/>
      <c r="I27" s="534"/>
    </row>
    <row r="28" spans="2:9" ht="35.25" customHeight="1">
      <c r="B28" s="246">
        <v>19</v>
      </c>
      <c r="C28" s="313" t="str">
        <f>_xlfn.XLOOKUP(B28,'06_見積書整理表'!B:B,'06_見積書整理表'!D:D,"")</f>
        <v/>
      </c>
      <c r="D28" s="314" t="str">
        <f>_xlfn.XLOOKUP(B28,'[8]05_見積書整理表'!B:B,'[8]05_見積書整理表'!G:G,"")</f>
        <v/>
      </c>
      <c r="E28" s="531"/>
      <c r="F28" s="532"/>
      <c r="G28" s="532"/>
      <c r="H28" s="532"/>
      <c r="I28" s="532"/>
    </row>
    <row r="29" spans="2:9" ht="35.25" customHeight="1">
      <c r="B29" s="246">
        <v>20</v>
      </c>
      <c r="C29" s="313" t="str">
        <f>_xlfn.XLOOKUP(B29,'06_見積書整理表'!B:B,'06_見積書整理表'!D:D,"")</f>
        <v/>
      </c>
      <c r="D29" s="314" t="str">
        <f>_xlfn.XLOOKUP(B29,'[8]05_見積書整理表'!B:B,'[8]05_見積書整理表'!G:G,"")</f>
        <v/>
      </c>
      <c r="E29" s="533"/>
      <c r="F29" s="534"/>
      <c r="G29" s="534"/>
      <c r="H29" s="534"/>
      <c r="I29" s="534"/>
    </row>
  </sheetData>
  <mergeCells count="31">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9:I29"/>
    <mergeCell ref="E18:I18"/>
    <mergeCell ref="E19:I19"/>
    <mergeCell ref="E20:I20"/>
    <mergeCell ref="E21:I21"/>
    <mergeCell ref="E22:I22"/>
    <mergeCell ref="E23:I23"/>
    <mergeCell ref="E24:I24"/>
    <mergeCell ref="E25:I25"/>
    <mergeCell ref="E26:I26"/>
    <mergeCell ref="E27:I27"/>
    <mergeCell ref="E28:I28"/>
  </mergeCells>
  <phoneticPr fontId="10"/>
  <conditionalFormatting sqref="E10:I10">
    <cfRule type="expression" dxfId="72" priority="40">
      <formula>$C$10&lt;&gt;""</formula>
    </cfRule>
    <cfRule type="expression" dxfId="71" priority="20">
      <formula>$E$10&lt;&gt;""</formula>
    </cfRule>
  </conditionalFormatting>
  <conditionalFormatting sqref="E11:I11">
    <cfRule type="expression" dxfId="70" priority="39">
      <formula>$C$11&lt;&gt;""</formula>
    </cfRule>
    <cfRule type="expression" dxfId="69" priority="19">
      <formula>$E$11&lt;&gt;""</formula>
    </cfRule>
  </conditionalFormatting>
  <conditionalFormatting sqref="E12:I12">
    <cfRule type="expression" dxfId="68" priority="18">
      <formula>$E$12&lt;&gt;""</formula>
    </cfRule>
    <cfRule type="expression" dxfId="67" priority="38">
      <formula>$C$12&lt;&gt;""</formula>
    </cfRule>
  </conditionalFormatting>
  <conditionalFormatting sqref="E13:I13">
    <cfRule type="expression" dxfId="66" priority="17">
      <formula>$E$13&lt;&gt;""</formula>
    </cfRule>
    <cfRule type="expression" dxfId="65" priority="37">
      <formula>$C$13&lt;&gt;""</formula>
    </cfRule>
  </conditionalFormatting>
  <conditionalFormatting sqref="E14:I14">
    <cfRule type="expression" dxfId="64" priority="16">
      <formula>$E$14&lt;&gt;""</formula>
    </cfRule>
    <cfRule type="expression" dxfId="63" priority="36">
      <formula>$C$14&lt;&gt;""</formula>
    </cfRule>
  </conditionalFormatting>
  <conditionalFormatting sqref="E15:I15">
    <cfRule type="expression" dxfId="62" priority="15">
      <formula>$E$15&lt;&gt;""</formula>
    </cfRule>
    <cfRule type="expression" dxfId="61" priority="35">
      <formula>$C$15&lt;&gt;""</formula>
    </cfRule>
  </conditionalFormatting>
  <conditionalFormatting sqref="E16:I16">
    <cfRule type="expression" dxfId="60" priority="14">
      <formula>$E$16&lt;&gt;""</formula>
    </cfRule>
    <cfRule type="expression" dxfId="59" priority="34">
      <formula>$C$16&lt;&gt;""</formula>
    </cfRule>
  </conditionalFormatting>
  <conditionalFormatting sqref="E17:I17">
    <cfRule type="expression" dxfId="58" priority="13">
      <formula>$E$17&lt;&gt;""</formula>
    </cfRule>
    <cfRule type="expression" dxfId="57" priority="33">
      <formula>$C$17&lt;&gt;""</formula>
    </cfRule>
  </conditionalFormatting>
  <conditionalFormatting sqref="E18:I18">
    <cfRule type="expression" dxfId="56" priority="12">
      <formula>$E$18&lt;&gt;""</formula>
    </cfRule>
    <cfRule type="expression" dxfId="55" priority="32">
      <formula>$C$18&lt;&gt;""</formula>
    </cfRule>
  </conditionalFormatting>
  <conditionalFormatting sqref="E19:I19">
    <cfRule type="expression" dxfId="54" priority="11">
      <formula>$E$19&lt;&gt;""</formula>
    </cfRule>
    <cfRule type="expression" dxfId="53" priority="31">
      <formula>$C$19&lt;&gt;""</formula>
    </cfRule>
  </conditionalFormatting>
  <conditionalFormatting sqref="E20:I20">
    <cfRule type="expression" dxfId="52" priority="10">
      <formula>$E$20&lt;&gt;""</formula>
    </cfRule>
    <cfRule type="expression" dxfId="51" priority="30">
      <formula>$C$20&lt;&gt;""</formula>
    </cfRule>
  </conditionalFormatting>
  <conditionalFormatting sqref="E21:I21">
    <cfRule type="expression" dxfId="50" priority="9">
      <formula>$E$21&lt;&gt;""</formula>
    </cfRule>
    <cfRule type="expression" dxfId="49" priority="29">
      <formula>$C$21&lt;&gt;""</formula>
    </cfRule>
  </conditionalFormatting>
  <conditionalFormatting sqref="E22:I22">
    <cfRule type="expression" dxfId="48" priority="8">
      <formula>$E$22&lt;&gt;""</formula>
    </cfRule>
    <cfRule type="expression" dxfId="47" priority="28">
      <formula>$C$22&lt;&gt;""</formula>
    </cfRule>
  </conditionalFormatting>
  <conditionalFormatting sqref="E23:I23">
    <cfRule type="expression" dxfId="46" priority="7">
      <formula>$E$23&lt;&gt;""</formula>
    </cfRule>
    <cfRule type="expression" dxfId="45" priority="27">
      <formula>$C$23&lt;&gt;""</formula>
    </cfRule>
  </conditionalFormatting>
  <conditionalFormatting sqref="E24:I24">
    <cfRule type="expression" dxfId="44" priority="6">
      <formula>$E$24&lt;&gt;""</formula>
    </cfRule>
    <cfRule type="expression" dxfId="43" priority="26">
      <formula>$C$24&lt;&gt;""</formula>
    </cfRule>
  </conditionalFormatting>
  <conditionalFormatting sqref="E25:I25">
    <cfRule type="expression" dxfId="42" priority="5">
      <formula>$E$25&lt;&gt;""</formula>
    </cfRule>
    <cfRule type="expression" dxfId="41" priority="25">
      <formula>$C$25&lt;&gt;""</formula>
    </cfRule>
  </conditionalFormatting>
  <conditionalFormatting sqref="E26:I26">
    <cfRule type="expression" dxfId="40" priority="4">
      <formula>$E$26&lt;&gt;""</formula>
    </cfRule>
    <cfRule type="expression" dxfId="39" priority="24">
      <formula>$C$26&lt;&gt;""</formula>
    </cfRule>
  </conditionalFormatting>
  <conditionalFormatting sqref="E27:I27">
    <cfRule type="expression" dxfId="38" priority="3">
      <formula>$E$27&lt;&gt;""</formula>
    </cfRule>
    <cfRule type="expression" dxfId="37" priority="23">
      <formula>$C$27&lt;&gt;""</formula>
    </cfRule>
  </conditionalFormatting>
  <conditionalFormatting sqref="E28:I28">
    <cfRule type="expression" dxfId="36" priority="2">
      <formula>$E$28&lt;&gt;""</formula>
    </cfRule>
    <cfRule type="expression" dxfId="35" priority="22">
      <formula>$C$28&lt;&gt;""</formula>
    </cfRule>
  </conditionalFormatting>
  <conditionalFormatting sqref="E29:I29">
    <cfRule type="expression" dxfId="34" priority="1">
      <formula>$E$29&lt;&gt;""</formula>
    </cfRule>
    <cfRule type="expression" dxfId="33" priority="21">
      <formula>$C$29&lt;&gt;""</formula>
    </cfRule>
  </conditionalFormatting>
  <dataValidations count="2">
    <dataValidation type="list" allowBlank="1" showInputMessage="1" showErrorMessage="1" sqref="G6" xr:uid="{184C39FD-B746-4460-95E6-1D9E84FA072F}">
      <formula1>",耐震補強工事,非構造部材の耐震対策,防災機能強化,バリアフリー化,アスベスト対策工事,エコキャンパス推進事業"</formula1>
    </dataValidation>
    <dataValidation showDropDown="1" showInputMessage="1" showErrorMessage="1" sqref="H6:I6" xr:uid="{12CA8E60-1439-4ABD-827C-471ACD37F1F8}"/>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rowBreaks count="1" manualBreakCount="1">
    <brk id="24" max="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97D4-8A83-41A6-B886-0F90806D7A06}">
  <sheetPr>
    <tabColor rgb="FF00B0F0"/>
    <pageSetUpPr fitToPage="1"/>
  </sheetPr>
  <dimension ref="B1:P24"/>
  <sheetViews>
    <sheetView showGridLines="0" view="pageBreakPreview" topLeftCell="A8" zoomScale="80" zoomScaleNormal="100" zoomScaleSheetLayoutView="80" workbookViewId="0">
      <selection activeCell="B10" sqref="B10:B24"/>
    </sheetView>
  </sheetViews>
  <sheetFormatPr defaultRowHeight="13.5"/>
  <cols>
    <col min="1" max="1" width="6.5" style="161" customWidth="1"/>
    <col min="2" max="2" width="7.625" style="161" customWidth="1"/>
    <col min="3" max="3" width="25.75" style="161" customWidth="1"/>
    <col min="4" max="4" width="6.5" style="161" customWidth="1"/>
    <col min="5" max="5" width="27.625" style="161" customWidth="1"/>
    <col min="6" max="6" width="32.125" style="240" customWidth="1"/>
    <col min="7" max="7" width="30.5" style="240" customWidth="1"/>
    <col min="8" max="9" width="31.25" style="240" customWidth="1"/>
    <col min="10" max="10" width="5" style="161" customWidth="1"/>
    <col min="11" max="16384" width="9" style="161"/>
  </cols>
  <sheetData>
    <row r="1" spans="2:16" ht="14.25">
      <c r="J1" s="241" t="s">
        <v>288</v>
      </c>
    </row>
    <row r="3" spans="2:16" s="242" customFormat="1" ht="27.75" customHeight="1">
      <c r="B3" s="521" t="s">
        <v>309</v>
      </c>
      <c r="C3" s="521"/>
      <c r="D3" s="521"/>
      <c r="E3" s="521"/>
      <c r="F3" s="521"/>
      <c r="G3" s="521"/>
      <c r="H3" s="521"/>
      <c r="I3" s="521"/>
    </row>
    <row r="4" spans="2:16" s="242" customFormat="1" ht="14.25" customHeight="1">
      <c r="B4" s="243"/>
      <c r="C4" s="243"/>
      <c r="D4" s="243"/>
      <c r="E4" s="243"/>
      <c r="F4" s="243"/>
      <c r="G4" s="243"/>
      <c r="H4" s="243"/>
      <c r="I4" s="243"/>
    </row>
    <row r="5" spans="2:16" s="242" customFormat="1" ht="27.75" customHeight="1">
      <c r="B5" s="544" t="s">
        <v>150</v>
      </c>
      <c r="C5" s="544"/>
      <c r="D5" s="544" t="s">
        <v>151</v>
      </c>
      <c r="E5" s="544"/>
      <c r="F5" s="244" t="s">
        <v>197</v>
      </c>
      <c r="G5" s="244" t="s">
        <v>198</v>
      </c>
      <c r="H5" s="544" t="s">
        <v>199</v>
      </c>
      <c r="I5" s="544"/>
    </row>
    <row r="6" spans="2:16" s="242" customFormat="1" ht="27.75" customHeight="1">
      <c r="B6" s="545">
        <f>'02_様式4-1'!B7</f>
        <v>0</v>
      </c>
      <c r="C6" s="546"/>
      <c r="D6" s="547">
        <f>'02_様式4-1'!G7</f>
        <v>0</v>
      </c>
      <c r="E6" s="547"/>
      <c r="F6" s="312">
        <f>'02_様式4-1'!B8</f>
        <v>0</v>
      </c>
      <c r="G6" s="312" t="s">
        <v>257</v>
      </c>
      <c r="H6" s="547">
        <f>'02_様式4-1'!G7</f>
        <v>0</v>
      </c>
      <c r="I6" s="547"/>
    </row>
    <row r="7" spans="2:16" s="242" customFormat="1" ht="13.5" customHeight="1">
      <c r="B7" s="245"/>
      <c r="C7" s="245"/>
      <c r="D7" s="245"/>
      <c r="E7" s="245"/>
      <c r="F7" s="245"/>
      <c r="G7" s="245"/>
      <c r="H7" s="245"/>
      <c r="I7" s="245"/>
    </row>
    <row r="8" spans="2:16" ht="30" customHeight="1">
      <c r="B8" s="535" t="s">
        <v>237</v>
      </c>
      <c r="C8" s="537" t="s">
        <v>238</v>
      </c>
      <c r="D8" s="536" t="s">
        <v>239</v>
      </c>
      <c r="E8" s="538" t="s">
        <v>287</v>
      </c>
      <c r="F8" s="539"/>
      <c r="G8" s="539"/>
      <c r="H8" s="539"/>
      <c r="I8" s="540"/>
    </row>
    <row r="9" spans="2:16" ht="66" customHeight="1">
      <c r="B9" s="536"/>
      <c r="C9" s="537"/>
      <c r="D9" s="536"/>
      <c r="E9" s="541"/>
      <c r="F9" s="542"/>
      <c r="G9" s="542"/>
      <c r="H9" s="542"/>
      <c r="I9" s="543"/>
    </row>
    <row r="10" spans="2:16" ht="35.25" customHeight="1">
      <c r="B10" s="321" t="s">
        <v>32</v>
      </c>
      <c r="C10" s="313" t="str">
        <f>_xlfn.XLOOKUP(B10,'06_見積書整理表'!B:B,'06_見積書整理表'!D:D,"")</f>
        <v/>
      </c>
      <c r="D10" s="314" t="str">
        <f>_xlfn.XLOOKUP(B10,'[8]05_見積書整理表'!B:B,'[8]05_見積書整理表'!G:G,"")</f>
        <v/>
      </c>
      <c r="E10" s="531"/>
      <c r="F10" s="532"/>
      <c r="G10" s="532"/>
      <c r="H10" s="532"/>
      <c r="I10" s="532"/>
      <c r="P10" s="161" t="str">
        <f>_xlfn.XLOOKUP(B10,'[8]05_見積書整理表'!B:B,'[8]05_見積書整理表'!D:D,"")</f>
        <v/>
      </c>
    </row>
    <row r="11" spans="2:16" ht="35.25" customHeight="1">
      <c r="B11" s="321" t="s">
        <v>34</v>
      </c>
      <c r="C11" s="313" t="str">
        <f>_xlfn.XLOOKUP(B11,'06_見積書整理表'!B:B,'06_見積書整理表'!D:D,"")</f>
        <v/>
      </c>
      <c r="D11" s="314" t="str">
        <f>_xlfn.XLOOKUP(B11,'[8]05_見積書整理表'!B:B,'[8]05_見積書整理表'!G:G,"")</f>
        <v/>
      </c>
      <c r="E11" s="533"/>
      <c r="F11" s="534"/>
      <c r="G11" s="534"/>
      <c r="H11" s="534"/>
      <c r="I11" s="534"/>
    </row>
    <row r="12" spans="2:16" ht="35.25" customHeight="1">
      <c r="B12" s="321" t="s">
        <v>35</v>
      </c>
      <c r="C12" s="313" t="str">
        <f>_xlfn.XLOOKUP(B12,'06_見積書整理表'!B:B,'06_見積書整理表'!D:D,"")</f>
        <v/>
      </c>
      <c r="D12" s="314" t="str">
        <f>_xlfn.XLOOKUP(B12,'[8]05_見積書整理表'!B:B,'[8]05_見積書整理表'!G:G,"")</f>
        <v/>
      </c>
      <c r="E12" s="531"/>
      <c r="F12" s="532"/>
      <c r="G12" s="532"/>
      <c r="H12" s="532"/>
      <c r="I12" s="532"/>
    </row>
    <row r="13" spans="2:16" ht="35.25" customHeight="1">
      <c r="B13" s="321" t="s">
        <v>259</v>
      </c>
      <c r="C13" s="313" t="str">
        <f>_xlfn.XLOOKUP(B13,'06_見積書整理表'!B:B,'06_見積書整理表'!D:D,"")</f>
        <v/>
      </c>
      <c r="D13" s="314" t="str">
        <f>_xlfn.XLOOKUP(B13,'[8]05_見積書整理表'!B:B,'[8]05_見積書整理表'!G:G,"")</f>
        <v/>
      </c>
      <c r="E13" s="533"/>
      <c r="F13" s="534"/>
      <c r="G13" s="534"/>
      <c r="H13" s="534"/>
      <c r="I13" s="534"/>
    </row>
    <row r="14" spans="2:16" ht="35.25" customHeight="1">
      <c r="B14" s="321" t="s">
        <v>260</v>
      </c>
      <c r="C14" s="313" t="str">
        <f>_xlfn.XLOOKUP(B14,'06_見積書整理表'!B:B,'06_見積書整理表'!D:D,"")</f>
        <v/>
      </c>
      <c r="D14" s="314" t="str">
        <f>_xlfn.XLOOKUP(B14,'[8]05_見積書整理表'!B:B,'[8]05_見積書整理表'!G:G,"")</f>
        <v/>
      </c>
      <c r="E14" s="531"/>
      <c r="F14" s="532"/>
      <c r="G14" s="532"/>
      <c r="H14" s="532"/>
      <c r="I14" s="532"/>
    </row>
    <row r="15" spans="2:16" ht="35.25" customHeight="1">
      <c r="B15" s="321" t="s">
        <v>261</v>
      </c>
      <c r="C15" s="313" t="str">
        <f>_xlfn.XLOOKUP(B15,'06_見積書整理表'!B:B,'06_見積書整理表'!D:D,"")</f>
        <v/>
      </c>
      <c r="D15" s="314" t="str">
        <f>_xlfn.XLOOKUP(B15,'[8]05_見積書整理表'!B:B,'[8]05_見積書整理表'!G:G,"")</f>
        <v/>
      </c>
      <c r="E15" s="533"/>
      <c r="F15" s="534"/>
      <c r="G15" s="534"/>
      <c r="H15" s="534"/>
      <c r="I15" s="534"/>
    </row>
    <row r="16" spans="2:16" ht="35.25" customHeight="1">
      <c r="B16" s="321" t="s">
        <v>310</v>
      </c>
      <c r="C16" s="313" t="str">
        <f>_xlfn.XLOOKUP(B16,'06_見積書整理表'!B:B,'06_見積書整理表'!D:D,"")</f>
        <v/>
      </c>
      <c r="D16" s="314" t="str">
        <f>_xlfn.XLOOKUP(B16,'[8]05_見積書整理表'!B:B,'[8]05_見積書整理表'!G:G,"")</f>
        <v/>
      </c>
      <c r="E16" s="531"/>
      <c r="F16" s="532"/>
      <c r="G16" s="532"/>
      <c r="H16" s="532"/>
      <c r="I16" s="532"/>
    </row>
    <row r="17" spans="2:9" ht="35.25" customHeight="1">
      <c r="B17" s="321" t="s">
        <v>311</v>
      </c>
      <c r="C17" s="313" t="str">
        <f>_xlfn.XLOOKUP(B17,'06_見積書整理表'!B:B,'06_見積書整理表'!D:D,"")</f>
        <v/>
      </c>
      <c r="D17" s="314" t="str">
        <f>_xlfn.XLOOKUP(B17,'[8]05_見積書整理表'!B:B,'[8]05_見積書整理表'!G:G,"")</f>
        <v/>
      </c>
      <c r="E17" s="533"/>
      <c r="F17" s="534"/>
      <c r="G17" s="534"/>
      <c r="H17" s="534"/>
      <c r="I17" s="534"/>
    </row>
    <row r="18" spans="2:9" ht="35.25" customHeight="1">
      <c r="B18" s="321" t="s">
        <v>312</v>
      </c>
      <c r="C18" s="313" t="str">
        <f>_xlfn.XLOOKUP(B18,'06_見積書整理表'!B:B,'06_見積書整理表'!D:D,"")</f>
        <v/>
      </c>
      <c r="D18" s="314" t="str">
        <f>_xlfn.XLOOKUP(B18,'[8]05_見積書整理表'!B:B,'[8]05_見積書整理表'!G:G,"")</f>
        <v/>
      </c>
      <c r="E18" s="531"/>
      <c r="F18" s="532"/>
      <c r="G18" s="532"/>
      <c r="H18" s="532"/>
      <c r="I18" s="532"/>
    </row>
    <row r="19" spans="2:9" ht="35.25" customHeight="1">
      <c r="B19" s="321" t="s">
        <v>45</v>
      </c>
      <c r="C19" s="313" t="str">
        <f>_xlfn.XLOOKUP(B19,'06_見積書整理表'!B:B,'06_見積書整理表'!D:D,"")</f>
        <v/>
      </c>
      <c r="D19" s="314" t="str">
        <f>_xlfn.XLOOKUP(B19,'[8]05_見積書整理表'!B:B,'[8]05_見積書整理表'!G:G,"")</f>
        <v/>
      </c>
      <c r="E19" s="533"/>
      <c r="F19" s="534"/>
      <c r="G19" s="534"/>
      <c r="H19" s="534"/>
      <c r="I19" s="534"/>
    </row>
    <row r="20" spans="2:9" ht="35.25" customHeight="1">
      <c r="B20" s="321" t="s">
        <v>46</v>
      </c>
      <c r="C20" s="313" t="str">
        <f>_xlfn.XLOOKUP(B20,'06_見積書整理表'!B:B,'06_見積書整理表'!D:D,"")</f>
        <v/>
      </c>
      <c r="D20" s="314" t="str">
        <f>_xlfn.XLOOKUP(B20,'[8]05_見積書整理表'!B:B,'[8]05_見積書整理表'!G:G,"")</f>
        <v/>
      </c>
      <c r="E20" s="531"/>
      <c r="F20" s="532"/>
      <c r="G20" s="532"/>
      <c r="H20" s="532"/>
      <c r="I20" s="532"/>
    </row>
    <row r="21" spans="2:9" ht="35.25" customHeight="1">
      <c r="B21" s="321" t="s">
        <v>47</v>
      </c>
      <c r="C21" s="313" t="str">
        <f>_xlfn.XLOOKUP(B21,'06_見積書整理表'!B:B,'06_見積書整理表'!D:D,"")</f>
        <v/>
      </c>
      <c r="D21" s="314" t="str">
        <f>_xlfn.XLOOKUP(B21,'[8]05_見積書整理表'!B:B,'[8]05_見積書整理表'!G:G,"")</f>
        <v/>
      </c>
      <c r="E21" s="533"/>
      <c r="F21" s="534"/>
      <c r="G21" s="534"/>
      <c r="H21" s="534"/>
      <c r="I21" s="534"/>
    </row>
    <row r="22" spans="2:9" ht="35.25" customHeight="1">
      <c r="B22" s="321" t="s">
        <v>49</v>
      </c>
      <c r="C22" s="313" t="str">
        <f>_xlfn.XLOOKUP(B22,'06_見積書整理表'!B:B,'06_見積書整理表'!D:D,"")</f>
        <v/>
      </c>
      <c r="D22" s="314" t="str">
        <f>_xlfn.XLOOKUP(B22,'[8]05_見積書整理表'!B:B,'[8]05_見積書整理表'!G:G,"")</f>
        <v/>
      </c>
      <c r="E22" s="531"/>
      <c r="F22" s="532"/>
      <c r="G22" s="532"/>
      <c r="H22" s="532"/>
      <c r="I22" s="532"/>
    </row>
    <row r="23" spans="2:9" ht="35.25" customHeight="1">
      <c r="B23" s="321" t="s">
        <v>51</v>
      </c>
      <c r="C23" s="313" t="str">
        <f>_xlfn.XLOOKUP(B23,'06_見積書整理表'!B:B,'06_見積書整理表'!D:D,"")</f>
        <v/>
      </c>
      <c r="D23" s="314" t="str">
        <f>_xlfn.XLOOKUP(B23,'[8]05_見積書整理表'!B:B,'[8]05_見積書整理表'!G:G,"")</f>
        <v/>
      </c>
      <c r="E23" s="533"/>
      <c r="F23" s="534"/>
      <c r="G23" s="534"/>
      <c r="H23" s="534"/>
      <c r="I23" s="534"/>
    </row>
    <row r="24" spans="2:9" ht="35.25" customHeight="1">
      <c r="B24" s="321" t="s">
        <v>313</v>
      </c>
      <c r="C24" s="313" t="str">
        <f>_xlfn.XLOOKUP(B24,'06_見積書整理表'!B:B,'06_見積書整理表'!D:D,"")</f>
        <v/>
      </c>
      <c r="D24" s="314" t="str">
        <f>_xlfn.XLOOKUP(B24,'[8]05_見積書整理表'!B:B,'[8]05_見積書整理表'!G:G,"")</f>
        <v/>
      </c>
      <c r="E24" s="531"/>
      <c r="F24" s="532"/>
      <c r="G24" s="532"/>
      <c r="H24" s="532"/>
      <c r="I24" s="532"/>
    </row>
  </sheetData>
  <mergeCells count="26">
    <mergeCell ref="E23:I23"/>
    <mergeCell ref="E24:I24"/>
    <mergeCell ref="E18:I18"/>
    <mergeCell ref="E19:I19"/>
    <mergeCell ref="E20:I20"/>
    <mergeCell ref="E21:I21"/>
    <mergeCell ref="E22:I22"/>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10"/>
  <conditionalFormatting sqref="E10:I10">
    <cfRule type="expression" dxfId="32" priority="20">
      <formula>$E$10&lt;&gt;""</formula>
    </cfRule>
    <cfRule type="expression" dxfId="31" priority="40">
      <formula>$C$10&lt;&gt;""</formula>
    </cfRule>
  </conditionalFormatting>
  <conditionalFormatting sqref="E11:I11">
    <cfRule type="expression" dxfId="30" priority="19">
      <formula>$E$11&lt;&gt;""</formula>
    </cfRule>
    <cfRule type="expression" dxfId="29" priority="39">
      <formula>$C$11&lt;&gt;""</formula>
    </cfRule>
  </conditionalFormatting>
  <conditionalFormatting sqref="E12:I12">
    <cfRule type="expression" dxfId="28" priority="18">
      <formula>$E$12&lt;&gt;""</formula>
    </cfRule>
    <cfRule type="expression" dxfId="27" priority="38">
      <formula>$C$12&lt;&gt;""</formula>
    </cfRule>
  </conditionalFormatting>
  <conditionalFormatting sqref="E13:I13">
    <cfRule type="expression" dxfId="26" priority="17">
      <formula>$E$13&lt;&gt;""</formula>
    </cfRule>
    <cfRule type="expression" dxfId="25" priority="37">
      <formula>$C$13&lt;&gt;""</formula>
    </cfRule>
  </conditionalFormatting>
  <conditionalFormatting sqref="E14:I14">
    <cfRule type="expression" dxfId="24" priority="16">
      <formula>$E$14&lt;&gt;""</formula>
    </cfRule>
    <cfRule type="expression" dxfId="23" priority="36">
      <formula>$C$14&lt;&gt;""</formula>
    </cfRule>
  </conditionalFormatting>
  <conditionalFormatting sqref="E15:I15">
    <cfRule type="expression" dxfId="22" priority="15">
      <formula>$E$15&lt;&gt;""</formula>
    </cfRule>
    <cfRule type="expression" dxfId="21" priority="35">
      <formula>$C$15&lt;&gt;""</formula>
    </cfRule>
  </conditionalFormatting>
  <conditionalFormatting sqref="E16:I16">
    <cfRule type="expression" dxfId="20" priority="14">
      <formula>$E$16&lt;&gt;""</formula>
    </cfRule>
    <cfRule type="expression" dxfId="19" priority="34">
      <formula>$C$16&lt;&gt;""</formula>
    </cfRule>
  </conditionalFormatting>
  <conditionalFormatting sqref="E17:I17">
    <cfRule type="expression" dxfId="18" priority="13">
      <formula>$E$17&lt;&gt;""</formula>
    </cfRule>
    <cfRule type="expression" dxfId="17" priority="33">
      <formula>$C$17&lt;&gt;""</formula>
    </cfRule>
  </conditionalFormatting>
  <conditionalFormatting sqref="E18:I18">
    <cfRule type="expression" dxfId="16" priority="12">
      <formula>$E$18&lt;&gt;""</formula>
    </cfRule>
    <cfRule type="expression" dxfId="15" priority="32">
      <formula>$C$18&lt;&gt;""</formula>
    </cfRule>
  </conditionalFormatting>
  <conditionalFormatting sqref="E19:I19">
    <cfRule type="expression" dxfId="14" priority="11">
      <formula>$E$19&lt;&gt;""</formula>
    </cfRule>
    <cfRule type="expression" dxfId="13" priority="31">
      <formula>$C$19&lt;&gt;""</formula>
    </cfRule>
  </conditionalFormatting>
  <conditionalFormatting sqref="E20:I20">
    <cfRule type="expression" dxfId="12" priority="10">
      <formula>$E$20&lt;&gt;""</formula>
    </cfRule>
    <cfRule type="expression" dxfId="11" priority="30">
      <formula>$C$20&lt;&gt;""</formula>
    </cfRule>
  </conditionalFormatting>
  <conditionalFormatting sqref="E21:I21">
    <cfRule type="expression" dxfId="10" priority="9">
      <formula>$E$21&lt;&gt;""</formula>
    </cfRule>
    <cfRule type="expression" dxfId="9" priority="29">
      <formula>$C$21&lt;&gt;""</formula>
    </cfRule>
  </conditionalFormatting>
  <conditionalFormatting sqref="E22:I22">
    <cfRule type="expression" dxfId="8" priority="8">
      <formula>$E$22&lt;&gt;""</formula>
    </cfRule>
    <cfRule type="expression" dxfId="7" priority="28">
      <formula>$C$22&lt;&gt;""</formula>
    </cfRule>
  </conditionalFormatting>
  <conditionalFormatting sqref="E23:I23">
    <cfRule type="expression" dxfId="6" priority="7">
      <formula>$E$23&lt;&gt;""</formula>
    </cfRule>
    <cfRule type="expression" dxfId="5" priority="27">
      <formula>$C$23&lt;&gt;""</formula>
    </cfRule>
  </conditionalFormatting>
  <conditionalFormatting sqref="E24:I24">
    <cfRule type="expression" dxfId="4" priority="6">
      <formula>$E$24&lt;&gt;""</formula>
    </cfRule>
    <cfRule type="expression" dxfId="3" priority="26">
      <formula>$C$24&lt;&gt;""</formula>
    </cfRule>
  </conditionalFormatting>
  <dataValidations count="2">
    <dataValidation showDropDown="1" showInputMessage="1" showErrorMessage="1" sqref="H6:I6" xr:uid="{C17F31FD-CB1D-40C4-866B-D3915D52BAD9}"/>
    <dataValidation type="list" allowBlank="1" showInputMessage="1" showErrorMessage="1" sqref="G6" xr:uid="{B0815BB9-647D-477D-83B8-C7BE7264A0F6}">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8778-C9BD-45B9-91F7-98BA2E96CEF5}">
  <sheetPr>
    <tabColor rgb="FF00B0F0"/>
    <pageSetUpPr fitToPage="1"/>
  </sheetPr>
  <dimension ref="A1:J33"/>
  <sheetViews>
    <sheetView showZeros="0" view="pageBreakPreview" zoomScaleNormal="85" zoomScaleSheetLayoutView="100" workbookViewId="0">
      <selection activeCell="H7" sqref="H7:J7"/>
    </sheetView>
  </sheetViews>
  <sheetFormatPr defaultRowHeight="13.5"/>
  <cols>
    <col min="1" max="1" width="15.75" style="25" bestFit="1" customWidth="1"/>
    <col min="2" max="2" width="12.5" style="25" bestFit="1" customWidth="1"/>
    <col min="3" max="3" width="12.25" style="25" customWidth="1"/>
    <col min="4" max="4" width="3.75" style="25" bestFit="1" customWidth="1"/>
    <col min="5" max="5" width="12.5" style="25" bestFit="1" customWidth="1"/>
    <col min="6" max="6" width="12" style="25" customWidth="1"/>
    <col min="7" max="7" width="3.75" style="25" bestFit="1" customWidth="1"/>
    <col min="8" max="8" width="10.25" style="25" bestFit="1" customWidth="1"/>
    <col min="9" max="9" width="17.125" style="25" customWidth="1"/>
    <col min="10" max="10" width="3.5" style="239" bestFit="1" customWidth="1"/>
    <col min="11" max="16384" width="9" style="25"/>
  </cols>
  <sheetData>
    <row r="1" spans="1:10" ht="24.75" customHeight="1">
      <c r="G1" s="481" t="s">
        <v>240</v>
      </c>
      <c r="H1" s="481"/>
      <c r="I1" s="481"/>
      <c r="J1" s="481"/>
    </row>
    <row r="2" spans="1:10" ht="24.75" customHeight="1">
      <c r="A2" s="548" t="s">
        <v>241</v>
      </c>
      <c r="B2" s="548"/>
      <c r="C2" s="548"/>
      <c r="D2" s="548"/>
      <c r="E2" s="548"/>
      <c r="F2" s="548"/>
      <c r="G2" s="548"/>
      <c r="H2" s="548"/>
      <c r="I2" s="548"/>
      <c r="J2" s="548"/>
    </row>
    <row r="3" spans="1:10" ht="14.25" thickBot="1">
      <c r="H3" s="58"/>
      <c r="I3" s="549"/>
      <c r="J3" s="549"/>
    </row>
    <row r="4" spans="1:10" ht="34.5" customHeight="1">
      <c r="A4" s="222" t="s">
        <v>3</v>
      </c>
      <c r="B4" s="550">
        <f>'02_様式4-1'!G7</f>
        <v>0</v>
      </c>
      <c r="C4" s="551"/>
      <c r="D4" s="551"/>
      <c r="E4" s="552"/>
      <c r="F4" s="223" t="s">
        <v>242</v>
      </c>
      <c r="G4" s="553">
        <f>'02_様式4-1'!B8</f>
        <v>0</v>
      </c>
      <c r="H4" s="554"/>
      <c r="I4" s="554"/>
      <c r="J4" s="555"/>
    </row>
    <row r="5" spans="1:10" ht="34.5" customHeight="1">
      <c r="A5" s="99" t="s">
        <v>0</v>
      </c>
      <c r="B5" s="556">
        <f>'02_様式4-1'!G2</f>
        <v>0</v>
      </c>
      <c r="C5" s="557"/>
      <c r="D5" s="557"/>
      <c r="E5" s="557"/>
      <c r="F5" s="557"/>
      <c r="G5" s="557"/>
      <c r="H5" s="557"/>
      <c r="I5" s="557"/>
      <c r="J5" s="558"/>
    </row>
    <row r="6" spans="1:10" ht="34.5" customHeight="1" thickBot="1">
      <c r="A6" s="224" t="s">
        <v>5</v>
      </c>
      <c r="B6" s="559">
        <f>'02_様式4-1'!B9</f>
        <v>0</v>
      </c>
      <c r="C6" s="560"/>
      <c r="D6" s="560"/>
      <c r="E6" s="561"/>
      <c r="F6" s="561"/>
      <c r="G6" s="561"/>
      <c r="H6" s="561"/>
      <c r="I6" s="561"/>
      <c r="J6" s="562"/>
    </row>
    <row r="7" spans="1:10" ht="34.5" customHeight="1" thickTop="1">
      <c r="A7" s="225" t="s">
        <v>6</v>
      </c>
      <c r="B7" s="563">
        <f>'02_様式4-1'!G7</f>
        <v>0</v>
      </c>
      <c r="C7" s="564"/>
      <c r="D7" s="564"/>
      <c r="E7" s="565"/>
      <c r="F7" s="566" t="s">
        <v>243</v>
      </c>
      <c r="G7" s="567"/>
      <c r="H7" s="568"/>
      <c r="I7" s="569"/>
      <c r="J7" s="570"/>
    </row>
    <row r="8" spans="1:10" ht="34.5" customHeight="1">
      <c r="A8" s="226" t="s">
        <v>244</v>
      </c>
      <c r="B8" s="227" t="s">
        <v>245</v>
      </c>
      <c r="C8" s="571"/>
      <c r="D8" s="571"/>
      <c r="E8" s="571"/>
      <c r="F8" s="571"/>
      <c r="G8" s="572"/>
      <c r="H8" s="227" t="s">
        <v>246</v>
      </c>
      <c r="I8" s="228"/>
      <c r="J8" s="229" t="s">
        <v>33</v>
      </c>
    </row>
    <row r="9" spans="1:10" ht="34.5" customHeight="1">
      <c r="A9" s="226" t="s">
        <v>247</v>
      </c>
      <c r="B9" s="227" t="s">
        <v>245</v>
      </c>
      <c r="C9" s="466"/>
      <c r="D9" s="466"/>
      <c r="E9" s="466"/>
      <c r="F9" s="466"/>
      <c r="G9" s="467"/>
      <c r="H9" s="227" t="s">
        <v>246</v>
      </c>
      <c r="I9" s="228"/>
      <c r="J9" s="229" t="s">
        <v>33</v>
      </c>
    </row>
    <row r="10" spans="1:10" ht="34.5" customHeight="1">
      <c r="A10" s="226" t="s">
        <v>248</v>
      </c>
      <c r="B10" s="227" t="s">
        <v>245</v>
      </c>
      <c r="C10" s="466"/>
      <c r="D10" s="466"/>
      <c r="E10" s="466"/>
      <c r="F10" s="466"/>
      <c r="G10" s="467"/>
      <c r="H10" s="227" t="s">
        <v>246</v>
      </c>
      <c r="I10" s="228"/>
      <c r="J10" s="229" t="s">
        <v>33</v>
      </c>
    </row>
    <row r="11" spans="1:10" ht="34.5" customHeight="1">
      <c r="A11" s="226" t="s">
        <v>249</v>
      </c>
      <c r="B11" s="227" t="s">
        <v>245</v>
      </c>
      <c r="C11" s="466"/>
      <c r="D11" s="466"/>
      <c r="E11" s="466"/>
      <c r="F11" s="466"/>
      <c r="G11" s="467"/>
      <c r="H11" s="227" t="s">
        <v>246</v>
      </c>
      <c r="I11" s="228"/>
      <c r="J11" s="229" t="s">
        <v>33</v>
      </c>
    </row>
    <row r="12" spans="1:10" ht="34.5" customHeight="1">
      <c r="A12" s="226" t="s">
        <v>250</v>
      </c>
      <c r="B12" s="227" t="s">
        <v>245</v>
      </c>
      <c r="C12" s="466"/>
      <c r="D12" s="466"/>
      <c r="E12" s="466"/>
      <c r="F12" s="466"/>
      <c r="G12" s="467"/>
      <c r="H12" s="227" t="s">
        <v>246</v>
      </c>
      <c r="I12" s="228"/>
      <c r="J12" s="229" t="s">
        <v>33</v>
      </c>
    </row>
    <row r="13" spans="1:10" ht="35.25" customHeight="1" thickBot="1">
      <c r="A13" s="226" t="s">
        <v>251</v>
      </c>
      <c r="B13" s="230" t="s">
        <v>245</v>
      </c>
      <c r="C13" s="466"/>
      <c r="D13" s="466"/>
      <c r="E13" s="466"/>
      <c r="F13" s="466"/>
      <c r="G13" s="467"/>
      <c r="H13" s="230" t="s">
        <v>246</v>
      </c>
      <c r="I13" s="231"/>
      <c r="J13" s="232" t="s">
        <v>33</v>
      </c>
    </row>
    <row r="14" spans="1:10" ht="35.25" customHeight="1" thickTop="1">
      <c r="A14" s="233" t="s">
        <v>252</v>
      </c>
      <c r="B14" s="583"/>
      <c r="C14" s="583"/>
      <c r="D14" s="583"/>
      <c r="E14" s="583"/>
      <c r="F14" s="583"/>
      <c r="G14" s="583"/>
      <c r="H14" s="583"/>
      <c r="I14" s="583"/>
      <c r="J14" s="584"/>
    </row>
    <row r="15" spans="1:10" ht="34.5" customHeight="1">
      <c r="A15" s="585"/>
      <c r="B15" s="586"/>
      <c r="C15" s="586"/>
      <c r="D15" s="586"/>
      <c r="E15" s="586"/>
      <c r="F15" s="586"/>
      <c r="G15" s="586"/>
      <c r="H15" s="586"/>
      <c r="I15" s="586"/>
      <c r="J15" s="587"/>
    </row>
    <row r="16" spans="1:10" ht="34.5" customHeight="1">
      <c r="A16" s="585"/>
      <c r="B16" s="586"/>
      <c r="C16" s="586"/>
      <c r="D16" s="586"/>
      <c r="E16" s="586"/>
      <c r="F16" s="586"/>
      <c r="G16" s="586"/>
      <c r="H16" s="586"/>
      <c r="I16" s="586"/>
      <c r="J16" s="587"/>
    </row>
    <row r="17" spans="1:10" ht="34.5" customHeight="1">
      <c r="A17" s="585"/>
      <c r="B17" s="586"/>
      <c r="C17" s="586"/>
      <c r="D17" s="586"/>
      <c r="E17" s="586"/>
      <c r="F17" s="586"/>
      <c r="G17" s="586"/>
      <c r="H17" s="586"/>
      <c r="I17" s="586"/>
      <c r="J17" s="587"/>
    </row>
    <row r="18" spans="1:10" ht="34.5" customHeight="1">
      <c r="A18" s="585"/>
      <c r="B18" s="586"/>
      <c r="C18" s="586"/>
      <c r="D18" s="586"/>
      <c r="E18" s="586"/>
      <c r="F18" s="586"/>
      <c r="G18" s="586"/>
      <c r="H18" s="586"/>
      <c r="I18" s="586"/>
      <c r="J18" s="587"/>
    </row>
    <row r="19" spans="1:10" ht="34.5" customHeight="1">
      <c r="A19" s="585"/>
      <c r="B19" s="586"/>
      <c r="C19" s="586"/>
      <c r="D19" s="586"/>
      <c r="E19" s="586"/>
      <c r="F19" s="586"/>
      <c r="G19" s="586"/>
      <c r="H19" s="586"/>
      <c r="I19" s="586"/>
      <c r="J19" s="587"/>
    </row>
    <row r="20" spans="1:10" ht="34.5" customHeight="1">
      <c r="A20" s="585"/>
      <c r="B20" s="586"/>
      <c r="C20" s="586"/>
      <c r="D20" s="586"/>
      <c r="E20" s="586"/>
      <c r="F20" s="586"/>
      <c r="G20" s="586"/>
      <c r="H20" s="586"/>
      <c r="I20" s="586"/>
      <c r="J20" s="587"/>
    </row>
    <row r="21" spans="1:10" ht="35.25" customHeight="1">
      <c r="A21" s="573" t="s">
        <v>253</v>
      </c>
      <c r="B21" s="574"/>
      <c r="C21" s="574"/>
      <c r="D21" s="574"/>
      <c r="E21" s="574"/>
      <c r="F21" s="574"/>
      <c r="G21" s="574"/>
      <c r="H21" s="574"/>
      <c r="I21" s="574"/>
      <c r="J21" s="575"/>
    </row>
    <row r="22" spans="1:10" ht="35.25" customHeight="1">
      <c r="A22" s="234"/>
      <c r="B22" s="58" t="s">
        <v>254</v>
      </c>
      <c r="C22" s="235"/>
      <c r="D22" s="236" t="s">
        <v>33</v>
      </c>
      <c r="E22" s="58" t="s">
        <v>255</v>
      </c>
      <c r="F22" s="56"/>
      <c r="G22" s="236" t="s">
        <v>33</v>
      </c>
      <c r="H22" s="58" t="s">
        <v>256</v>
      </c>
      <c r="I22" s="237">
        <f>F22-C22</f>
        <v>0</v>
      </c>
      <c r="J22" s="238" t="s">
        <v>33</v>
      </c>
    </row>
    <row r="23" spans="1:10" ht="34.5" customHeight="1">
      <c r="A23" s="576"/>
      <c r="B23" s="577"/>
      <c r="C23" s="577"/>
      <c r="D23" s="577"/>
      <c r="E23" s="577"/>
      <c r="F23" s="577"/>
      <c r="G23" s="577"/>
      <c r="H23" s="577"/>
      <c r="I23" s="577"/>
      <c r="J23" s="578"/>
    </row>
    <row r="24" spans="1:10" ht="34.5" customHeight="1">
      <c r="A24" s="579"/>
      <c r="B24" s="577"/>
      <c r="C24" s="577"/>
      <c r="D24" s="577"/>
      <c r="E24" s="577"/>
      <c r="F24" s="577"/>
      <c r="G24" s="577"/>
      <c r="H24" s="577"/>
      <c r="I24" s="577"/>
      <c r="J24" s="578"/>
    </row>
    <row r="25" spans="1:10" ht="34.5" customHeight="1">
      <c r="A25" s="579"/>
      <c r="B25" s="577"/>
      <c r="C25" s="577"/>
      <c r="D25" s="577"/>
      <c r="E25" s="577"/>
      <c r="F25" s="577"/>
      <c r="G25" s="577"/>
      <c r="H25" s="577"/>
      <c r="I25" s="577"/>
      <c r="J25" s="578"/>
    </row>
    <row r="26" spans="1:10" ht="34.5" customHeight="1">
      <c r="A26" s="579"/>
      <c r="B26" s="577"/>
      <c r="C26" s="577"/>
      <c r="D26" s="577"/>
      <c r="E26" s="577"/>
      <c r="F26" s="577"/>
      <c r="G26" s="577"/>
      <c r="H26" s="577"/>
      <c r="I26" s="577"/>
      <c r="J26" s="578"/>
    </row>
    <row r="27" spans="1:10" ht="34.5" customHeight="1">
      <c r="A27" s="579"/>
      <c r="B27" s="577"/>
      <c r="C27" s="577"/>
      <c r="D27" s="577"/>
      <c r="E27" s="577"/>
      <c r="F27" s="577"/>
      <c r="G27" s="577"/>
      <c r="H27" s="577"/>
      <c r="I27" s="577"/>
      <c r="J27" s="578"/>
    </row>
    <row r="28" spans="1:10" ht="34.5" customHeight="1" thickBot="1">
      <c r="A28" s="580"/>
      <c r="B28" s="581"/>
      <c r="C28" s="581"/>
      <c r="D28" s="581"/>
      <c r="E28" s="581"/>
      <c r="F28" s="581"/>
      <c r="G28" s="581"/>
      <c r="H28" s="581"/>
      <c r="I28" s="581"/>
      <c r="J28" s="582"/>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0"/>
  <conditionalFormatting sqref="A15:J20">
    <cfRule type="cellIs" dxfId="2" priority="3" operator="equal">
      <formula>""</formula>
    </cfRule>
  </conditionalFormatting>
  <conditionalFormatting sqref="C8:G11 I8:I11">
    <cfRule type="cellIs" dxfId="1" priority="1" operator="equal">
      <formula>""</formula>
    </cfRule>
  </conditionalFormatting>
  <conditionalFormatting sqref="H7:J7">
    <cfRule type="cellIs" dxfId="0" priority="2" operator="equal">
      <formula>""</formula>
    </cfRule>
  </conditionalFormatting>
  <dataValidations count="1">
    <dataValidation type="list" allowBlank="1" showInputMessage="1" showErrorMessage="1" sqref="H7:J7" xr:uid="{A8D7C414-17C2-4C07-A28D-F9A11234BF17}">
      <formula1>"施工業者,設計業者,耐震診断業者,施工業者・設計業者,施工業者・耐震診断業者,設計業者・耐震診断業者,施工業者・設計業者・耐震診断業者"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49"/>
  <sheetViews>
    <sheetView zoomScaleNormal="100" workbookViewId="0">
      <selection activeCell="C4" sqref="C4"/>
    </sheetView>
  </sheetViews>
  <sheetFormatPr defaultRowHeight="13.5"/>
  <cols>
    <col min="1" max="1" width="10.5" style="112" bestFit="1" customWidth="1"/>
    <col min="2" max="16384" width="9" style="111"/>
  </cols>
  <sheetData>
    <row r="2" spans="1:3" ht="14.25">
      <c r="A2" s="110" t="s">
        <v>101</v>
      </c>
      <c r="C2" s="124">
        <v>0.5</v>
      </c>
    </row>
    <row r="3" spans="1:3">
      <c r="A3" s="112" t="s">
        <v>102</v>
      </c>
      <c r="C3" s="124">
        <v>0.33333333333333331</v>
      </c>
    </row>
    <row r="4" spans="1:3">
      <c r="A4" s="112" t="s">
        <v>103</v>
      </c>
    </row>
    <row r="5" spans="1:3">
      <c r="A5" s="112" t="s">
        <v>104</v>
      </c>
    </row>
    <row r="6" spans="1:3">
      <c r="A6" s="112" t="s">
        <v>105</v>
      </c>
    </row>
    <row r="7" spans="1:3">
      <c r="A7" s="112" t="s">
        <v>106</v>
      </c>
    </row>
    <row r="8" spans="1:3">
      <c r="A8" s="112" t="s">
        <v>107</v>
      </c>
    </row>
    <row r="9" spans="1:3">
      <c r="A9" s="112" t="s">
        <v>108</v>
      </c>
    </row>
    <row r="10" spans="1:3">
      <c r="A10" s="112" t="s">
        <v>109</v>
      </c>
    </row>
    <row r="11" spans="1:3">
      <c r="A11" s="112" t="s">
        <v>110</v>
      </c>
    </row>
    <row r="12" spans="1:3">
      <c r="A12" s="112" t="s">
        <v>111</v>
      </c>
    </row>
    <row r="13" spans="1:3">
      <c r="A13" s="112" t="s">
        <v>112</v>
      </c>
    </row>
    <row r="14" spans="1:3">
      <c r="A14" s="112" t="s">
        <v>113</v>
      </c>
    </row>
    <row r="15" spans="1:3">
      <c r="A15" s="112" t="s">
        <v>114</v>
      </c>
    </row>
    <row r="16" spans="1:3">
      <c r="A16" s="112" t="s">
        <v>115</v>
      </c>
    </row>
    <row r="17" spans="1:1">
      <c r="A17" s="112" t="s">
        <v>116</v>
      </c>
    </row>
    <row r="18" spans="1:1">
      <c r="A18" s="112" t="s">
        <v>117</v>
      </c>
    </row>
    <row r="19" spans="1:1">
      <c r="A19" s="112" t="s">
        <v>118</v>
      </c>
    </row>
    <row r="20" spans="1:1">
      <c r="A20" s="112" t="s">
        <v>119</v>
      </c>
    </row>
    <row r="21" spans="1:1">
      <c r="A21" s="112" t="s">
        <v>120</v>
      </c>
    </row>
    <row r="22" spans="1:1">
      <c r="A22" s="112" t="s">
        <v>121</v>
      </c>
    </row>
    <row r="23" spans="1:1">
      <c r="A23" s="112" t="s">
        <v>122</v>
      </c>
    </row>
    <row r="24" spans="1:1">
      <c r="A24" s="112" t="s">
        <v>123</v>
      </c>
    </row>
    <row r="25" spans="1:1">
      <c r="A25" s="112" t="s">
        <v>124</v>
      </c>
    </row>
    <row r="26" spans="1:1">
      <c r="A26" s="112" t="s">
        <v>125</v>
      </c>
    </row>
    <row r="27" spans="1:1">
      <c r="A27" s="112" t="s">
        <v>126</v>
      </c>
    </row>
    <row r="28" spans="1:1">
      <c r="A28" s="112" t="s">
        <v>127</v>
      </c>
    </row>
    <row r="29" spans="1:1">
      <c r="A29" s="112" t="s">
        <v>128</v>
      </c>
    </row>
    <row r="30" spans="1:1">
      <c r="A30" s="112" t="s">
        <v>129</v>
      </c>
    </row>
    <row r="31" spans="1:1">
      <c r="A31" s="112" t="s">
        <v>130</v>
      </c>
    </row>
    <row r="32" spans="1:1">
      <c r="A32" s="112" t="s">
        <v>131</v>
      </c>
    </row>
    <row r="33" spans="1:1">
      <c r="A33" s="112" t="s">
        <v>132</v>
      </c>
    </row>
    <row r="34" spans="1:1">
      <c r="A34" s="112" t="s">
        <v>133</v>
      </c>
    </row>
    <row r="35" spans="1:1">
      <c r="A35" s="112" t="s">
        <v>134</v>
      </c>
    </row>
    <row r="36" spans="1:1">
      <c r="A36" s="112" t="s">
        <v>135</v>
      </c>
    </row>
    <row r="37" spans="1:1">
      <c r="A37" s="112" t="s">
        <v>136</v>
      </c>
    </row>
    <row r="38" spans="1:1">
      <c r="A38" s="112" t="s">
        <v>137</v>
      </c>
    </row>
    <row r="39" spans="1:1">
      <c r="A39" s="112" t="s">
        <v>138</v>
      </c>
    </row>
    <row r="40" spans="1:1">
      <c r="A40" s="112" t="s">
        <v>139</v>
      </c>
    </row>
    <row r="41" spans="1:1">
      <c r="A41" s="112" t="s">
        <v>140</v>
      </c>
    </row>
    <row r="42" spans="1:1">
      <c r="A42" s="112" t="s">
        <v>141</v>
      </c>
    </row>
    <row r="43" spans="1:1">
      <c r="A43" s="112" t="s">
        <v>142</v>
      </c>
    </row>
    <row r="44" spans="1:1">
      <c r="A44" s="112" t="s">
        <v>143</v>
      </c>
    </row>
    <row r="45" spans="1:1">
      <c r="A45" s="112" t="s">
        <v>144</v>
      </c>
    </row>
    <row r="46" spans="1:1">
      <c r="A46" s="112" t="s">
        <v>145</v>
      </c>
    </row>
    <row r="47" spans="1:1">
      <c r="A47" s="112" t="s">
        <v>146</v>
      </c>
    </row>
    <row r="48" spans="1:1">
      <c r="A48" s="112" t="s">
        <v>147</v>
      </c>
    </row>
    <row r="49" spans="1:1">
      <c r="A49" s="112" t="s">
        <v>148</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01_チェック表</vt:lpstr>
      <vt:lpstr>02_様式4-1</vt:lpstr>
      <vt:lpstr>03_様式4-2</vt:lpstr>
      <vt:lpstr>04-1_様式4-3</vt:lpstr>
      <vt:lpstr>04-2_（参考）様式4-3</vt:lpstr>
      <vt:lpstr>05_様式4-4</vt:lpstr>
      <vt:lpstr>06_見積書整理表</vt:lpstr>
      <vt:lpstr>07-1_説明一覧  (調査経費)</vt:lpstr>
      <vt:lpstr>07-2_説明一覧  (実施設計費)</vt:lpstr>
      <vt:lpstr>07-3_説明一覧 （工事費）</vt:lpstr>
      <vt:lpstr>08_採択理由書</vt:lpstr>
      <vt:lpstr>Sheet4</vt:lpstr>
      <vt:lpstr>'01_チェック表'!Print_Area</vt:lpstr>
      <vt:lpstr>'02_様式4-1'!Print_Area</vt:lpstr>
      <vt:lpstr>'03_様式4-2'!Print_Area</vt:lpstr>
      <vt:lpstr>'04-1_様式4-3'!Print_Area</vt:lpstr>
      <vt:lpstr>'04-2_（参考）様式4-3'!Print_Area</vt:lpstr>
      <vt:lpstr>'05_様式4-4'!Print_Area</vt:lpstr>
      <vt:lpstr>'06_見積書整理表'!Print_Area</vt:lpstr>
      <vt:lpstr>'07-1_説明一覧  (調査経費)'!Print_Area</vt:lpstr>
      <vt:lpstr>'07-2_説明一覧  (実施設計費)'!Print_Area</vt:lpstr>
      <vt:lpstr>'07-3_説明一覧 （工事費）'!Print_Area</vt:lpstr>
      <vt:lpstr>'08_採択理由書'!Print_Area</vt:lpstr>
      <vt:lpstr>'03_様式4-2'!Print_Titles</vt:lpstr>
      <vt:lpstr>'07-1_説明一覧  (調査経費)'!Print_Titles</vt:lpstr>
      <vt:lpstr>'07-2_説明一覧  (実施設計費)'!Print_Titles</vt:lpstr>
      <vt:lpstr>'07-3_説明一覧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2013-01-28T12:52:43Z</dcterms:created>
  <dcterms:modified xsi:type="dcterms:W3CDTF">2024-03-24T10:02:15Z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2023-03-23T04:23:55Z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0986b4f3-4fbd-435e-b489-87fab8489afe</vt:lpwstr>
  </property>
  <property fmtid="{D5CDD505-2E9C-101B-9397-08002B2CF9AE}" pid="8" name="MSIP_Label_d899a617-f30e-4fb8-b81c-fb6d0b94ac5b_ContentBits">
    <vt:lpwstr>0</vt:lpwstr>
  </property>
</Properties>
</file>