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sashimonoyat\Desktop\地域防災計画\"/>
    </mc:Choice>
  </mc:AlternateContent>
  <xr:revisionPtr revIDLastSave="0" documentId="13_ncr:1_{52494C02-5533-4C2C-A4F5-BC0507F27B62}" xr6:coauthVersionLast="47" xr6:coauthVersionMax="47" xr10:uidLastSave="{00000000-0000-0000-0000-000000000000}"/>
  <bookViews>
    <workbookView xWindow="-120" yWindow="-120" windowWidth="29040" windowHeight="15720" tabRatio="752" xr2:uid="{00000000-000D-0000-FFFF-FFFF00000000}"/>
  </bookViews>
  <sheets>
    <sheet name="概況" sheetId="15" r:id="rId1"/>
  </sheets>
  <definedNames>
    <definedName name="_xlnm.Print_Area" localSheetId="0">概況!$A$2:$U$61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1" i="15" l="1"/>
  <c r="T10" i="15"/>
  <c r="T52" i="15"/>
  <c r="T47" i="15"/>
  <c r="T46" i="15"/>
  <c r="T45" i="15"/>
  <c r="T44" i="15"/>
  <c r="T39" i="15"/>
  <c r="T38" i="15"/>
  <c r="T36" i="15"/>
  <c r="T32" i="15"/>
  <c r="S31" i="15"/>
  <c r="T30" i="15"/>
  <c r="T28" i="15"/>
  <c r="T24" i="15"/>
  <c r="T23" i="15"/>
  <c r="T22" i="15"/>
  <c r="T20" i="15"/>
  <c r="T16" i="15"/>
  <c r="T15" i="15"/>
  <c r="T14" i="15"/>
  <c r="T12" i="15"/>
  <c r="R10" i="15"/>
  <c r="R55" i="15"/>
  <c r="S55" i="15"/>
  <c r="Q9" i="15"/>
  <c r="D9" i="15"/>
  <c r="C9" i="15"/>
  <c r="B9" i="15"/>
  <c r="T42" i="15"/>
  <c r="S42" i="15"/>
  <c r="T41" i="15"/>
  <c r="S41" i="15"/>
  <c r="T40" i="15"/>
  <c r="S40" i="15"/>
  <c r="S52" i="15"/>
  <c r="T51" i="15"/>
  <c r="S51" i="15"/>
  <c r="T50" i="15"/>
  <c r="S50" i="15"/>
  <c r="T49" i="15"/>
  <c r="S49" i="15"/>
  <c r="T48" i="15"/>
  <c r="S48" i="15"/>
  <c r="S44" i="15"/>
  <c r="T43" i="15"/>
  <c r="S43" i="15"/>
  <c r="S38" i="15"/>
  <c r="T37" i="15"/>
  <c r="S37" i="15"/>
  <c r="T35" i="15"/>
  <c r="S35" i="15"/>
  <c r="T34" i="15"/>
  <c r="S34" i="15"/>
  <c r="T33" i="15"/>
  <c r="S33" i="15"/>
  <c r="S30" i="15"/>
  <c r="T29" i="15"/>
  <c r="S29" i="15"/>
  <c r="T27" i="15"/>
  <c r="S27" i="15"/>
  <c r="T26" i="15"/>
  <c r="S26" i="15"/>
  <c r="T25" i="15"/>
  <c r="S25" i="15"/>
  <c r="S22" i="15"/>
  <c r="T21" i="15"/>
  <c r="S21" i="15"/>
  <c r="T19" i="15"/>
  <c r="S19" i="15"/>
  <c r="T18" i="15"/>
  <c r="S18" i="15"/>
  <c r="T17" i="15"/>
  <c r="S17" i="15"/>
  <c r="S14" i="15"/>
  <c r="T13" i="15"/>
  <c r="S13" i="15"/>
  <c r="T11" i="15"/>
  <c r="S11" i="15"/>
  <c r="S10" i="15"/>
  <c r="K9" i="15"/>
  <c r="J9" i="15"/>
  <c r="E9" i="15"/>
  <c r="F9" i="15"/>
  <c r="T56" i="15"/>
  <c r="S56" i="15"/>
  <c r="T57" i="15"/>
  <c r="S57" i="15"/>
  <c r="T54" i="15"/>
  <c r="S54" i="15"/>
  <c r="S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R34" i="15"/>
  <c r="R33" i="15"/>
  <c r="R32" i="15"/>
  <c r="R31" i="15"/>
  <c r="R30" i="15"/>
  <c r="R29" i="15"/>
  <c r="R28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R13" i="15"/>
  <c r="R12" i="15"/>
  <c r="P9" i="15"/>
  <c r="O9" i="15"/>
  <c r="N9" i="15"/>
  <c r="M9" i="15"/>
  <c r="I9" i="15"/>
  <c r="H9" i="15"/>
  <c r="G9" i="15"/>
  <c r="R57" i="15"/>
  <c r="R56" i="15"/>
  <c r="S45" i="15" l="1"/>
  <c r="S23" i="15"/>
  <c r="S39" i="15"/>
  <c r="S46" i="15"/>
  <c r="T31" i="15"/>
  <c r="S12" i="15"/>
  <c r="S16" i="15"/>
  <c r="S20" i="15"/>
  <c r="S24" i="15"/>
  <c r="S28" i="15"/>
  <c r="S32" i="15"/>
  <c r="S36" i="15"/>
  <c r="S47" i="15"/>
  <c r="S15" i="15"/>
  <c r="L9" i="15"/>
  <c r="S9" i="15" s="1"/>
  <c r="T55" i="15"/>
  <c r="R9" i="15"/>
  <c r="R54" i="15"/>
  <c r="T53" i="15"/>
  <c r="R53" i="15"/>
  <c r="T9" i="1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  <author>職員端末機30年度3月調達</author>
  </authors>
  <commentList>
    <comment ref="B5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面積～世帯数　1表
</t>
        </r>
      </text>
    </comment>
    <comment ref="C5" authorId="1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職員端末機30年度3月調達:</t>
        </r>
        <r>
          <rPr>
            <sz val="9"/>
            <color indexed="81"/>
            <rFont val="MS P ゴシック"/>
            <family val="3"/>
            <charset val="128"/>
          </rPr>
          <t xml:space="preserve">
済</t>
        </r>
      </text>
    </comment>
    <comment ref="D5" authorId="1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職員端末機30年度3月調達:</t>
        </r>
        <r>
          <rPr>
            <sz val="9"/>
            <color indexed="81"/>
            <rFont val="MS P ゴシック"/>
            <family val="3"/>
            <charset val="128"/>
          </rPr>
          <t xml:space="preserve">
済</t>
        </r>
      </text>
    </comment>
    <comment ref="E6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職員端末機30年度3月調達:</t>
        </r>
        <r>
          <rPr>
            <sz val="9"/>
            <color indexed="81"/>
            <rFont val="MS P ゴシック"/>
            <family val="3"/>
            <charset val="128"/>
          </rPr>
          <t xml:space="preserve">
【済】
11表</t>
        </r>
      </text>
    </comment>
    <comment ref="G6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職員端末機30年度3月調達:1表</t>
        </r>
        <r>
          <rPr>
            <sz val="9"/>
            <color indexed="81"/>
            <rFont val="MS P ゴシック"/>
            <family val="3"/>
            <charset val="128"/>
          </rPr>
          <t xml:space="preserve">
【済】　
</t>
        </r>
      </text>
    </comment>
    <comment ref="H6" authorId="1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職員端末機30年度3月調達:1表</t>
        </r>
        <r>
          <rPr>
            <sz val="9"/>
            <color indexed="81"/>
            <rFont val="MS P ゴシック"/>
            <family val="3"/>
            <charset val="128"/>
          </rPr>
          <t xml:space="preserve">
【済】</t>
        </r>
      </text>
    </comment>
    <comment ref="I6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職員端末機30年度3月調達:4表</t>
        </r>
        <r>
          <rPr>
            <sz val="9"/>
            <color indexed="81"/>
            <rFont val="MS P ゴシック"/>
            <family val="3"/>
            <charset val="128"/>
          </rPr>
          <t xml:space="preserve">
【済】</t>
        </r>
      </text>
    </comment>
    <comment ref="L6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大阪府:17表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M6" authorId="1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職員端末機30年度3月調達:</t>
        </r>
        <r>
          <rPr>
            <sz val="9"/>
            <color indexed="81"/>
            <rFont val="MS P ゴシック"/>
            <family val="3"/>
            <charset val="128"/>
          </rPr>
          <t xml:space="preserve">
【済】</t>
        </r>
      </text>
    </comment>
    <comment ref="N6" authorId="1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職員端末機30年度3月調達:</t>
        </r>
        <r>
          <rPr>
            <sz val="9"/>
            <color indexed="81"/>
            <rFont val="MS P ゴシック"/>
            <family val="3"/>
            <charset val="128"/>
          </rPr>
          <t xml:space="preserve">
【済】</t>
        </r>
      </text>
    </comment>
    <comment ref="O6" authorId="1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職員端末機30年度3月調達:</t>
        </r>
        <r>
          <rPr>
            <sz val="9"/>
            <color indexed="81"/>
            <rFont val="MS P ゴシック"/>
            <family val="3"/>
            <charset val="128"/>
          </rPr>
          <t xml:space="preserve">
【済】</t>
        </r>
      </text>
    </comment>
    <comment ref="Q6" authorId="1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職員端末機30年度3月調達:
【済】17表　消防団</t>
        </r>
        <r>
          <rPr>
            <sz val="9"/>
            <color indexed="81"/>
            <rFont val="MS P ゴシック"/>
            <family val="3"/>
            <charset val="128"/>
          </rPr>
          <t xml:space="preserve">
この日本語でOK？</t>
        </r>
      </text>
    </comment>
    <comment ref="J7" authorId="1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職員端末機30年度3月調達:2表</t>
        </r>
        <r>
          <rPr>
            <sz val="9"/>
            <color indexed="81"/>
            <rFont val="MS P ゴシック"/>
            <family val="3"/>
            <charset val="128"/>
          </rPr>
          <t xml:space="preserve">
【済】</t>
        </r>
      </text>
    </comment>
    <comment ref="K7" authorId="1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職員端末機30年度3月調達:2表</t>
        </r>
        <r>
          <rPr>
            <sz val="9"/>
            <color indexed="81"/>
            <rFont val="MS P ゴシック"/>
            <family val="3"/>
            <charset val="128"/>
          </rPr>
          <t xml:space="preserve">
【確認済】</t>
        </r>
      </text>
    </comment>
    <comment ref="P7" authorId="1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職員端末機30年度3月調達:</t>
        </r>
        <r>
          <rPr>
            <sz val="9"/>
            <color indexed="81"/>
            <rFont val="MS P ゴシック"/>
            <family val="3"/>
            <charset val="128"/>
          </rPr>
          <t xml:space="preserve">
表３【済】</t>
        </r>
      </text>
    </comment>
  </commentList>
</comments>
</file>

<file path=xl/sharedStrings.xml><?xml version="1.0" encoding="utf-8"?>
<sst xmlns="http://schemas.openxmlformats.org/spreadsheetml/2006/main" count="160" uniqueCount="89">
  <si>
    <t>消　　　防　　　本　　　部　　　・　　　署　　　所</t>
    <rPh sb="0" eb="1">
      <t>ケ</t>
    </rPh>
    <rPh sb="4" eb="5">
      <t>ボウ</t>
    </rPh>
    <rPh sb="8" eb="9">
      <t>ホン</t>
    </rPh>
    <rPh sb="12" eb="13">
      <t>ブ</t>
    </rPh>
    <rPh sb="20" eb="21">
      <t>ショ</t>
    </rPh>
    <rPh sb="24" eb="25">
      <t>ショ</t>
    </rPh>
    <phoneticPr fontId="2"/>
  </si>
  <si>
    <t>消　　　　防　　　　団</t>
    <rPh sb="0" eb="1">
      <t>ケ</t>
    </rPh>
    <rPh sb="5" eb="6">
      <t>ボウ</t>
    </rPh>
    <rPh sb="10" eb="11">
      <t>ダン</t>
    </rPh>
    <phoneticPr fontId="2"/>
  </si>
  <si>
    <t>割　　　　　　　　　　　　　合</t>
    <rPh sb="0" eb="1">
      <t>ワリ</t>
    </rPh>
    <rPh sb="14" eb="15">
      <t>ゴウ</t>
    </rPh>
    <phoneticPr fontId="2"/>
  </si>
  <si>
    <t>消防長の専任兼任別</t>
    <rPh sb="0" eb="2">
      <t>ショウボウ</t>
    </rPh>
    <rPh sb="2" eb="3">
      <t>チョウ</t>
    </rPh>
    <rPh sb="4" eb="6">
      <t>センニン</t>
    </rPh>
    <rPh sb="6" eb="8">
      <t>ケンニン</t>
    </rPh>
    <rPh sb="8" eb="9">
      <t>ベツ</t>
    </rPh>
    <phoneticPr fontId="2"/>
  </si>
  <si>
    <t>消防署数</t>
    <rPh sb="0" eb="3">
      <t>ショウボウショ</t>
    </rPh>
    <rPh sb="3" eb="4">
      <t>スウ</t>
    </rPh>
    <phoneticPr fontId="2"/>
  </si>
  <si>
    <t>出張所数</t>
    <rPh sb="0" eb="2">
      <t>シュッチョウ</t>
    </rPh>
    <rPh sb="2" eb="3">
      <t>ショ</t>
    </rPh>
    <rPh sb="3" eb="4">
      <t>スウ</t>
    </rPh>
    <phoneticPr fontId="2"/>
  </si>
  <si>
    <t>消防職員数（実員）</t>
    <rPh sb="0" eb="2">
      <t>ショウボウ</t>
    </rPh>
    <rPh sb="2" eb="5">
      <t>ショクインスウ</t>
    </rPh>
    <rPh sb="6" eb="7">
      <t>ジツ</t>
    </rPh>
    <rPh sb="7" eb="8">
      <t>イン</t>
    </rPh>
    <phoneticPr fontId="2"/>
  </si>
  <si>
    <t>自動車台数
消防ポンプ</t>
    <rPh sb="0" eb="3">
      <t>ジドウシャ</t>
    </rPh>
    <rPh sb="3" eb="5">
      <t>ダイスウ</t>
    </rPh>
    <rPh sb="6" eb="8">
      <t>ショウボウ</t>
    </rPh>
    <phoneticPr fontId="2"/>
  </si>
  <si>
    <t>消防団数</t>
    <rPh sb="0" eb="3">
      <t>ショウボウダン</t>
    </rPh>
    <rPh sb="3" eb="4">
      <t>スウ</t>
    </rPh>
    <phoneticPr fontId="2"/>
  </si>
  <si>
    <t>分団数</t>
    <rPh sb="0" eb="1">
      <t>フン</t>
    </rPh>
    <rPh sb="1" eb="2">
      <t>ダン</t>
    </rPh>
    <rPh sb="2" eb="3">
      <t>スウ</t>
    </rPh>
    <phoneticPr fontId="2"/>
  </si>
  <si>
    <t>団員数（実数）</t>
    <rPh sb="0" eb="2">
      <t>ダンイン</t>
    </rPh>
    <rPh sb="2" eb="3">
      <t>カズ</t>
    </rPh>
    <rPh sb="4" eb="6">
      <t>ジッスウ</t>
    </rPh>
    <phoneticPr fontId="2"/>
  </si>
  <si>
    <t>専任</t>
    <rPh sb="0" eb="2">
      <t>センニン</t>
    </rPh>
    <phoneticPr fontId="2"/>
  </si>
  <si>
    <t>その他</t>
    <rPh sb="2" eb="3">
      <t>タ</t>
    </rPh>
    <phoneticPr fontId="2"/>
  </si>
  <si>
    <t>吏員数</t>
    <rPh sb="0" eb="2">
      <t>リイン</t>
    </rPh>
    <rPh sb="2" eb="3">
      <t>スウ</t>
    </rPh>
    <phoneticPr fontId="2"/>
  </si>
  <si>
    <t>　　うち女性</t>
    <rPh sb="4" eb="6">
      <t>ジョセイ</t>
    </rPh>
    <phoneticPr fontId="2"/>
  </si>
  <si>
    <t>うち女性</t>
    <rPh sb="2" eb="4">
      <t>ジョセイ</t>
    </rPh>
    <phoneticPr fontId="2"/>
  </si>
  <si>
    <t>四條畷市</t>
    <rPh sb="0" eb="4">
      <t>シジョウナワテシ</t>
    </rPh>
    <phoneticPr fontId="2"/>
  </si>
  <si>
    <t xml:space="preserve">大阪市　　　　　　　　　    </t>
    <phoneticPr fontId="2"/>
  </si>
  <si>
    <t xml:space="preserve">堺市　　　　　　　　　　    </t>
    <phoneticPr fontId="2"/>
  </si>
  <si>
    <t xml:space="preserve">岸和田市　　　　　　　　    </t>
    <phoneticPr fontId="2"/>
  </si>
  <si>
    <t xml:space="preserve">豊中市　　　　　　　　　    </t>
    <phoneticPr fontId="2"/>
  </si>
  <si>
    <t xml:space="preserve">池田市　　　　　　　　　    </t>
    <phoneticPr fontId="2"/>
  </si>
  <si>
    <t xml:space="preserve">吹田市　　　　　　　　　    </t>
    <phoneticPr fontId="2"/>
  </si>
  <si>
    <t xml:space="preserve">泉大津市　　　　　　　　    </t>
    <phoneticPr fontId="2"/>
  </si>
  <si>
    <t xml:space="preserve">高槻市　　　　　　　　　    </t>
    <phoneticPr fontId="2"/>
  </si>
  <si>
    <t xml:space="preserve">貝塚市　　　　　　　　　    </t>
    <phoneticPr fontId="2"/>
  </si>
  <si>
    <t xml:space="preserve">守口市　　　　　　　　　    </t>
    <phoneticPr fontId="2"/>
  </si>
  <si>
    <t xml:space="preserve">枚方市　　　　　　　　　    </t>
    <phoneticPr fontId="2"/>
  </si>
  <si>
    <t xml:space="preserve">茨木市　　　　　　　　　    </t>
    <phoneticPr fontId="2"/>
  </si>
  <si>
    <t xml:space="preserve">八尾市　　　　　　　　　    </t>
    <phoneticPr fontId="2"/>
  </si>
  <si>
    <t xml:space="preserve">泉佐野市　　　　　　　　    </t>
    <phoneticPr fontId="2"/>
  </si>
  <si>
    <t xml:space="preserve">富田林市　　　　　　　　    </t>
    <phoneticPr fontId="2"/>
  </si>
  <si>
    <t xml:space="preserve">寝屋川市　　　　　　　　    </t>
    <phoneticPr fontId="2"/>
  </si>
  <si>
    <t xml:space="preserve">河内長野市　　　　　　　    </t>
    <phoneticPr fontId="2"/>
  </si>
  <si>
    <t xml:space="preserve">松原市　　　　　　　　　    </t>
    <phoneticPr fontId="2"/>
  </si>
  <si>
    <t xml:space="preserve">大東市　　　　　　　　　    </t>
    <phoneticPr fontId="2"/>
  </si>
  <si>
    <t xml:space="preserve">和泉市　　　　　　　　　    </t>
    <phoneticPr fontId="2"/>
  </si>
  <si>
    <t xml:space="preserve">箕面市　　　　　　　　　    </t>
    <phoneticPr fontId="2"/>
  </si>
  <si>
    <t xml:space="preserve">柏原市　　　　　　　　　    </t>
    <phoneticPr fontId="2"/>
  </si>
  <si>
    <t xml:space="preserve">羽曳野市　　　　　　　　    </t>
    <phoneticPr fontId="2"/>
  </si>
  <si>
    <t xml:space="preserve">門真市　　　　　　　　　    </t>
    <phoneticPr fontId="2"/>
  </si>
  <si>
    <t xml:space="preserve">摂津市　　　　　　　　　    </t>
    <phoneticPr fontId="2"/>
  </si>
  <si>
    <t xml:space="preserve">高石市　　　　　　　　　    </t>
    <phoneticPr fontId="2"/>
  </si>
  <si>
    <t xml:space="preserve">藤井寺市　　　　　　　　    </t>
    <phoneticPr fontId="2"/>
  </si>
  <si>
    <t xml:space="preserve">東大阪市　　　　　　　　    </t>
    <phoneticPr fontId="2"/>
  </si>
  <si>
    <t xml:space="preserve">泉南市　　　　　　　　　    </t>
    <phoneticPr fontId="2"/>
  </si>
  <si>
    <t xml:space="preserve">交野市　　　　　　　　　    </t>
    <phoneticPr fontId="2"/>
  </si>
  <si>
    <t xml:space="preserve">大阪狭山市　　　　　　　    </t>
    <phoneticPr fontId="2"/>
  </si>
  <si>
    <t xml:space="preserve">阪南市　　　　　　　　　    </t>
    <phoneticPr fontId="2"/>
  </si>
  <si>
    <t xml:space="preserve">島本町　　　　　　　　　    </t>
    <phoneticPr fontId="2"/>
  </si>
  <si>
    <t xml:space="preserve">豊能町　　　　　　　　　    </t>
    <phoneticPr fontId="2"/>
  </si>
  <si>
    <t xml:space="preserve">能勢町　　　　　　　　　    </t>
    <phoneticPr fontId="2"/>
  </si>
  <si>
    <t xml:space="preserve">忠岡町　　　　　　　　　    </t>
    <phoneticPr fontId="2"/>
  </si>
  <si>
    <t xml:space="preserve">熊取町　　　　　　　　　    </t>
    <phoneticPr fontId="2"/>
  </si>
  <si>
    <t xml:space="preserve">田尻町　　　　　　　　　    </t>
    <phoneticPr fontId="2"/>
  </si>
  <si>
    <t xml:space="preserve">岬町　　　　　　　　　　    </t>
    <phoneticPr fontId="2"/>
  </si>
  <si>
    <t xml:space="preserve">太子町　　　　　　　　　    </t>
    <phoneticPr fontId="2"/>
  </si>
  <si>
    <t xml:space="preserve">河南町　　　　　　　　　    </t>
    <phoneticPr fontId="2"/>
  </si>
  <si>
    <t xml:space="preserve">千早赤阪村　　　　　　　    </t>
    <phoneticPr fontId="2"/>
  </si>
  <si>
    <t>大阪府計</t>
    <phoneticPr fontId="2"/>
  </si>
  <si>
    <t>A</t>
    <phoneticPr fontId="2"/>
  </si>
  <si>
    <t>B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</si>
  <si>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</si>
  <si>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</si>
  <si>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</si>
  <si>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</si>
  <si>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</si>
  <si>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消防ポンプ自動車
一台当たり</t>
    <phoneticPr fontId="2"/>
  </si>
  <si>
    <t>※　各消防組合の人口等の数値は各構成市の数値の合計。</t>
    <rPh sb="2" eb="3">
      <t>カク</t>
    </rPh>
    <rPh sb="3" eb="5">
      <t>ショウボウ</t>
    </rPh>
    <rPh sb="5" eb="7">
      <t>クミアイ</t>
    </rPh>
    <phoneticPr fontId="2"/>
  </si>
  <si>
    <t>消防の概況</t>
    <rPh sb="0" eb="1">
      <t>ケ</t>
    </rPh>
    <rPh sb="1" eb="2">
      <t>ボウ</t>
    </rPh>
    <rPh sb="3" eb="4">
      <t>オオムネ</t>
    </rPh>
    <rPh sb="4" eb="5">
      <t>イワン</t>
    </rPh>
    <phoneticPr fontId="2"/>
  </si>
  <si>
    <t>○</t>
  </si>
  <si>
    <t>団体別01表</t>
    <rPh sb="0" eb="2">
      <t>ダンタイ</t>
    </rPh>
    <rPh sb="2" eb="3">
      <t>ベツ</t>
    </rPh>
    <rPh sb="5" eb="6">
      <t>ヒョウ</t>
    </rPh>
    <phoneticPr fontId="2"/>
  </si>
  <si>
    <t>そ の他</t>
    <rPh sb="3" eb="4">
      <t>タ</t>
    </rPh>
    <phoneticPr fontId="2"/>
  </si>
  <si>
    <r>
      <t>令和5年</t>
    </r>
    <r>
      <rPr>
        <sz val="11"/>
        <rFont val="ＭＳ Ｐゴシック"/>
        <family val="3"/>
        <charset val="128"/>
      </rPr>
      <t>10月1日現在</t>
    </r>
    <rPh sb="0" eb="2">
      <t>レイワ</t>
    </rPh>
    <phoneticPr fontId="2"/>
  </si>
  <si>
    <t>○</t>
    <phoneticPr fontId="2"/>
  </si>
  <si>
    <t>※　面積は、国土地理院全国都道府県市区町村面積調（令和5年10月1日現在）による。
※　大阪市淀川区及び豊中市は境界の一部が未定のため、その面積には、境界の未確定のものを含む。</t>
    <rPh sb="25" eb="27">
      <t>レイワ</t>
    </rPh>
    <phoneticPr fontId="2"/>
  </si>
  <si>
    <t>令和6年 4月 1日現在</t>
    <phoneticPr fontId="2"/>
  </si>
  <si>
    <t xml:space="preserve">面積
　Ａ
 E＋G
（k㎡）
</t>
    <rPh sb="0" eb="2">
      <t>メンセキ</t>
    </rPh>
    <phoneticPr fontId="2"/>
  </si>
  <si>
    <t xml:space="preserve">人口
Ｂ
Ｅ＋Ｇ
（人）
</t>
    <rPh sb="0" eb="2">
      <t>ジンコウ</t>
    </rPh>
    <rPh sb="13" eb="14">
      <t>ニン</t>
    </rPh>
    <phoneticPr fontId="2"/>
  </si>
  <si>
    <t>面積・人口 ・世帯数</t>
    <rPh sb="0" eb="2">
      <t>メンセキ</t>
    </rPh>
    <rPh sb="3" eb="5">
      <t>ジンコウ</t>
    </rPh>
    <rPh sb="7" eb="10">
      <t>セタイスウ</t>
    </rPh>
    <phoneticPr fontId="2"/>
  </si>
  <si>
    <t>消防ポンプ
自動車台数
(普通＋水槽付き)</t>
    <rPh sb="6" eb="9">
      <t>ジドウシャダイスウ</t>
    </rPh>
    <rPh sb="13" eb="15">
      <t>フツウ</t>
    </rPh>
    <rPh sb="16" eb="19">
      <t>スイソウツ</t>
    </rPh>
    <phoneticPr fontId="2"/>
  </si>
  <si>
    <t xml:space="preserve">
面
積
(k㎡)</t>
    <rPh sb="1" eb="2">
      <t>メン</t>
    </rPh>
    <rPh sb="6" eb="7">
      <t>セキ</t>
    </rPh>
    <phoneticPr fontId="2"/>
  </si>
  <si>
    <t>世
帯
数</t>
    <rPh sb="0" eb="1">
      <t>ヨ</t>
    </rPh>
    <rPh sb="4" eb="5">
      <t>オビ</t>
    </rPh>
    <rPh sb="8" eb="9">
      <t>カズ</t>
    </rPh>
    <phoneticPr fontId="2"/>
  </si>
  <si>
    <t>人　　　　　口</t>
    <rPh sb="0" eb="1">
      <t>ヒト</t>
    </rPh>
    <rPh sb="6" eb="7">
      <t>クチ</t>
    </rPh>
    <phoneticPr fontId="2"/>
  </si>
  <si>
    <t>守口市門真市消防組合</t>
    <rPh sb="9" eb="10">
      <t>ア</t>
    </rPh>
    <phoneticPr fontId="2"/>
  </si>
  <si>
    <t>枚方寝屋川消防組合</t>
    <phoneticPr fontId="2"/>
  </si>
  <si>
    <t>大阪南消防組合</t>
    <rPh sb="0" eb="2">
      <t>オオサカ</t>
    </rPh>
    <rPh sb="2" eb="3">
      <t>ミナミ</t>
    </rPh>
    <rPh sb="3" eb="7">
      <t>ショウボウクミアイ</t>
    </rPh>
    <phoneticPr fontId="2"/>
  </si>
  <si>
    <t>泉州南消防組合</t>
    <rPh sb="0" eb="2">
      <t>センシュウ</t>
    </rPh>
    <rPh sb="2" eb="3">
      <t>ミナミ</t>
    </rPh>
    <phoneticPr fontId="2"/>
  </si>
  <si>
    <t>大東四條畷消防組合</t>
    <rPh sb="0" eb="2">
      <t>ダイトウ</t>
    </rPh>
    <rPh sb="2" eb="5">
      <t>シジョウナワテ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</si>
</sst>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0_ "/>
    <numFmt numFmtId="178" formatCode="[$-411]ggge&quot;年&quot;m&quot;月&quot;d&quot;日&quot;;@"/>
    <numFmt numFmtId="179" formatCode="#,##0_);[Red]\(#,##0\)"/>
    <numFmt numFmtId="180" formatCode="0.00_);[Red]\(0.00\)"/>
    <numFmt numFmtId="181" formatCode="#,##0_ "/>
    <numFmt numFmtId="182" formatCode="0.0_ "/>
    <numFmt numFmtId="183" formatCode="#,##0_ ;[Red]\-#,##0\ "/>
    <numFmt numFmtId="184" formatCode="[$-411]General"/>
  </numFmts>
  <fonts count="3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Arial"/>
      <family val="2"/>
    </font>
    <font>
      <b/>
      <sz val="12"/>
      <name val="Arial"/>
      <family val="2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8"/>
      <name val="ＭＳ Ｐゴシック"/>
      <family val="3"/>
      <charset val="128"/>
    </font>
    <font>
      <b/>
      <sz val="24"/>
      <name val="Arial"/>
      <family val="2"/>
    </font>
    <font>
      <b/>
      <sz val="16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1"/>
      <color rgb="FF000000"/>
      <name val="ＭＳ Ｐゴシック1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55">
    <xf numFmtId="0" fontId="0" fillId="0" borderId="0"/>
    <xf numFmtId="0" fontId="15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184" fontId="17" fillId="0" borderId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4" borderId="17" applyNumberFormat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" fillId="3" borderId="18" applyNumberFormat="0" applyFon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7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37" borderId="2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2" borderId="20" applyNumberFormat="0" applyAlignment="0" applyProtection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32" fillId="38" borderId="0" applyNumberFormat="0" applyBorder="0" applyAlignment="0" applyProtection="0">
      <alignment vertical="center"/>
    </xf>
  </cellStyleXfs>
  <cellXfs count="104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 textRotation="255"/>
    </xf>
    <xf numFmtId="0" fontId="6" fillId="0" borderId="5" xfId="0" applyFont="1" applyFill="1" applyBorder="1" applyAlignment="1">
      <alignment horizontal="center" vertical="center" textRotation="255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vertical="center"/>
    </xf>
    <xf numFmtId="177" fontId="0" fillId="0" borderId="6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distributed" vertical="center" wrapText="1"/>
    </xf>
    <xf numFmtId="0" fontId="6" fillId="0" borderId="7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distributed" vertical="center"/>
    </xf>
    <xf numFmtId="0" fontId="0" fillId="0" borderId="6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6" fillId="0" borderId="8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8" fontId="0" fillId="0" borderId="0" xfId="40" applyFont="1" applyAlignment="1">
      <alignment vertical="center"/>
    </xf>
    <xf numFmtId="38" fontId="6" fillId="0" borderId="4" xfId="40" applyFont="1" applyFill="1" applyBorder="1" applyAlignment="1">
      <alignment horizontal="center" vertical="center" textRotation="255"/>
    </xf>
    <xf numFmtId="38" fontId="0" fillId="0" borderId="6" xfId="40" applyFont="1" applyFill="1" applyBorder="1" applyAlignment="1">
      <alignment vertical="center"/>
    </xf>
    <xf numFmtId="38" fontId="6" fillId="0" borderId="0" xfId="4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textRotation="255"/>
    </xf>
    <xf numFmtId="178" fontId="0" fillId="0" borderId="0" xfId="0" applyNumberFormat="1" applyFont="1" applyFill="1" applyAlignment="1">
      <alignment horizontal="right" wrapText="1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Fill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 applyAlignment="1"/>
    <xf numFmtId="0" fontId="0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28" xfId="0" applyFont="1" applyFill="1" applyBorder="1" applyAlignment="1">
      <alignment horizontal="distributed" vertical="center"/>
    </xf>
    <xf numFmtId="0" fontId="3" fillId="0" borderId="28" xfId="0" applyFont="1" applyBorder="1" applyAlignment="1">
      <alignment horizontal="distributed" vertical="center"/>
    </xf>
    <xf numFmtId="180" fontId="8" fillId="0" borderId="3" xfId="0" applyNumberFormat="1" applyFont="1" applyFill="1" applyBorder="1" applyAlignment="1">
      <alignment vertical="center" shrinkToFit="1"/>
    </xf>
    <xf numFmtId="38" fontId="8" fillId="0" borderId="3" xfId="40" applyFont="1" applyFill="1" applyBorder="1" applyAlignment="1">
      <alignment vertical="center" shrinkToFit="1"/>
    </xf>
    <xf numFmtId="0" fontId="8" fillId="0" borderId="3" xfId="0" applyFont="1" applyFill="1" applyBorder="1" applyAlignment="1">
      <alignment horizontal="right" vertical="center" shrinkToFit="1"/>
    </xf>
    <xf numFmtId="179" fontId="8" fillId="0" borderId="3" xfId="0" applyNumberFormat="1" applyFont="1" applyFill="1" applyBorder="1" applyAlignment="1">
      <alignment vertical="center" shrinkToFit="1"/>
    </xf>
    <xf numFmtId="182" fontId="8" fillId="0" borderId="3" xfId="0" applyNumberFormat="1" applyFont="1" applyFill="1" applyBorder="1" applyAlignment="1">
      <alignment vertical="center" shrinkToFit="1"/>
    </xf>
    <xf numFmtId="181" fontId="8" fillId="0" borderId="3" xfId="0" applyNumberFormat="1" applyFont="1" applyFill="1" applyBorder="1" applyAlignment="1">
      <alignment vertical="center" shrinkToFit="1"/>
    </xf>
    <xf numFmtId="0" fontId="12" fillId="0" borderId="28" xfId="0" applyFont="1" applyFill="1" applyBorder="1" applyAlignment="1">
      <alignment horizontal="right" vertical="center" shrinkToFit="1"/>
    </xf>
    <xf numFmtId="176" fontId="7" fillId="0" borderId="28" xfId="0" applyNumberFormat="1" applyFont="1" applyFill="1" applyBorder="1" applyAlignment="1">
      <alignment horizontal="right" vertical="center"/>
    </xf>
    <xf numFmtId="176" fontId="7" fillId="0" borderId="28" xfId="0" applyNumberFormat="1" applyFont="1" applyFill="1" applyBorder="1" applyAlignment="1">
      <alignment vertical="center" shrinkToFit="1"/>
    </xf>
    <xf numFmtId="176" fontId="7" fillId="0" borderId="28" xfId="0" applyNumberFormat="1" applyFont="1" applyFill="1" applyBorder="1" applyAlignment="1">
      <alignment horizontal="right" vertical="center" shrinkToFit="1"/>
    </xf>
    <xf numFmtId="38" fontId="7" fillId="0" borderId="28" xfId="40" applyFont="1" applyFill="1" applyBorder="1" applyAlignment="1">
      <alignment horizontal="right" vertical="center" shrinkToFit="1"/>
    </xf>
    <xf numFmtId="0" fontId="11" fillId="0" borderId="28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right" vertical="center" shrinkToFit="1"/>
    </xf>
    <xf numFmtId="176" fontId="7" fillId="0" borderId="27" xfId="0" applyNumberFormat="1" applyFont="1" applyFill="1" applyBorder="1" applyAlignment="1">
      <alignment vertical="center" shrinkToFit="1"/>
    </xf>
    <xf numFmtId="176" fontId="7" fillId="0" borderId="27" xfId="0" applyNumberFormat="1" applyFont="1" applyFill="1" applyBorder="1" applyAlignment="1">
      <alignment horizontal="right" vertical="center" shrinkToFit="1"/>
    </xf>
    <xf numFmtId="38" fontId="7" fillId="0" borderId="27" xfId="40" applyFont="1" applyFill="1" applyBorder="1" applyAlignment="1">
      <alignment horizontal="right" vertical="center" shrinkToFit="1"/>
    </xf>
    <xf numFmtId="0" fontId="0" fillId="0" borderId="13" xfId="0" applyFont="1" applyFill="1" applyBorder="1" applyAlignment="1">
      <alignment horizontal="center" vertical="center" textRotation="255" wrapText="1"/>
    </xf>
    <xf numFmtId="0" fontId="0" fillId="0" borderId="14" xfId="0" applyFont="1" applyFill="1" applyBorder="1" applyAlignment="1">
      <alignment horizontal="center" vertical="center" textRotation="255"/>
    </xf>
    <xf numFmtId="0" fontId="0" fillId="0" borderId="15" xfId="0" applyFont="1" applyFill="1" applyBorder="1" applyAlignment="1">
      <alignment horizontal="center" vertical="center" textRotation="255"/>
    </xf>
    <xf numFmtId="0" fontId="6" fillId="0" borderId="9" xfId="0" applyFont="1" applyFill="1" applyBorder="1" applyAlignment="1">
      <alignment horizontal="center" vertical="center" textRotation="255"/>
    </xf>
    <xf numFmtId="0" fontId="6" fillId="0" borderId="10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 wrapText="1"/>
    </xf>
    <xf numFmtId="0" fontId="6" fillId="0" borderId="1" xfId="0" applyFont="1" applyFill="1" applyBorder="1" applyAlignment="1">
      <alignment horizontal="center" vertical="center" textRotation="255" wrapText="1"/>
    </xf>
    <xf numFmtId="0" fontId="6" fillId="0" borderId="4" xfId="0" applyFont="1" applyFill="1" applyBorder="1" applyAlignment="1">
      <alignment horizontal="center" vertical="center" textRotation="255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textRotation="255"/>
    </xf>
    <xf numFmtId="0" fontId="6" fillId="0" borderId="1" xfId="0" applyFont="1" applyFill="1" applyBorder="1" applyAlignment="1">
      <alignment horizontal="center" vertical="center" textRotation="255"/>
    </xf>
    <xf numFmtId="0" fontId="0" fillId="0" borderId="1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distributed" vertical="center" wrapText="1"/>
    </xf>
    <xf numFmtId="0" fontId="6" fillId="0" borderId="12" xfId="0" applyFont="1" applyFill="1" applyBorder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6" fillId="0" borderId="16" xfId="0" applyFont="1" applyFill="1" applyBorder="1" applyAlignment="1">
      <alignment horizontal="center" vertical="center" textRotation="255" wrapText="1"/>
    </xf>
    <xf numFmtId="0" fontId="6" fillId="0" borderId="7" xfId="0" applyFont="1" applyFill="1" applyBorder="1" applyAlignment="1">
      <alignment horizontal="center" vertical="center" textRotation="255"/>
    </xf>
    <xf numFmtId="0" fontId="6" fillId="0" borderId="11" xfId="0" applyFont="1" applyFill="1" applyBorder="1" applyAlignment="1">
      <alignment horizontal="center" vertical="center" textRotation="255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38" fontId="1" fillId="0" borderId="3" xfId="40" applyFont="1" applyFill="1" applyBorder="1" applyAlignment="1">
      <alignment horizontal="center" vertical="center" textRotation="255" wrapText="1"/>
    </xf>
    <xf numFmtId="38" fontId="1" fillId="0" borderId="1" xfId="40" applyFont="1" applyFill="1" applyBorder="1" applyAlignment="1">
      <alignment horizontal="center" vertical="center" textRotation="255"/>
    </xf>
    <xf numFmtId="38" fontId="1" fillId="0" borderId="3" xfId="40" applyFont="1" applyFill="1" applyBorder="1" applyAlignment="1">
      <alignment horizontal="center" vertical="center" wrapText="1"/>
    </xf>
    <xf numFmtId="38" fontId="1" fillId="0" borderId="1" xfId="4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3" fillId="0" borderId="28" xfId="0" applyFont="1" applyBorder="1" applyAlignment="1">
      <alignment horizontal="centerContinuous" vertical="center" shrinkToFit="1"/>
    </xf>
    <xf numFmtId="0" fontId="3" fillId="0" borderId="28" xfId="0" applyFont="1" applyBorder="1" applyAlignment="1">
      <alignment horizontal="distributed" vertical="center" shrinkToFit="1"/>
    </xf>
    <xf numFmtId="180" fontId="8" fillId="0" borderId="28" xfId="0" applyNumberFormat="1" applyFont="1" applyFill="1" applyBorder="1" applyAlignment="1">
      <alignment vertical="center"/>
    </xf>
    <xf numFmtId="38" fontId="8" fillId="0" borderId="28" xfId="40" applyFont="1" applyFill="1" applyBorder="1" applyAlignment="1">
      <alignment vertical="center"/>
    </xf>
    <xf numFmtId="183" fontId="7" fillId="0" borderId="28" xfId="40" applyNumberFormat="1" applyFont="1" applyFill="1" applyBorder="1" applyAlignment="1">
      <alignment horizontal="right" vertical="center"/>
    </xf>
    <xf numFmtId="0" fontId="8" fillId="0" borderId="28" xfId="0" applyFont="1" applyFill="1" applyBorder="1" applyAlignment="1">
      <alignment vertical="center"/>
    </xf>
    <xf numFmtId="0" fontId="13" fillId="0" borderId="28" xfId="0" applyFont="1" applyFill="1" applyBorder="1" applyAlignment="1">
      <alignment horizontal="center" vertical="center" shrinkToFit="1"/>
    </xf>
    <xf numFmtId="183" fontId="7" fillId="0" borderId="28" xfId="4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83" fontId="7" fillId="0" borderId="28" xfId="40" applyNumberFormat="1" applyFont="1" applyFill="1" applyBorder="1" applyAlignment="1">
      <alignment vertical="center" shrinkToFit="1"/>
    </xf>
    <xf numFmtId="180" fontId="8" fillId="0" borderId="28" xfId="0" applyNumberFormat="1" applyFont="1" applyFill="1" applyBorder="1" applyAlignment="1">
      <alignment vertical="center" shrinkToFit="1"/>
    </xf>
    <xf numFmtId="38" fontId="8" fillId="0" borderId="28" xfId="40" applyFont="1" applyFill="1" applyBorder="1" applyAlignment="1">
      <alignment vertical="center" shrinkToFit="1"/>
    </xf>
    <xf numFmtId="180" fontId="8" fillId="0" borderId="27" xfId="0" applyNumberFormat="1" applyFont="1" applyFill="1" applyBorder="1" applyAlignment="1">
      <alignment vertical="center" shrinkToFit="1"/>
    </xf>
    <xf numFmtId="38" fontId="8" fillId="0" borderId="27" xfId="40" applyFont="1" applyFill="1" applyBorder="1" applyAlignment="1">
      <alignment vertical="center" shrinkToFit="1"/>
    </xf>
    <xf numFmtId="0" fontId="11" fillId="0" borderId="27" xfId="0" applyFont="1" applyFill="1" applyBorder="1" applyAlignment="1">
      <alignment horizontal="center" vertical="center" shrinkToFit="1"/>
    </xf>
    <xf numFmtId="183" fontId="7" fillId="0" borderId="27" xfId="4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</cellXfs>
  <cellStyles count="5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1 3" xfId="8" xr:uid="{00000000-0005-0000-0000-000007000000}"/>
    <cellStyle name="40% - アクセント 2 2" xfId="9" xr:uid="{00000000-0005-0000-0000-000008000000}"/>
    <cellStyle name="40% - アクセント 2 3" xfId="10" xr:uid="{00000000-0005-0000-0000-000009000000}"/>
    <cellStyle name="40% - アクセント 3 2" xfId="11" xr:uid="{00000000-0005-0000-0000-00000A000000}"/>
    <cellStyle name="40% - アクセント 3 3" xfId="12" xr:uid="{00000000-0005-0000-0000-00000B000000}"/>
    <cellStyle name="40% - アクセント 4 2" xfId="13" xr:uid="{00000000-0005-0000-0000-00000C000000}"/>
    <cellStyle name="40% - アクセント 4 3" xfId="14" xr:uid="{00000000-0005-0000-0000-00000D000000}"/>
    <cellStyle name="40% - アクセント 5 2" xfId="15" xr:uid="{00000000-0005-0000-0000-00000E000000}"/>
    <cellStyle name="40% - アクセント 5 3" xfId="16" xr:uid="{00000000-0005-0000-0000-00000F000000}"/>
    <cellStyle name="40% - アクセント 6 2" xfId="17" xr:uid="{00000000-0005-0000-0000-000010000000}"/>
    <cellStyle name="40% - アクセント 6 3" xfId="18" xr:uid="{00000000-0005-0000-0000-000011000000}"/>
    <cellStyle name="60% - アクセント 1 2" xfId="19" xr:uid="{00000000-0005-0000-0000-000012000000}"/>
    <cellStyle name="60% - アクセント 2 2" xfId="20" xr:uid="{00000000-0005-0000-0000-000013000000}"/>
    <cellStyle name="60% - アクセント 3 2" xfId="21" xr:uid="{00000000-0005-0000-0000-000014000000}"/>
    <cellStyle name="60% - アクセント 4 2" xfId="22" xr:uid="{00000000-0005-0000-0000-000015000000}"/>
    <cellStyle name="60% - アクセント 5 2" xfId="23" xr:uid="{00000000-0005-0000-0000-000016000000}"/>
    <cellStyle name="60% - アクセント 6 2" xfId="24" xr:uid="{00000000-0005-0000-0000-000017000000}"/>
    <cellStyle name="Excel Built-in Normal" xfId="25" xr:uid="{00000000-0005-0000-0000-000018000000}"/>
    <cellStyle name="アクセント 1 2" xfId="26" xr:uid="{00000000-0005-0000-0000-000019000000}"/>
    <cellStyle name="アクセント 2 2" xfId="27" xr:uid="{00000000-0005-0000-0000-00001A000000}"/>
    <cellStyle name="アクセント 3 2" xfId="28" xr:uid="{00000000-0005-0000-0000-00001B000000}"/>
    <cellStyle name="アクセント 4 2" xfId="29" xr:uid="{00000000-0005-0000-0000-00001C000000}"/>
    <cellStyle name="アクセント 5 2" xfId="30" xr:uid="{00000000-0005-0000-0000-00001D000000}"/>
    <cellStyle name="アクセント 6 2" xfId="31" xr:uid="{00000000-0005-0000-0000-00001E000000}"/>
    <cellStyle name="タイトル 2" xfId="32" xr:uid="{00000000-0005-0000-0000-00001F000000}"/>
    <cellStyle name="チェック セル 2" xfId="33" xr:uid="{00000000-0005-0000-0000-000020000000}"/>
    <cellStyle name="どちらでもない 2" xfId="34" xr:uid="{00000000-0005-0000-0000-000021000000}"/>
    <cellStyle name="メモ 2" xfId="35" xr:uid="{00000000-0005-0000-0000-000022000000}"/>
    <cellStyle name="リンク セル" xfId="36" builtinId="24" customBuiltin="1"/>
    <cellStyle name="悪い 2" xfId="37" xr:uid="{00000000-0005-0000-0000-000024000000}"/>
    <cellStyle name="計算 2" xfId="38" xr:uid="{00000000-0005-0000-0000-000025000000}"/>
    <cellStyle name="警告文 2" xfId="39" xr:uid="{00000000-0005-0000-0000-000026000000}"/>
    <cellStyle name="桁区切り" xfId="40" builtinId="6"/>
    <cellStyle name="桁区切り 2" xfId="41" xr:uid="{00000000-0005-0000-0000-000028000000}"/>
    <cellStyle name="見出し 1" xfId="42" builtinId="16" customBuiltin="1"/>
    <cellStyle name="見出し 2 2" xfId="43" xr:uid="{00000000-0005-0000-0000-00002A000000}"/>
    <cellStyle name="見出し 2 3" xfId="44" xr:uid="{00000000-0005-0000-0000-00002B000000}"/>
    <cellStyle name="見出し 3" xfId="45" builtinId="18" customBuiltin="1"/>
    <cellStyle name="見出し 4" xfId="46" builtinId="19" customBuiltin="1"/>
    <cellStyle name="集計 2" xfId="47" xr:uid="{00000000-0005-0000-0000-00002E000000}"/>
    <cellStyle name="出力 2" xfId="48" xr:uid="{00000000-0005-0000-0000-00002F000000}"/>
    <cellStyle name="説明文" xfId="49" builtinId="53" customBuiltin="1"/>
    <cellStyle name="入力 2" xfId="50" xr:uid="{00000000-0005-0000-0000-000031000000}"/>
    <cellStyle name="標準" xfId="0" builtinId="0"/>
    <cellStyle name="標準 2" xfId="51" xr:uid="{00000000-0005-0000-0000-000033000000}"/>
    <cellStyle name="標準 2 2" xfId="52" xr:uid="{00000000-0005-0000-0000-000034000000}"/>
    <cellStyle name="標準 3" xfId="53" xr:uid="{00000000-0005-0000-0000-000035000000}"/>
    <cellStyle name="良い 2" xfId="54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1514475</xdr:rowOff>
    </xdr:from>
    <xdr:to>
      <xdr:col>5</xdr:col>
      <xdr:colOff>97632</xdr:colOff>
      <xdr:row>8</xdr:row>
      <xdr:rowOff>50800</xdr:rowOff>
    </xdr:to>
    <xdr:sp macro="" textlink="">
      <xdr:nvSpPr>
        <xdr:cNvPr id="26779" name="Text Box 2">
          <a:extLst>
            <a:ext uri="{FF2B5EF4-FFF2-40B4-BE49-F238E27FC236}">
              <a16:creationId xmlns:a16="http://schemas.microsoft.com/office/drawing/2014/main" id="{3B054B34-9297-4F45-A23C-8B5FB41BFF8C}"/>
            </a:ext>
          </a:extLst>
        </xdr:cNvPr>
        <xdr:cNvSpPr txBox="1">
          <a:spLocks noChangeArrowheads="1"/>
        </xdr:cNvSpPr>
      </xdr:nvSpPr>
      <xdr:spPr bwMode="auto">
        <a:xfrm>
          <a:off x="4810125" y="3486150"/>
          <a:ext cx="95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18</xdr:col>
      <xdr:colOff>241300</xdr:colOff>
      <xdr:row>6</xdr:row>
      <xdr:rowOff>720725</xdr:rowOff>
    </xdr:from>
    <xdr:to>
      <xdr:col>18</xdr:col>
      <xdr:colOff>555625</xdr:colOff>
      <xdr:row>6</xdr:row>
      <xdr:rowOff>720725</xdr:rowOff>
    </xdr:to>
    <xdr:sp macro="" textlink="">
      <xdr:nvSpPr>
        <xdr:cNvPr id="26788" name="Line 11">
          <a:extLst>
            <a:ext uri="{FF2B5EF4-FFF2-40B4-BE49-F238E27FC236}">
              <a16:creationId xmlns:a16="http://schemas.microsoft.com/office/drawing/2014/main" id="{9C86B863-2CEC-43E4-B8FE-8B325E1A4A37}"/>
            </a:ext>
          </a:extLst>
        </xdr:cNvPr>
        <xdr:cNvSpPr>
          <a:spLocks noChangeShapeType="1"/>
        </xdr:cNvSpPr>
      </xdr:nvSpPr>
      <xdr:spPr bwMode="auto">
        <a:xfrm>
          <a:off x="15024100" y="2193925"/>
          <a:ext cx="3143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127000</xdr:colOff>
      <xdr:row>6</xdr:row>
      <xdr:rowOff>717550</xdr:rowOff>
    </xdr:from>
    <xdr:to>
      <xdr:col>19</xdr:col>
      <xdr:colOff>546100</xdr:colOff>
      <xdr:row>6</xdr:row>
      <xdr:rowOff>717550</xdr:rowOff>
    </xdr:to>
    <xdr:sp macro="" textlink="">
      <xdr:nvSpPr>
        <xdr:cNvPr id="26789" name="Line 12">
          <a:extLst>
            <a:ext uri="{FF2B5EF4-FFF2-40B4-BE49-F238E27FC236}">
              <a16:creationId xmlns:a16="http://schemas.microsoft.com/office/drawing/2014/main" id="{B07C1D1D-B690-4D22-ABE2-A2F1D989B468}"/>
            </a:ext>
          </a:extLst>
        </xdr:cNvPr>
        <xdr:cNvSpPr>
          <a:spLocks noChangeShapeType="1"/>
        </xdr:cNvSpPr>
      </xdr:nvSpPr>
      <xdr:spPr bwMode="auto">
        <a:xfrm>
          <a:off x="15646400" y="2190750"/>
          <a:ext cx="419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17</xdr:col>
      <xdr:colOff>41910</xdr:colOff>
      <xdr:row>6</xdr:row>
      <xdr:rowOff>916781</xdr:rowOff>
    </xdr:from>
    <xdr:to>
      <xdr:col>18</xdr:col>
      <xdr:colOff>2496</xdr:colOff>
      <xdr:row>7</xdr:row>
      <xdr:rowOff>107156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490322F1-A2CB-4A4F-AC4A-6F120493E06F}"/>
            </a:ext>
          </a:extLst>
        </xdr:cNvPr>
        <xdr:cNvSpPr txBox="1">
          <a:spLocks noChangeArrowheads="1"/>
        </xdr:cNvSpPr>
      </xdr:nvSpPr>
      <xdr:spPr bwMode="auto">
        <a:xfrm>
          <a:off x="14103191" y="2369344"/>
          <a:ext cx="698774" cy="54768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D+F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B×1000</a:t>
          </a:r>
        </a:p>
        <a:p>
          <a:pPr algn="l" rtl="0">
            <a:lnSpc>
              <a:spcPts val="12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人）</a:t>
          </a:r>
        </a:p>
      </xdr:txBody>
    </xdr:sp>
    <xdr:clientData/>
  </xdr:twoCellAnchor>
  <xdr:twoCellAnchor>
    <xdr:from>
      <xdr:col>17</xdr:col>
      <xdr:colOff>20955</xdr:colOff>
      <xdr:row>5</xdr:row>
      <xdr:rowOff>38576</xdr:rowOff>
    </xdr:from>
    <xdr:to>
      <xdr:col>18</xdr:col>
      <xdr:colOff>2402</xdr:colOff>
      <xdr:row>6</xdr:row>
      <xdr:rowOff>952536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465E9A69-D51D-47E4-9355-26F283A0D002}"/>
            </a:ext>
          </a:extLst>
        </xdr:cNvPr>
        <xdr:cNvSpPr txBox="1">
          <a:spLocks noChangeArrowheads="1"/>
        </xdr:cNvSpPr>
      </xdr:nvSpPr>
      <xdr:spPr bwMode="auto">
        <a:xfrm>
          <a:off x="16104394" y="1471612"/>
          <a:ext cx="704850" cy="1183481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消防職団員数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人口千人当たり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12700</xdr:colOff>
      <xdr:row>6</xdr:row>
      <xdr:rowOff>304800</xdr:rowOff>
    </xdr:from>
    <xdr:to>
      <xdr:col>11</xdr:col>
      <xdr:colOff>0</xdr:colOff>
      <xdr:row>6</xdr:row>
      <xdr:rowOff>304800</xdr:rowOff>
    </xdr:to>
    <xdr:sp macro="" textlink="">
      <xdr:nvSpPr>
        <xdr:cNvPr id="26795" name="Line 18">
          <a:extLst>
            <a:ext uri="{FF2B5EF4-FFF2-40B4-BE49-F238E27FC236}">
              <a16:creationId xmlns:a16="http://schemas.microsoft.com/office/drawing/2014/main" id="{BD408888-26B0-4903-8FFF-DDA9A664A65E}"/>
            </a:ext>
          </a:extLst>
        </xdr:cNvPr>
        <xdr:cNvSpPr>
          <a:spLocks noChangeShapeType="1"/>
        </xdr:cNvSpPr>
      </xdr:nvSpPr>
      <xdr:spPr bwMode="auto">
        <a:xfrm>
          <a:off x="8902700" y="1778000"/>
          <a:ext cx="723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104775</xdr:colOff>
      <xdr:row>6</xdr:row>
      <xdr:rowOff>1083469</xdr:rowOff>
    </xdr:from>
    <xdr:to>
      <xdr:col>17</xdr:col>
      <xdr:colOff>609600</xdr:colOff>
      <xdr:row>6</xdr:row>
      <xdr:rowOff>1083469</xdr:rowOff>
    </xdr:to>
    <xdr:sp macro="" textlink="">
      <xdr:nvSpPr>
        <xdr:cNvPr id="26796" name="Line 20">
          <a:extLst>
            <a:ext uri="{FF2B5EF4-FFF2-40B4-BE49-F238E27FC236}">
              <a16:creationId xmlns:a16="http://schemas.microsoft.com/office/drawing/2014/main" id="{D7F9193A-6600-4CCB-A72D-9F73614BDC00}"/>
            </a:ext>
          </a:extLst>
        </xdr:cNvPr>
        <xdr:cNvSpPr>
          <a:spLocks noChangeShapeType="1"/>
        </xdr:cNvSpPr>
      </xdr:nvSpPr>
      <xdr:spPr bwMode="auto">
        <a:xfrm>
          <a:off x="14166056" y="2536032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3"/>
  <sheetViews>
    <sheetView tabSelected="1" view="pageBreakPreview" topLeftCell="A2" zoomScale="80" zoomScaleNormal="75" zoomScaleSheetLayoutView="80" workbookViewId="0">
      <pane xSplit="1" ySplit="7" topLeftCell="B9" activePane="bottomRight" state="frozen"/>
      <selection activeCell="A2" sqref="A2"/>
      <selection pane="topRight" activeCell="B2" sqref="B2"/>
      <selection pane="bottomLeft" activeCell="A11" sqref="A11"/>
      <selection pane="bottomRight" activeCell="S7" sqref="S7:S8"/>
    </sheetView>
  </sheetViews>
  <sheetFormatPr defaultRowHeight="13.5"/>
  <cols>
    <col min="1" max="1" width="18.625" style="1" customWidth="1"/>
    <col min="2" max="2" width="14.625" style="1" customWidth="1"/>
    <col min="3" max="4" width="14.625" style="22" customWidth="1"/>
    <col min="5" max="5" width="7.625" style="20" customWidth="1"/>
    <col min="6" max="6" width="7.625" style="2" customWidth="1"/>
    <col min="7" max="20" width="9.625" style="2" customWidth="1"/>
    <col min="21" max="21" width="18.625" style="1" customWidth="1"/>
    <col min="22" max="16384" width="9" style="1"/>
  </cols>
  <sheetData>
    <row r="1" spans="1:21" ht="31.5" customHeight="1">
      <c r="B1" s="1" t="s">
        <v>71</v>
      </c>
    </row>
    <row r="2" spans="1:21" ht="13.5" customHeight="1">
      <c r="B2" s="71" t="s">
        <v>69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S2" s="28"/>
      <c r="T2" s="29"/>
      <c r="U2" s="30"/>
    </row>
    <row r="3" spans="1:21" ht="13.5" customHeight="1">
      <c r="A3" s="36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S3" s="31" t="s">
        <v>79</v>
      </c>
      <c r="T3" s="29" t="s">
        <v>73</v>
      </c>
      <c r="U3" s="32"/>
    </row>
    <row r="4" spans="1:21" ht="12.75" customHeight="1">
      <c r="R4" s="3"/>
      <c r="S4" s="33" t="s">
        <v>72</v>
      </c>
      <c r="T4" s="34" t="s">
        <v>76</v>
      </c>
    </row>
    <row r="5" spans="1:21" ht="15" customHeight="1">
      <c r="A5" s="55"/>
      <c r="B5" s="77" t="s">
        <v>81</v>
      </c>
      <c r="C5" s="79" t="s">
        <v>83</v>
      </c>
      <c r="D5" s="81" t="s">
        <v>82</v>
      </c>
      <c r="E5" s="67" t="s">
        <v>0</v>
      </c>
      <c r="F5" s="68"/>
      <c r="G5" s="68"/>
      <c r="H5" s="68"/>
      <c r="I5" s="68"/>
      <c r="J5" s="83"/>
      <c r="K5" s="68"/>
      <c r="L5" s="84"/>
      <c r="M5" s="67" t="s">
        <v>1</v>
      </c>
      <c r="N5" s="68"/>
      <c r="O5" s="68"/>
      <c r="P5" s="68"/>
      <c r="Q5" s="84"/>
      <c r="R5" s="67" t="s">
        <v>2</v>
      </c>
      <c r="S5" s="68"/>
      <c r="T5" s="68"/>
      <c r="U5" s="55"/>
    </row>
    <row r="6" spans="1:21" s="5" customFormat="1" ht="27.75" customHeight="1">
      <c r="A6" s="56"/>
      <c r="B6" s="78"/>
      <c r="C6" s="80"/>
      <c r="D6" s="82"/>
      <c r="E6" s="85" t="s">
        <v>3</v>
      </c>
      <c r="F6" s="86"/>
      <c r="G6" s="65" t="s">
        <v>4</v>
      </c>
      <c r="H6" s="65" t="s">
        <v>5</v>
      </c>
      <c r="I6" s="76" t="s">
        <v>6</v>
      </c>
      <c r="J6" s="19"/>
      <c r="K6" s="4"/>
      <c r="L6" s="74" t="s">
        <v>80</v>
      </c>
      <c r="M6" s="65" t="s">
        <v>8</v>
      </c>
      <c r="N6" s="65" t="s">
        <v>9</v>
      </c>
      <c r="O6" s="58" t="s">
        <v>10</v>
      </c>
      <c r="P6" s="21"/>
      <c r="Q6" s="61" t="s">
        <v>7</v>
      </c>
      <c r="R6" s="60"/>
      <c r="S6" s="69" t="s">
        <v>67</v>
      </c>
      <c r="T6" s="70"/>
      <c r="U6" s="56"/>
    </row>
    <row r="7" spans="1:21" s="5" customFormat="1" ht="107.25" customHeight="1">
      <c r="A7" s="56"/>
      <c r="B7" s="78"/>
      <c r="C7" s="80"/>
      <c r="D7" s="82"/>
      <c r="E7" s="6" t="s">
        <v>11</v>
      </c>
      <c r="F7" s="6" t="s">
        <v>12</v>
      </c>
      <c r="G7" s="66"/>
      <c r="H7" s="66"/>
      <c r="I7" s="65"/>
      <c r="J7" s="6" t="s">
        <v>13</v>
      </c>
      <c r="K7" s="15" t="s">
        <v>14</v>
      </c>
      <c r="L7" s="75"/>
      <c r="M7" s="66"/>
      <c r="N7" s="66"/>
      <c r="O7" s="59"/>
      <c r="P7" s="27" t="s">
        <v>15</v>
      </c>
      <c r="Q7" s="66"/>
      <c r="R7" s="61"/>
      <c r="S7" s="63" t="s">
        <v>77</v>
      </c>
      <c r="T7" s="63" t="s">
        <v>78</v>
      </c>
      <c r="U7" s="56"/>
    </row>
    <row r="8" spans="1:21" s="9" customFormat="1" ht="13.5" customHeight="1">
      <c r="A8" s="57"/>
      <c r="B8" s="7" t="s">
        <v>60</v>
      </c>
      <c r="C8" s="23" t="s">
        <v>61</v>
      </c>
      <c r="D8" s="23" t="s">
        <v>62</v>
      </c>
      <c r="E8" s="7"/>
      <c r="F8" s="7"/>
      <c r="G8" s="7"/>
      <c r="H8" s="7"/>
      <c r="I8" s="7" t="s">
        <v>63</v>
      </c>
      <c r="J8" s="7"/>
      <c r="K8" s="8"/>
      <c r="L8" s="8" t="s">
        <v>64</v>
      </c>
      <c r="M8" s="7"/>
      <c r="N8" s="7"/>
      <c r="O8" s="7" t="s">
        <v>65</v>
      </c>
      <c r="P8" s="7"/>
      <c r="Q8" s="7" t="s">
        <v>66</v>
      </c>
      <c r="R8" s="62"/>
      <c r="S8" s="64"/>
      <c r="T8" s="64"/>
      <c r="U8" s="57"/>
    </row>
    <row r="9" spans="1:21" s="10" customFormat="1" ht="19.5" customHeight="1">
      <c r="A9" s="16" t="s">
        <v>59</v>
      </c>
      <c r="B9" s="39">
        <f>SUM(B10:B52)</f>
        <v>1905.3400000000001</v>
      </c>
      <c r="C9" s="40">
        <f>SUM(C10:C52)</f>
        <v>8763583</v>
      </c>
      <c r="D9" s="40">
        <f>SUM(D10:D52)</f>
        <v>4503550</v>
      </c>
      <c r="E9" s="41">
        <f>COUNTIF(E10:E57,"○")</f>
        <v>24</v>
      </c>
      <c r="F9" s="41">
        <f>COUNTIF(F10:F57,"○")</f>
        <v>0</v>
      </c>
      <c r="G9" s="42">
        <f t="shared" ref="G9:L9" si="0">SUM(G10:G57)</f>
        <v>91</v>
      </c>
      <c r="H9" s="42">
        <f t="shared" si="0"/>
        <v>213</v>
      </c>
      <c r="I9" s="42">
        <f t="shared" si="0"/>
        <v>10417</v>
      </c>
      <c r="J9" s="42">
        <f t="shared" si="0"/>
        <v>10337</v>
      </c>
      <c r="K9" s="42">
        <f t="shared" si="0"/>
        <v>388</v>
      </c>
      <c r="L9" s="42">
        <f t="shared" si="0"/>
        <v>465</v>
      </c>
      <c r="M9" s="42">
        <f>SUM(M10:M52)</f>
        <v>44</v>
      </c>
      <c r="N9" s="42">
        <f>SUM(N10:N52)</f>
        <v>402</v>
      </c>
      <c r="O9" s="42">
        <f>SUM(O10:O52)</f>
        <v>9813</v>
      </c>
      <c r="P9" s="42">
        <f>SUM(P10:P52)</f>
        <v>332</v>
      </c>
      <c r="Q9" s="42">
        <f>SUM(Q10:Q52)</f>
        <v>201</v>
      </c>
      <c r="R9" s="43">
        <f>(I9+O9)/C9*1000</f>
        <v>2.3084165460634081</v>
      </c>
      <c r="S9" s="43">
        <f>B9/(L9+Q9)</f>
        <v>2.8608708708708712</v>
      </c>
      <c r="T9" s="44">
        <f>C9/(L9+Q9)</f>
        <v>13158.533033033033</v>
      </c>
      <c r="U9" s="16" t="s">
        <v>59</v>
      </c>
    </row>
    <row r="10" spans="1:21" ht="14.1" customHeight="1">
      <c r="A10" s="37" t="s">
        <v>17</v>
      </c>
      <c r="B10" s="89">
        <v>225.34</v>
      </c>
      <c r="C10" s="90">
        <v>2757642</v>
      </c>
      <c r="D10" s="90">
        <v>1590992</v>
      </c>
      <c r="E10" s="50" t="s">
        <v>70</v>
      </c>
      <c r="F10" s="45"/>
      <c r="G10" s="46">
        <v>25</v>
      </c>
      <c r="H10" s="46">
        <v>64</v>
      </c>
      <c r="I10" s="91">
        <v>3679</v>
      </c>
      <c r="J10" s="91">
        <v>3653</v>
      </c>
      <c r="K10" s="91">
        <v>175</v>
      </c>
      <c r="L10" s="46">
        <v>176</v>
      </c>
      <c r="M10" s="46">
        <v>1</v>
      </c>
      <c r="N10" s="46">
        <v>1</v>
      </c>
      <c r="O10" s="46">
        <v>680</v>
      </c>
      <c r="P10" s="46">
        <v>1</v>
      </c>
      <c r="Q10" s="48">
        <v>0</v>
      </c>
      <c r="R10" s="47">
        <f t="shared" ref="R10:R52" si="1">(I10+O10)/C10*1000</f>
        <v>1.5806982922366284</v>
      </c>
      <c r="S10" s="48">
        <f t="shared" ref="S10:S52" si="2">IFERROR(B10/(L10+Q10),"-")</f>
        <v>1.280340909090909</v>
      </c>
      <c r="T10" s="49">
        <f t="shared" ref="T10:T52" si="3">IFERROR(C10/(L10+Q10),"-")</f>
        <v>15668.420454545454</v>
      </c>
      <c r="U10" s="37" t="s">
        <v>17</v>
      </c>
    </row>
    <row r="11" spans="1:21" ht="14.1" customHeight="1">
      <c r="A11" s="37" t="s">
        <v>18</v>
      </c>
      <c r="B11" s="89">
        <v>149.83000000000001</v>
      </c>
      <c r="C11" s="90">
        <v>817041</v>
      </c>
      <c r="D11" s="90">
        <v>402153</v>
      </c>
      <c r="E11" s="50" t="s">
        <v>70</v>
      </c>
      <c r="F11" s="45"/>
      <c r="G11" s="48">
        <v>7</v>
      </c>
      <c r="H11" s="48">
        <v>9</v>
      </c>
      <c r="I11" s="91">
        <v>1112</v>
      </c>
      <c r="J11" s="91">
        <v>1078</v>
      </c>
      <c r="K11" s="91">
        <v>46</v>
      </c>
      <c r="L11" s="46">
        <v>45</v>
      </c>
      <c r="M11" s="48">
        <v>2</v>
      </c>
      <c r="N11" s="48">
        <v>4</v>
      </c>
      <c r="O11" s="46">
        <v>116</v>
      </c>
      <c r="P11" s="46">
        <v>0</v>
      </c>
      <c r="Q11" s="48">
        <v>3</v>
      </c>
      <c r="R11" s="47">
        <f>(I11+O11)/C11*1000</f>
        <v>1.5029845503469226</v>
      </c>
      <c r="S11" s="48">
        <f t="shared" si="2"/>
        <v>3.1214583333333334</v>
      </c>
      <c r="T11" s="49">
        <f t="shared" si="3"/>
        <v>17021.6875</v>
      </c>
      <c r="U11" s="37" t="s">
        <v>18</v>
      </c>
    </row>
    <row r="12" spans="1:21" ht="14.1" customHeight="1">
      <c r="A12" s="37" t="s">
        <v>19</v>
      </c>
      <c r="B12" s="89">
        <v>72.72</v>
      </c>
      <c r="C12" s="90">
        <v>184301</v>
      </c>
      <c r="D12" s="90">
        <v>87386</v>
      </c>
      <c r="E12" s="50" t="s">
        <v>70</v>
      </c>
      <c r="F12" s="45"/>
      <c r="G12" s="46">
        <v>1</v>
      </c>
      <c r="H12" s="46">
        <v>5</v>
      </c>
      <c r="I12" s="91">
        <v>205</v>
      </c>
      <c r="J12" s="91">
        <v>204</v>
      </c>
      <c r="K12" s="91">
        <v>8</v>
      </c>
      <c r="L12" s="46">
        <v>8</v>
      </c>
      <c r="M12" s="46">
        <v>1</v>
      </c>
      <c r="N12" s="46">
        <v>2</v>
      </c>
      <c r="O12" s="46">
        <v>27</v>
      </c>
      <c r="P12" s="46">
        <v>0</v>
      </c>
      <c r="Q12" s="46">
        <v>0</v>
      </c>
      <c r="R12" s="47">
        <f t="shared" si="1"/>
        <v>1.2588103157335011</v>
      </c>
      <c r="S12" s="48">
        <f t="shared" si="2"/>
        <v>9.09</v>
      </c>
      <c r="T12" s="49">
        <f t="shared" si="3"/>
        <v>23037.625</v>
      </c>
      <c r="U12" s="37" t="s">
        <v>19</v>
      </c>
    </row>
    <row r="13" spans="1:21" ht="14.1" customHeight="1">
      <c r="A13" s="37" t="s">
        <v>20</v>
      </c>
      <c r="B13" s="89">
        <v>36.39</v>
      </c>
      <c r="C13" s="90">
        <v>406836</v>
      </c>
      <c r="D13" s="90">
        <v>197768</v>
      </c>
      <c r="E13" s="50" t="s">
        <v>70</v>
      </c>
      <c r="F13" s="45"/>
      <c r="G13" s="46">
        <v>3</v>
      </c>
      <c r="H13" s="46">
        <v>6</v>
      </c>
      <c r="I13" s="91">
        <v>420</v>
      </c>
      <c r="J13" s="91">
        <v>418</v>
      </c>
      <c r="K13" s="91">
        <v>16</v>
      </c>
      <c r="L13" s="46">
        <v>19</v>
      </c>
      <c r="M13" s="46">
        <v>1</v>
      </c>
      <c r="N13" s="46">
        <v>14</v>
      </c>
      <c r="O13" s="46">
        <v>488</v>
      </c>
      <c r="P13" s="46">
        <v>12</v>
      </c>
      <c r="Q13" s="46">
        <v>17</v>
      </c>
      <c r="R13" s="47">
        <f t="shared" si="1"/>
        <v>2.2318575543953827</v>
      </c>
      <c r="S13" s="48">
        <f t="shared" si="2"/>
        <v>1.0108333333333333</v>
      </c>
      <c r="T13" s="49">
        <f t="shared" si="3"/>
        <v>11301</v>
      </c>
      <c r="U13" s="37" t="s">
        <v>20</v>
      </c>
    </row>
    <row r="14" spans="1:21" ht="14.1" customHeight="1">
      <c r="A14" s="37" t="s">
        <v>21</v>
      </c>
      <c r="B14" s="89">
        <v>22.14</v>
      </c>
      <c r="C14" s="90">
        <v>102969</v>
      </c>
      <c r="D14" s="90">
        <v>50003</v>
      </c>
      <c r="E14" s="50" t="s">
        <v>70</v>
      </c>
      <c r="F14" s="45"/>
      <c r="G14" s="46">
        <v>1</v>
      </c>
      <c r="H14" s="46">
        <v>1</v>
      </c>
      <c r="I14" s="91">
        <v>134</v>
      </c>
      <c r="J14" s="91">
        <v>134</v>
      </c>
      <c r="K14" s="91">
        <v>7</v>
      </c>
      <c r="L14" s="46">
        <v>5</v>
      </c>
      <c r="M14" s="46">
        <v>1</v>
      </c>
      <c r="N14" s="46">
        <v>7</v>
      </c>
      <c r="O14" s="46">
        <v>190</v>
      </c>
      <c r="P14" s="46">
        <v>20</v>
      </c>
      <c r="Q14" s="46">
        <v>7</v>
      </c>
      <c r="R14" s="47">
        <f t="shared" si="1"/>
        <v>3.1465780963202516</v>
      </c>
      <c r="S14" s="48">
        <f t="shared" si="2"/>
        <v>1.845</v>
      </c>
      <c r="T14" s="49">
        <f t="shared" si="3"/>
        <v>8580.75</v>
      </c>
      <c r="U14" s="37" t="s">
        <v>21</v>
      </c>
    </row>
    <row r="15" spans="1:21" ht="14.1" customHeight="1">
      <c r="A15" s="37" t="s">
        <v>22</v>
      </c>
      <c r="B15" s="92">
        <v>36.090000000000003</v>
      </c>
      <c r="C15" s="90">
        <v>382681</v>
      </c>
      <c r="D15" s="90">
        <v>184283</v>
      </c>
      <c r="E15" s="50" t="s">
        <v>70</v>
      </c>
      <c r="F15" s="45"/>
      <c r="G15" s="46">
        <v>4</v>
      </c>
      <c r="H15" s="46">
        <v>4</v>
      </c>
      <c r="I15" s="91">
        <v>371</v>
      </c>
      <c r="J15" s="91">
        <v>366</v>
      </c>
      <c r="K15" s="91">
        <v>7</v>
      </c>
      <c r="L15" s="46">
        <v>15</v>
      </c>
      <c r="M15" s="46">
        <v>1</v>
      </c>
      <c r="N15" s="46">
        <v>9</v>
      </c>
      <c r="O15" s="46">
        <v>157</v>
      </c>
      <c r="P15" s="46">
        <v>8</v>
      </c>
      <c r="Q15" s="46">
        <v>9</v>
      </c>
      <c r="R15" s="47">
        <f t="shared" si="1"/>
        <v>1.3797392606374501</v>
      </c>
      <c r="S15" s="48">
        <f t="shared" si="2"/>
        <v>1.5037500000000001</v>
      </c>
      <c r="T15" s="49">
        <f t="shared" si="3"/>
        <v>15945.041666666666</v>
      </c>
      <c r="U15" s="37" t="s">
        <v>22</v>
      </c>
    </row>
    <row r="16" spans="1:21" s="2" customFormat="1" ht="14.1" customHeight="1">
      <c r="A16" s="37" t="s">
        <v>23</v>
      </c>
      <c r="B16" s="92">
        <v>14.33</v>
      </c>
      <c r="C16" s="90">
        <v>73145</v>
      </c>
      <c r="D16" s="90">
        <v>35548</v>
      </c>
      <c r="E16" s="50" t="s">
        <v>70</v>
      </c>
      <c r="F16" s="45"/>
      <c r="G16" s="46">
        <v>1</v>
      </c>
      <c r="H16" s="46">
        <v>0</v>
      </c>
      <c r="I16" s="91">
        <v>86</v>
      </c>
      <c r="J16" s="91">
        <v>86</v>
      </c>
      <c r="K16" s="91">
        <v>1</v>
      </c>
      <c r="L16" s="46">
        <v>4</v>
      </c>
      <c r="M16" s="46">
        <v>1</v>
      </c>
      <c r="N16" s="46">
        <v>3</v>
      </c>
      <c r="O16" s="46">
        <v>70</v>
      </c>
      <c r="P16" s="46">
        <v>19</v>
      </c>
      <c r="Q16" s="46">
        <v>0</v>
      </c>
      <c r="R16" s="47">
        <f t="shared" si="1"/>
        <v>2.132750017089343</v>
      </c>
      <c r="S16" s="48">
        <f t="shared" si="2"/>
        <v>3.5825</v>
      </c>
      <c r="T16" s="49">
        <f t="shared" si="3"/>
        <v>18286.25</v>
      </c>
      <c r="U16" s="37" t="s">
        <v>23</v>
      </c>
    </row>
    <row r="17" spans="1:21" s="2" customFormat="1" ht="14.1" customHeight="1">
      <c r="A17" s="37" t="s">
        <v>24</v>
      </c>
      <c r="B17" s="92">
        <v>105.29</v>
      </c>
      <c r="C17" s="90">
        <v>346972</v>
      </c>
      <c r="D17" s="90">
        <v>165097</v>
      </c>
      <c r="E17" s="50" t="s">
        <v>70</v>
      </c>
      <c r="F17" s="45"/>
      <c r="G17" s="48">
        <v>2</v>
      </c>
      <c r="H17" s="48">
        <v>7</v>
      </c>
      <c r="I17" s="91">
        <v>335</v>
      </c>
      <c r="J17" s="91">
        <v>335</v>
      </c>
      <c r="K17" s="91">
        <v>12</v>
      </c>
      <c r="L17" s="46">
        <v>17</v>
      </c>
      <c r="M17" s="48">
        <v>1</v>
      </c>
      <c r="N17" s="48">
        <v>11</v>
      </c>
      <c r="O17" s="46">
        <v>655</v>
      </c>
      <c r="P17" s="46">
        <v>17</v>
      </c>
      <c r="Q17" s="48">
        <v>2</v>
      </c>
      <c r="R17" s="47">
        <f t="shared" si="1"/>
        <v>2.8532561705267283</v>
      </c>
      <c r="S17" s="48">
        <f t="shared" si="2"/>
        <v>5.5415789473684214</v>
      </c>
      <c r="T17" s="49">
        <f t="shared" si="3"/>
        <v>18261.684210526317</v>
      </c>
      <c r="U17" s="37" t="s">
        <v>24</v>
      </c>
    </row>
    <row r="18" spans="1:21" s="2" customFormat="1" ht="14.1" customHeight="1">
      <c r="A18" s="37" t="s">
        <v>25</v>
      </c>
      <c r="B18" s="92">
        <v>43.93</v>
      </c>
      <c r="C18" s="90">
        <v>82500</v>
      </c>
      <c r="D18" s="90">
        <v>38455</v>
      </c>
      <c r="E18" s="50" t="s">
        <v>70</v>
      </c>
      <c r="F18" s="45"/>
      <c r="G18" s="48">
        <v>1</v>
      </c>
      <c r="H18" s="48">
        <v>2</v>
      </c>
      <c r="I18" s="91">
        <v>95</v>
      </c>
      <c r="J18" s="91">
        <v>95</v>
      </c>
      <c r="K18" s="91">
        <v>0</v>
      </c>
      <c r="L18" s="46">
        <v>4</v>
      </c>
      <c r="M18" s="48">
        <v>1</v>
      </c>
      <c r="N18" s="48">
        <v>9</v>
      </c>
      <c r="O18" s="46">
        <v>210</v>
      </c>
      <c r="P18" s="46">
        <v>0</v>
      </c>
      <c r="Q18" s="48">
        <v>9</v>
      </c>
      <c r="R18" s="47">
        <f t="shared" si="1"/>
        <v>3.6969696969696968</v>
      </c>
      <c r="S18" s="48">
        <f t="shared" si="2"/>
        <v>3.379230769230769</v>
      </c>
      <c r="T18" s="49">
        <f t="shared" si="3"/>
        <v>6346.1538461538457</v>
      </c>
      <c r="U18" s="37" t="s">
        <v>25</v>
      </c>
    </row>
    <row r="19" spans="1:21" s="2" customFormat="1" ht="14.1" customHeight="1">
      <c r="A19" s="37" t="s">
        <v>26</v>
      </c>
      <c r="B19" s="92">
        <v>12.71</v>
      </c>
      <c r="C19" s="90">
        <v>141243</v>
      </c>
      <c r="D19" s="90">
        <v>73795</v>
      </c>
      <c r="E19" s="93"/>
      <c r="F19" s="45"/>
      <c r="G19" s="47">
        <v>1</v>
      </c>
      <c r="H19" s="47">
        <v>2</v>
      </c>
      <c r="I19" s="94">
        <v>0</v>
      </c>
      <c r="J19" s="94">
        <v>0</v>
      </c>
      <c r="K19" s="94">
        <v>0</v>
      </c>
      <c r="L19" s="95">
        <v>0</v>
      </c>
      <c r="M19" s="47">
        <v>1</v>
      </c>
      <c r="N19" s="47">
        <v>17</v>
      </c>
      <c r="O19" s="95">
        <v>217</v>
      </c>
      <c r="P19" s="95">
        <v>8</v>
      </c>
      <c r="Q19" s="47">
        <v>0</v>
      </c>
      <c r="R19" s="47">
        <f t="shared" si="1"/>
        <v>1.5363593240018976</v>
      </c>
      <c r="S19" s="48" t="str">
        <f t="shared" si="2"/>
        <v>-</v>
      </c>
      <c r="T19" s="49" t="str">
        <f t="shared" si="3"/>
        <v>-</v>
      </c>
      <c r="U19" s="37" t="s">
        <v>26</v>
      </c>
    </row>
    <row r="20" spans="1:21" s="2" customFormat="1" ht="14.1" customHeight="1">
      <c r="A20" s="37" t="s">
        <v>27</v>
      </c>
      <c r="B20" s="89">
        <v>65.12</v>
      </c>
      <c r="C20" s="90">
        <v>394221</v>
      </c>
      <c r="D20" s="90">
        <v>185778</v>
      </c>
      <c r="E20" s="93"/>
      <c r="F20" s="45"/>
      <c r="G20" s="47">
        <v>2</v>
      </c>
      <c r="H20" s="47">
        <v>9</v>
      </c>
      <c r="I20" s="94">
        <v>0</v>
      </c>
      <c r="J20" s="94">
        <v>0</v>
      </c>
      <c r="K20" s="94">
        <v>0</v>
      </c>
      <c r="L20" s="95">
        <v>0</v>
      </c>
      <c r="M20" s="47">
        <v>1</v>
      </c>
      <c r="N20" s="47">
        <v>11</v>
      </c>
      <c r="O20" s="95">
        <v>428</v>
      </c>
      <c r="P20" s="95">
        <v>18</v>
      </c>
      <c r="Q20" s="47">
        <v>1</v>
      </c>
      <c r="R20" s="47">
        <f t="shared" si="1"/>
        <v>1.0856854404001817</v>
      </c>
      <c r="S20" s="48">
        <f t="shared" si="2"/>
        <v>65.12</v>
      </c>
      <c r="T20" s="49">
        <f t="shared" si="3"/>
        <v>394221</v>
      </c>
      <c r="U20" s="37" t="s">
        <v>27</v>
      </c>
    </row>
    <row r="21" spans="1:21" s="2" customFormat="1" ht="14.1" customHeight="1">
      <c r="A21" s="37" t="s">
        <v>28</v>
      </c>
      <c r="B21" s="89">
        <v>76.489999999999995</v>
      </c>
      <c r="C21" s="90">
        <v>285715</v>
      </c>
      <c r="D21" s="90">
        <v>133304</v>
      </c>
      <c r="E21" s="50" t="s">
        <v>70</v>
      </c>
      <c r="F21" s="45"/>
      <c r="G21" s="47">
        <v>1</v>
      </c>
      <c r="H21" s="47">
        <v>7</v>
      </c>
      <c r="I21" s="94">
        <v>273</v>
      </c>
      <c r="J21" s="94">
        <v>273</v>
      </c>
      <c r="K21" s="94">
        <v>7</v>
      </c>
      <c r="L21" s="95">
        <v>15</v>
      </c>
      <c r="M21" s="47">
        <v>1</v>
      </c>
      <c r="N21" s="47">
        <v>12</v>
      </c>
      <c r="O21" s="95">
        <v>451</v>
      </c>
      <c r="P21" s="95">
        <v>12</v>
      </c>
      <c r="Q21" s="47">
        <v>0</v>
      </c>
      <c r="R21" s="47">
        <f t="shared" si="1"/>
        <v>2.5339936650158377</v>
      </c>
      <c r="S21" s="48">
        <f t="shared" si="2"/>
        <v>5.0993333333333331</v>
      </c>
      <c r="T21" s="49">
        <f t="shared" si="3"/>
        <v>19047.666666666668</v>
      </c>
      <c r="U21" s="37" t="s">
        <v>28</v>
      </c>
    </row>
    <row r="22" spans="1:21" s="2" customFormat="1" ht="14.1" customHeight="1">
      <c r="A22" s="37" t="s">
        <v>29</v>
      </c>
      <c r="B22" s="89">
        <v>41.72</v>
      </c>
      <c r="C22" s="90">
        <v>260752</v>
      </c>
      <c r="D22" s="90">
        <v>128141</v>
      </c>
      <c r="E22" s="50" t="s">
        <v>74</v>
      </c>
      <c r="F22" s="45"/>
      <c r="G22" s="47">
        <v>1</v>
      </c>
      <c r="H22" s="47">
        <v>5</v>
      </c>
      <c r="I22" s="94">
        <v>267</v>
      </c>
      <c r="J22" s="94">
        <v>265</v>
      </c>
      <c r="K22" s="94">
        <v>7</v>
      </c>
      <c r="L22" s="95">
        <v>14</v>
      </c>
      <c r="M22" s="47">
        <v>1</v>
      </c>
      <c r="N22" s="47">
        <v>11</v>
      </c>
      <c r="O22" s="95">
        <v>290</v>
      </c>
      <c r="P22" s="95">
        <v>10</v>
      </c>
      <c r="Q22" s="47">
        <v>0</v>
      </c>
      <c r="R22" s="47">
        <f t="shared" si="1"/>
        <v>2.1361293489599311</v>
      </c>
      <c r="S22" s="48">
        <f t="shared" si="2"/>
        <v>2.98</v>
      </c>
      <c r="T22" s="49">
        <f t="shared" si="3"/>
        <v>18625.142857142859</v>
      </c>
      <c r="U22" s="37" t="s">
        <v>29</v>
      </c>
    </row>
    <row r="23" spans="1:21" s="2" customFormat="1" ht="14.1" customHeight="1">
      <c r="A23" s="37" t="s">
        <v>30</v>
      </c>
      <c r="B23" s="89">
        <v>56.51</v>
      </c>
      <c r="C23" s="90">
        <v>99037</v>
      </c>
      <c r="D23" s="90">
        <v>49510</v>
      </c>
      <c r="E23" s="93"/>
      <c r="F23" s="45"/>
      <c r="G23" s="47">
        <v>1</v>
      </c>
      <c r="H23" s="47">
        <v>2</v>
      </c>
      <c r="I23" s="94">
        <v>0</v>
      </c>
      <c r="J23" s="94">
        <v>0</v>
      </c>
      <c r="K23" s="94">
        <v>0</v>
      </c>
      <c r="L23" s="95">
        <v>0</v>
      </c>
      <c r="M23" s="47">
        <v>1</v>
      </c>
      <c r="N23" s="47">
        <v>8</v>
      </c>
      <c r="O23" s="95">
        <v>170</v>
      </c>
      <c r="P23" s="95">
        <v>18</v>
      </c>
      <c r="Q23" s="47">
        <v>5</v>
      </c>
      <c r="R23" s="47">
        <f t="shared" si="1"/>
        <v>1.7165301856881769</v>
      </c>
      <c r="S23" s="48">
        <f t="shared" si="2"/>
        <v>11.302</v>
      </c>
      <c r="T23" s="49">
        <f t="shared" si="3"/>
        <v>19807.400000000001</v>
      </c>
      <c r="U23" s="37" t="s">
        <v>30</v>
      </c>
    </row>
    <row r="24" spans="1:21" s="2" customFormat="1" ht="14.1" customHeight="1">
      <c r="A24" s="37" t="s">
        <v>31</v>
      </c>
      <c r="B24" s="89">
        <v>39.72</v>
      </c>
      <c r="C24" s="90">
        <v>104710</v>
      </c>
      <c r="D24" s="90">
        <v>50633</v>
      </c>
      <c r="E24" s="50"/>
      <c r="F24" s="45"/>
      <c r="G24" s="47">
        <v>1</v>
      </c>
      <c r="H24" s="47">
        <v>1</v>
      </c>
      <c r="I24" s="94">
        <v>0</v>
      </c>
      <c r="J24" s="94">
        <v>0</v>
      </c>
      <c r="K24" s="94">
        <v>0</v>
      </c>
      <c r="L24" s="95">
        <v>0</v>
      </c>
      <c r="M24" s="47">
        <v>1</v>
      </c>
      <c r="N24" s="47">
        <v>14</v>
      </c>
      <c r="O24" s="95">
        <v>322</v>
      </c>
      <c r="P24" s="95">
        <v>12</v>
      </c>
      <c r="Q24" s="47">
        <v>14</v>
      </c>
      <c r="R24" s="47">
        <f t="shared" si="1"/>
        <v>3.0751599656193296</v>
      </c>
      <c r="S24" s="48">
        <f t="shared" si="2"/>
        <v>2.8371428571428572</v>
      </c>
      <c r="T24" s="49">
        <f t="shared" si="3"/>
        <v>7479.2857142857147</v>
      </c>
      <c r="U24" s="37" t="s">
        <v>31</v>
      </c>
    </row>
    <row r="25" spans="1:21" s="2" customFormat="1" ht="14.1" customHeight="1">
      <c r="A25" s="37" t="s">
        <v>32</v>
      </c>
      <c r="B25" s="89">
        <v>24.7</v>
      </c>
      <c r="C25" s="90">
        <v>225735</v>
      </c>
      <c r="D25" s="90">
        <v>112710</v>
      </c>
      <c r="E25" s="93"/>
      <c r="F25" s="45"/>
      <c r="G25" s="47">
        <v>1</v>
      </c>
      <c r="H25" s="47">
        <v>6</v>
      </c>
      <c r="I25" s="94">
        <v>0</v>
      </c>
      <c r="J25" s="94">
        <v>0</v>
      </c>
      <c r="K25" s="94">
        <v>0</v>
      </c>
      <c r="L25" s="95">
        <v>0</v>
      </c>
      <c r="M25" s="47">
        <v>1</v>
      </c>
      <c r="N25" s="47">
        <v>7</v>
      </c>
      <c r="O25" s="95">
        <v>361</v>
      </c>
      <c r="P25" s="95">
        <v>22</v>
      </c>
      <c r="Q25" s="47">
        <v>1</v>
      </c>
      <c r="R25" s="47">
        <f t="shared" si="1"/>
        <v>1.5992203247170356</v>
      </c>
      <c r="S25" s="48">
        <f t="shared" si="2"/>
        <v>24.7</v>
      </c>
      <c r="T25" s="49">
        <f t="shared" si="3"/>
        <v>225735</v>
      </c>
      <c r="U25" s="37" t="s">
        <v>32</v>
      </c>
    </row>
    <row r="26" spans="1:21" s="2" customFormat="1" ht="14.1" customHeight="1">
      <c r="A26" s="37" t="s">
        <v>33</v>
      </c>
      <c r="B26" s="89">
        <v>109.63</v>
      </c>
      <c r="C26" s="90">
        <v>98271</v>
      </c>
      <c r="D26" s="90">
        <v>46991</v>
      </c>
      <c r="E26" s="50"/>
      <c r="F26" s="45"/>
      <c r="G26" s="47">
        <v>1</v>
      </c>
      <c r="H26" s="47">
        <v>2</v>
      </c>
      <c r="I26" s="94">
        <v>0</v>
      </c>
      <c r="J26" s="94">
        <v>0</v>
      </c>
      <c r="K26" s="94">
        <v>0</v>
      </c>
      <c r="L26" s="95">
        <v>0</v>
      </c>
      <c r="M26" s="47">
        <v>1</v>
      </c>
      <c r="N26" s="47">
        <v>10</v>
      </c>
      <c r="O26" s="95">
        <v>230</v>
      </c>
      <c r="P26" s="95">
        <v>0</v>
      </c>
      <c r="Q26" s="47">
        <v>12</v>
      </c>
      <c r="R26" s="47">
        <f t="shared" si="1"/>
        <v>2.3404666687018549</v>
      </c>
      <c r="S26" s="48">
        <f t="shared" si="2"/>
        <v>9.1358333333333324</v>
      </c>
      <c r="T26" s="49">
        <f t="shared" si="3"/>
        <v>8189.25</v>
      </c>
      <c r="U26" s="37" t="s">
        <v>33</v>
      </c>
    </row>
    <row r="27" spans="1:21" s="2" customFormat="1" ht="14.1" customHeight="1">
      <c r="A27" s="37" t="s">
        <v>34</v>
      </c>
      <c r="B27" s="89">
        <v>16.66</v>
      </c>
      <c r="C27" s="90">
        <v>116669</v>
      </c>
      <c r="D27" s="90">
        <v>58653</v>
      </c>
      <c r="E27" s="50" t="s">
        <v>70</v>
      </c>
      <c r="F27" s="45"/>
      <c r="G27" s="47">
        <v>1</v>
      </c>
      <c r="H27" s="47">
        <v>1</v>
      </c>
      <c r="I27" s="94">
        <v>112</v>
      </c>
      <c r="J27" s="94">
        <v>112</v>
      </c>
      <c r="K27" s="94">
        <v>4</v>
      </c>
      <c r="L27" s="95">
        <v>6</v>
      </c>
      <c r="M27" s="47">
        <v>1</v>
      </c>
      <c r="N27" s="47">
        <v>6</v>
      </c>
      <c r="O27" s="95">
        <v>131</v>
      </c>
      <c r="P27" s="95">
        <v>9</v>
      </c>
      <c r="Q27" s="47">
        <v>6</v>
      </c>
      <c r="R27" s="47">
        <f t="shared" si="1"/>
        <v>2.0828154865474118</v>
      </c>
      <c r="S27" s="48">
        <f t="shared" si="2"/>
        <v>1.3883333333333334</v>
      </c>
      <c r="T27" s="49">
        <f t="shared" si="3"/>
        <v>9722.4166666666661</v>
      </c>
      <c r="U27" s="37" t="s">
        <v>34</v>
      </c>
    </row>
    <row r="28" spans="1:21" s="2" customFormat="1" ht="14.1" customHeight="1">
      <c r="A28" s="37" t="s">
        <v>35</v>
      </c>
      <c r="B28" s="89">
        <v>18.27</v>
      </c>
      <c r="C28" s="90">
        <v>116376</v>
      </c>
      <c r="D28" s="90">
        <v>57972</v>
      </c>
      <c r="E28" s="93"/>
      <c r="F28" s="45"/>
      <c r="G28" s="47">
        <v>1</v>
      </c>
      <c r="H28" s="47">
        <v>2</v>
      </c>
      <c r="I28" s="94">
        <v>0</v>
      </c>
      <c r="J28" s="94">
        <v>0</v>
      </c>
      <c r="K28" s="94">
        <v>0</v>
      </c>
      <c r="L28" s="95">
        <v>0</v>
      </c>
      <c r="M28" s="47">
        <v>1</v>
      </c>
      <c r="N28" s="47">
        <v>24</v>
      </c>
      <c r="O28" s="95">
        <v>375</v>
      </c>
      <c r="P28" s="95">
        <v>12</v>
      </c>
      <c r="Q28" s="47">
        <v>1</v>
      </c>
      <c r="R28" s="47">
        <f t="shared" si="1"/>
        <v>3.2223138791503403</v>
      </c>
      <c r="S28" s="48">
        <f t="shared" si="2"/>
        <v>18.27</v>
      </c>
      <c r="T28" s="49">
        <f t="shared" si="3"/>
        <v>116376</v>
      </c>
      <c r="U28" s="37" t="s">
        <v>35</v>
      </c>
    </row>
    <row r="29" spans="1:21" s="2" customFormat="1" ht="14.1" customHeight="1">
      <c r="A29" s="37" t="s">
        <v>36</v>
      </c>
      <c r="B29" s="89">
        <v>84.98</v>
      </c>
      <c r="C29" s="90">
        <v>182842</v>
      </c>
      <c r="D29" s="90">
        <v>82223</v>
      </c>
      <c r="E29" s="50" t="s">
        <v>70</v>
      </c>
      <c r="F29" s="45"/>
      <c r="G29" s="47">
        <v>2</v>
      </c>
      <c r="H29" s="47">
        <v>2</v>
      </c>
      <c r="I29" s="94">
        <v>172</v>
      </c>
      <c r="J29" s="94">
        <v>170</v>
      </c>
      <c r="K29" s="94">
        <v>2</v>
      </c>
      <c r="L29" s="95">
        <v>6</v>
      </c>
      <c r="M29" s="47">
        <v>1</v>
      </c>
      <c r="N29" s="47">
        <v>9</v>
      </c>
      <c r="O29" s="95">
        <v>342</v>
      </c>
      <c r="P29" s="95">
        <v>0</v>
      </c>
      <c r="Q29" s="47">
        <v>12</v>
      </c>
      <c r="R29" s="47">
        <f t="shared" si="1"/>
        <v>2.8111703000404722</v>
      </c>
      <c r="S29" s="48">
        <f t="shared" si="2"/>
        <v>4.721111111111111</v>
      </c>
      <c r="T29" s="49">
        <f t="shared" si="3"/>
        <v>10157.888888888889</v>
      </c>
      <c r="U29" s="37" t="s">
        <v>36</v>
      </c>
    </row>
    <row r="30" spans="1:21" s="2" customFormat="1" ht="14.1" customHeight="1">
      <c r="A30" s="37" t="s">
        <v>37</v>
      </c>
      <c r="B30" s="89">
        <v>47.9</v>
      </c>
      <c r="C30" s="90">
        <v>139318</v>
      </c>
      <c r="D30" s="90">
        <v>63442</v>
      </c>
      <c r="E30" s="50" t="s">
        <v>70</v>
      </c>
      <c r="F30" s="45"/>
      <c r="G30" s="47">
        <v>1</v>
      </c>
      <c r="H30" s="47">
        <v>3</v>
      </c>
      <c r="I30" s="94">
        <v>153</v>
      </c>
      <c r="J30" s="94">
        <v>153</v>
      </c>
      <c r="K30" s="94">
        <v>6</v>
      </c>
      <c r="L30" s="95">
        <v>9</v>
      </c>
      <c r="M30" s="47">
        <v>1</v>
      </c>
      <c r="N30" s="47">
        <v>23</v>
      </c>
      <c r="O30" s="95">
        <v>465</v>
      </c>
      <c r="P30" s="95">
        <v>0</v>
      </c>
      <c r="Q30" s="47">
        <v>23</v>
      </c>
      <c r="R30" s="47">
        <f t="shared" si="1"/>
        <v>4.4358948592428833</v>
      </c>
      <c r="S30" s="48">
        <f t="shared" si="2"/>
        <v>1.496875</v>
      </c>
      <c r="T30" s="49">
        <f t="shared" si="3"/>
        <v>4353.6875</v>
      </c>
      <c r="U30" s="37" t="s">
        <v>37</v>
      </c>
    </row>
    <row r="31" spans="1:21" s="2" customFormat="1" ht="14.1" customHeight="1">
      <c r="A31" s="37" t="s">
        <v>38</v>
      </c>
      <c r="B31" s="89">
        <v>25.33</v>
      </c>
      <c r="C31" s="90">
        <v>65060</v>
      </c>
      <c r="D31" s="90">
        <v>31307</v>
      </c>
      <c r="E31" s="93"/>
      <c r="F31" s="45"/>
      <c r="G31" s="47">
        <v>0</v>
      </c>
      <c r="H31" s="47">
        <v>2</v>
      </c>
      <c r="I31" s="94">
        <v>0</v>
      </c>
      <c r="J31" s="94">
        <v>0</v>
      </c>
      <c r="K31" s="94">
        <v>0</v>
      </c>
      <c r="L31" s="95">
        <v>0</v>
      </c>
      <c r="M31" s="47">
        <v>1</v>
      </c>
      <c r="N31" s="47">
        <v>5</v>
      </c>
      <c r="O31" s="95">
        <v>112</v>
      </c>
      <c r="P31" s="95">
        <v>7</v>
      </c>
      <c r="Q31" s="47">
        <v>4</v>
      </c>
      <c r="R31" s="47">
        <f t="shared" si="1"/>
        <v>1.7214878573624346</v>
      </c>
      <c r="S31" s="48">
        <f t="shared" si="2"/>
        <v>6.3324999999999996</v>
      </c>
      <c r="T31" s="49">
        <f t="shared" si="3"/>
        <v>16265</v>
      </c>
      <c r="U31" s="37" t="s">
        <v>38</v>
      </c>
    </row>
    <row r="32" spans="1:21" s="2" customFormat="1" ht="14.1" customHeight="1">
      <c r="A32" s="37" t="s">
        <v>39</v>
      </c>
      <c r="B32" s="89">
        <v>26.45</v>
      </c>
      <c r="C32" s="90">
        <v>106704</v>
      </c>
      <c r="D32" s="90">
        <v>50756</v>
      </c>
      <c r="E32" s="93"/>
      <c r="F32" s="45"/>
      <c r="G32" s="47">
        <v>0</v>
      </c>
      <c r="H32" s="47">
        <v>2</v>
      </c>
      <c r="I32" s="94">
        <v>0</v>
      </c>
      <c r="J32" s="94">
        <v>0</v>
      </c>
      <c r="K32" s="94">
        <v>0</v>
      </c>
      <c r="L32" s="95">
        <v>0</v>
      </c>
      <c r="M32" s="47">
        <v>1</v>
      </c>
      <c r="N32" s="47">
        <v>18</v>
      </c>
      <c r="O32" s="95">
        <v>207</v>
      </c>
      <c r="P32" s="95">
        <v>14</v>
      </c>
      <c r="Q32" s="47">
        <v>8</v>
      </c>
      <c r="R32" s="47">
        <f t="shared" si="1"/>
        <v>1.9399460188933875</v>
      </c>
      <c r="S32" s="48">
        <f t="shared" si="2"/>
        <v>3.3062499999999999</v>
      </c>
      <c r="T32" s="49">
        <f t="shared" si="3"/>
        <v>13338</v>
      </c>
      <c r="U32" s="37" t="s">
        <v>39</v>
      </c>
    </row>
    <row r="33" spans="1:21" s="2" customFormat="1" ht="14.1" customHeight="1">
      <c r="A33" s="37" t="s">
        <v>40</v>
      </c>
      <c r="B33" s="89">
        <v>12.3</v>
      </c>
      <c r="C33" s="90">
        <v>117139</v>
      </c>
      <c r="D33" s="90">
        <v>63870</v>
      </c>
      <c r="E33" s="93"/>
      <c r="F33" s="45"/>
      <c r="G33" s="47">
        <v>1</v>
      </c>
      <c r="H33" s="47">
        <v>2</v>
      </c>
      <c r="I33" s="94">
        <v>0</v>
      </c>
      <c r="J33" s="94">
        <v>0</v>
      </c>
      <c r="K33" s="94">
        <v>0</v>
      </c>
      <c r="L33" s="95">
        <v>0</v>
      </c>
      <c r="M33" s="47">
        <v>1</v>
      </c>
      <c r="N33" s="47">
        <v>20</v>
      </c>
      <c r="O33" s="95">
        <v>194</v>
      </c>
      <c r="P33" s="95">
        <v>5</v>
      </c>
      <c r="Q33" s="47">
        <v>4</v>
      </c>
      <c r="R33" s="47">
        <f t="shared" si="1"/>
        <v>1.6561520928128119</v>
      </c>
      <c r="S33" s="48">
        <f t="shared" si="2"/>
        <v>3.0750000000000002</v>
      </c>
      <c r="T33" s="49">
        <f t="shared" si="3"/>
        <v>29284.75</v>
      </c>
      <c r="U33" s="37" t="s">
        <v>40</v>
      </c>
    </row>
    <row r="34" spans="1:21" s="2" customFormat="1" ht="14.1" customHeight="1">
      <c r="A34" s="37" t="s">
        <v>41</v>
      </c>
      <c r="B34" s="89">
        <v>14.87</v>
      </c>
      <c r="C34" s="90">
        <v>86351</v>
      </c>
      <c r="D34" s="90">
        <v>42855</v>
      </c>
      <c r="E34" s="50" t="s">
        <v>70</v>
      </c>
      <c r="F34" s="45"/>
      <c r="G34" s="47">
        <v>1</v>
      </c>
      <c r="H34" s="47">
        <v>3</v>
      </c>
      <c r="I34" s="94">
        <v>105</v>
      </c>
      <c r="J34" s="94">
        <v>105</v>
      </c>
      <c r="K34" s="94">
        <v>6</v>
      </c>
      <c r="L34" s="95">
        <v>5</v>
      </c>
      <c r="M34" s="47">
        <v>1</v>
      </c>
      <c r="N34" s="47">
        <v>30</v>
      </c>
      <c r="O34" s="95">
        <v>373</v>
      </c>
      <c r="P34" s="95">
        <v>8</v>
      </c>
      <c r="Q34" s="47">
        <v>9</v>
      </c>
      <c r="R34" s="47">
        <f t="shared" si="1"/>
        <v>5.5355467800025471</v>
      </c>
      <c r="S34" s="48">
        <f t="shared" si="2"/>
        <v>1.0621428571428571</v>
      </c>
      <c r="T34" s="49">
        <f t="shared" si="3"/>
        <v>6167.9285714285716</v>
      </c>
      <c r="U34" s="37" t="s">
        <v>41</v>
      </c>
    </row>
    <row r="35" spans="1:21" s="2" customFormat="1" ht="14.1" customHeight="1">
      <c r="A35" s="37" t="s">
        <v>42</v>
      </c>
      <c r="B35" s="89">
        <v>11.3</v>
      </c>
      <c r="C35" s="90">
        <v>56481</v>
      </c>
      <c r="D35" s="90">
        <v>26363</v>
      </c>
      <c r="E35" s="93"/>
      <c r="F35" s="45"/>
      <c r="G35" s="47">
        <v>1</v>
      </c>
      <c r="H35" s="47">
        <v>1</v>
      </c>
      <c r="I35" s="94">
        <v>0</v>
      </c>
      <c r="J35" s="94">
        <v>0</v>
      </c>
      <c r="K35" s="94">
        <v>0</v>
      </c>
      <c r="L35" s="95">
        <v>0</v>
      </c>
      <c r="M35" s="47">
        <v>1</v>
      </c>
      <c r="N35" s="47">
        <v>3</v>
      </c>
      <c r="O35" s="95">
        <v>44</v>
      </c>
      <c r="P35" s="95">
        <v>6</v>
      </c>
      <c r="Q35" s="47">
        <v>1</v>
      </c>
      <c r="R35" s="47">
        <f t="shared" si="1"/>
        <v>0.77902303429471853</v>
      </c>
      <c r="S35" s="48">
        <f t="shared" si="2"/>
        <v>11.3</v>
      </c>
      <c r="T35" s="49">
        <f t="shared" si="3"/>
        <v>56481</v>
      </c>
      <c r="U35" s="37" t="s">
        <v>42</v>
      </c>
    </row>
    <row r="36" spans="1:21" s="2" customFormat="1" ht="14.1" customHeight="1">
      <c r="A36" s="37" t="s">
        <v>43</v>
      </c>
      <c r="B36" s="89">
        <v>8.89</v>
      </c>
      <c r="C36" s="90">
        <v>61604</v>
      </c>
      <c r="D36" s="90">
        <v>29317</v>
      </c>
      <c r="E36" s="93"/>
      <c r="F36" s="45"/>
      <c r="G36" s="47">
        <v>1</v>
      </c>
      <c r="H36" s="47">
        <v>1</v>
      </c>
      <c r="I36" s="94">
        <v>0</v>
      </c>
      <c r="J36" s="94">
        <v>0</v>
      </c>
      <c r="K36" s="94">
        <v>0</v>
      </c>
      <c r="L36" s="95">
        <v>0</v>
      </c>
      <c r="M36" s="47">
        <v>1</v>
      </c>
      <c r="N36" s="47">
        <v>2</v>
      </c>
      <c r="O36" s="95">
        <v>95</v>
      </c>
      <c r="P36" s="95">
        <v>0</v>
      </c>
      <c r="Q36" s="47">
        <v>4</v>
      </c>
      <c r="R36" s="47">
        <f t="shared" si="1"/>
        <v>1.5421076553470554</v>
      </c>
      <c r="S36" s="48">
        <f t="shared" si="2"/>
        <v>2.2225000000000001</v>
      </c>
      <c r="T36" s="49">
        <f t="shared" si="3"/>
        <v>15401</v>
      </c>
      <c r="U36" s="37" t="s">
        <v>43</v>
      </c>
    </row>
    <row r="37" spans="1:21" s="2" customFormat="1" ht="14.1" customHeight="1">
      <c r="A37" s="37" t="s">
        <v>44</v>
      </c>
      <c r="B37" s="89">
        <v>61.78</v>
      </c>
      <c r="C37" s="90">
        <v>478539</v>
      </c>
      <c r="D37" s="90">
        <v>248266</v>
      </c>
      <c r="E37" s="50" t="s">
        <v>70</v>
      </c>
      <c r="F37" s="45"/>
      <c r="G37" s="47">
        <v>3</v>
      </c>
      <c r="H37" s="47">
        <v>12</v>
      </c>
      <c r="I37" s="94">
        <v>530</v>
      </c>
      <c r="J37" s="94">
        <v>527</v>
      </c>
      <c r="K37" s="94">
        <v>13</v>
      </c>
      <c r="L37" s="95">
        <v>22</v>
      </c>
      <c r="M37" s="47">
        <v>1</v>
      </c>
      <c r="N37" s="47">
        <v>15</v>
      </c>
      <c r="O37" s="95">
        <v>508</v>
      </c>
      <c r="P37" s="95">
        <v>9</v>
      </c>
      <c r="Q37" s="47">
        <v>1</v>
      </c>
      <c r="R37" s="47">
        <f t="shared" si="1"/>
        <v>2.1691022048359692</v>
      </c>
      <c r="S37" s="48">
        <f t="shared" si="2"/>
        <v>2.6860869565217391</v>
      </c>
      <c r="T37" s="49">
        <f t="shared" si="3"/>
        <v>20806.043478260868</v>
      </c>
      <c r="U37" s="37" t="s">
        <v>44</v>
      </c>
    </row>
    <row r="38" spans="1:21" ht="14.1" customHeight="1">
      <c r="A38" s="38" t="s">
        <v>45</v>
      </c>
      <c r="B38" s="89">
        <v>48.98</v>
      </c>
      <c r="C38" s="90">
        <v>58789</v>
      </c>
      <c r="D38" s="90">
        <v>26563</v>
      </c>
      <c r="E38" s="93"/>
      <c r="F38" s="45"/>
      <c r="G38" s="47">
        <v>1</v>
      </c>
      <c r="H38" s="47">
        <v>1</v>
      </c>
      <c r="I38" s="94">
        <v>0</v>
      </c>
      <c r="J38" s="94">
        <v>0</v>
      </c>
      <c r="K38" s="94">
        <v>0</v>
      </c>
      <c r="L38" s="95">
        <v>0</v>
      </c>
      <c r="M38" s="47">
        <v>1</v>
      </c>
      <c r="N38" s="47">
        <v>6</v>
      </c>
      <c r="O38" s="95">
        <v>160</v>
      </c>
      <c r="P38" s="95">
        <v>19</v>
      </c>
      <c r="Q38" s="47">
        <v>5</v>
      </c>
      <c r="R38" s="47">
        <f t="shared" si="1"/>
        <v>2.7215975777781556</v>
      </c>
      <c r="S38" s="48">
        <f t="shared" si="2"/>
        <v>9.7959999999999994</v>
      </c>
      <c r="T38" s="49">
        <f t="shared" si="3"/>
        <v>11757.8</v>
      </c>
      <c r="U38" s="38" t="s">
        <v>45</v>
      </c>
    </row>
    <row r="39" spans="1:21" ht="14.1" customHeight="1">
      <c r="A39" s="38" t="s">
        <v>16</v>
      </c>
      <c r="B39" s="89">
        <v>18.690000000000001</v>
      </c>
      <c r="C39" s="90">
        <v>54355</v>
      </c>
      <c r="D39" s="90">
        <v>24946</v>
      </c>
      <c r="E39" s="93"/>
      <c r="F39" s="45"/>
      <c r="G39" s="47">
        <v>1</v>
      </c>
      <c r="H39" s="47">
        <v>1</v>
      </c>
      <c r="I39" s="94">
        <v>0</v>
      </c>
      <c r="J39" s="94">
        <v>0</v>
      </c>
      <c r="K39" s="94">
        <v>0</v>
      </c>
      <c r="L39" s="95">
        <v>0</v>
      </c>
      <c r="M39" s="47">
        <v>1</v>
      </c>
      <c r="N39" s="47">
        <v>11</v>
      </c>
      <c r="O39" s="95">
        <v>159</v>
      </c>
      <c r="P39" s="95">
        <v>9</v>
      </c>
      <c r="Q39" s="47">
        <v>2</v>
      </c>
      <c r="R39" s="47">
        <f t="shared" si="1"/>
        <v>2.9252138717689262</v>
      </c>
      <c r="S39" s="48">
        <f t="shared" si="2"/>
        <v>9.3450000000000006</v>
      </c>
      <c r="T39" s="49">
        <f t="shared" si="3"/>
        <v>27177.5</v>
      </c>
      <c r="U39" s="38" t="s">
        <v>16</v>
      </c>
    </row>
    <row r="40" spans="1:21" ht="14.1" customHeight="1">
      <c r="A40" s="38" t="s">
        <v>46</v>
      </c>
      <c r="B40" s="89">
        <v>25.55</v>
      </c>
      <c r="C40" s="90">
        <v>77272</v>
      </c>
      <c r="D40" s="90">
        <v>34082</v>
      </c>
      <c r="E40" s="50" t="s">
        <v>70</v>
      </c>
      <c r="F40" s="45"/>
      <c r="G40" s="47">
        <v>1</v>
      </c>
      <c r="H40" s="47">
        <v>0</v>
      </c>
      <c r="I40" s="94">
        <v>79</v>
      </c>
      <c r="J40" s="94">
        <v>78</v>
      </c>
      <c r="K40" s="94">
        <v>1</v>
      </c>
      <c r="L40" s="95">
        <v>3</v>
      </c>
      <c r="M40" s="47">
        <v>1</v>
      </c>
      <c r="N40" s="47">
        <v>8</v>
      </c>
      <c r="O40" s="95">
        <v>207</v>
      </c>
      <c r="P40" s="95">
        <v>20</v>
      </c>
      <c r="Q40" s="47">
        <v>7</v>
      </c>
      <c r="R40" s="47">
        <f t="shared" si="1"/>
        <v>3.7012113055181697</v>
      </c>
      <c r="S40" s="48">
        <f t="shared" si="2"/>
        <v>2.5550000000000002</v>
      </c>
      <c r="T40" s="49">
        <f t="shared" si="3"/>
        <v>7727.2</v>
      </c>
      <c r="U40" s="38" t="s">
        <v>46</v>
      </c>
    </row>
    <row r="41" spans="1:21" ht="14.1" customHeight="1">
      <c r="A41" s="38" t="s">
        <v>47</v>
      </c>
      <c r="B41" s="89">
        <v>11.92</v>
      </c>
      <c r="C41" s="90">
        <v>58031</v>
      </c>
      <c r="D41" s="90">
        <v>26380</v>
      </c>
      <c r="E41" s="50"/>
      <c r="F41" s="45"/>
      <c r="G41" s="47">
        <v>1</v>
      </c>
      <c r="H41" s="47">
        <v>1</v>
      </c>
      <c r="I41" s="94">
        <v>0</v>
      </c>
      <c r="J41" s="94">
        <v>0</v>
      </c>
      <c r="K41" s="94">
        <v>0</v>
      </c>
      <c r="L41" s="95">
        <v>0</v>
      </c>
      <c r="M41" s="47">
        <v>1</v>
      </c>
      <c r="N41" s="47">
        <v>11</v>
      </c>
      <c r="O41" s="95">
        <v>99</v>
      </c>
      <c r="P41" s="95">
        <v>5</v>
      </c>
      <c r="Q41" s="47">
        <v>2</v>
      </c>
      <c r="R41" s="47">
        <f t="shared" si="1"/>
        <v>1.7059847322982544</v>
      </c>
      <c r="S41" s="48">
        <f t="shared" si="2"/>
        <v>5.96</v>
      </c>
      <c r="T41" s="49">
        <f t="shared" si="3"/>
        <v>29015.5</v>
      </c>
      <c r="U41" s="38" t="s">
        <v>47</v>
      </c>
    </row>
    <row r="42" spans="1:21" ht="14.1" customHeight="1">
      <c r="A42" s="38" t="s">
        <v>48</v>
      </c>
      <c r="B42" s="89">
        <v>36.17</v>
      </c>
      <c r="C42" s="90">
        <v>50788</v>
      </c>
      <c r="D42" s="90">
        <v>24140</v>
      </c>
      <c r="E42" s="93"/>
      <c r="F42" s="45"/>
      <c r="G42" s="47">
        <v>1</v>
      </c>
      <c r="H42" s="47">
        <v>1</v>
      </c>
      <c r="I42" s="94">
        <v>0</v>
      </c>
      <c r="J42" s="94">
        <v>0</v>
      </c>
      <c r="K42" s="94">
        <v>0</v>
      </c>
      <c r="L42" s="95">
        <v>0</v>
      </c>
      <c r="M42" s="47">
        <v>1</v>
      </c>
      <c r="N42" s="47">
        <v>5</v>
      </c>
      <c r="O42" s="95">
        <v>113</v>
      </c>
      <c r="P42" s="95">
        <v>7</v>
      </c>
      <c r="Q42" s="47">
        <v>5</v>
      </c>
      <c r="R42" s="47">
        <f t="shared" si="1"/>
        <v>2.2249350240214225</v>
      </c>
      <c r="S42" s="48">
        <f t="shared" si="2"/>
        <v>7.234</v>
      </c>
      <c r="T42" s="49">
        <f t="shared" si="3"/>
        <v>10157.6</v>
      </c>
      <c r="U42" s="38" t="s">
        <v>48</v>
      </c>
    </row>
    <row r="43" spans="1:21" ht="14.1" customHeight="1">
      <c r="A43" s="38" t="s">
        <v>49</v>
      </c>
      <c r="B43" s="89">
        <v>16.809999999999999</v>
      </c>
      <c r="C43" s="90">
        <v>31684</v>
      </c>
      <c r="D43" s="90">
        <v>14001</v>
      </c>
      <c r="E43" s="50" t="s">
        <v>70</v>
      </c>
      <c r="F43" s="45"/>
      <c r="G43" s="47">
        <v>1</v>
      </c>
      <c r="H43" s="47">
        <v>0</v>
      </c>
      <c r="I43" s="94">
        <v>47</v>
      </c>
      <c r="J43" s="94">
        <v>46</v>
      </c>
      <c r="K43" s="94">
        <v>2</v>
      </c>
      <c r="L43" s="95">
        <v>2</v>
      </c>
      <c r="M43" s="47">
        <v>1</v>
      </c>
      <c r="N43" s="47">
        <v>9</v>
      </c>
      <c r="O43" s="95">
        <v>126</v>
      </c>
      <c r="P43" s="95">
        <v>1</v>
      </c>
      <c r="Q43" s="47">
        <v>1</v>
      </c>
      <c r="R43" s="47">
        <f t="shared" si="1"/>
        <v>5.4601691705592721</v>
      </c>
      <c r="S43" s="48">
        <f t="shared" si="2"/>
        <v>5.6033333333333326</v>
      </c>
      <c r="T43" s="49">
        <f t="shared" si="3"/>
        <v>10561.333333333334</v>
      </c>
      <c r="U43" s="38" t="s">
        <v>49</v>
      </c>
    </row>
    <row r="44" spans="1:21" ht="14.1" customHeight="1">
      <c r="A44" s="38" t="s">
        <v>50</v>
      </c>
      <c r="B44" s="89">
        <v>34.340000000000003</v>
      </c>
      <c r="C44" s="90">
        <v>18183</v>
      </c>
      <c r="D44" s="90">
        <v>8668</v>
      </c>
      <c r="E44" s="93"/>
      <c r="F44" s="45"/>
      <c r="G44" s="47">
        <v>1</v>
      </c>
      <c r="H44" s="47">
        <v>1</v>
      </c>
      <c r="I44" s="94">
        <v>0</v>
      </c>
      <c r="J44" s="94">
        <v>0</v>
      </c>
      <c r="K44" s="94">
        <v>0</v>
      </c>
      <c r="L44" s="95">
        <v>0</v>
      </c>
      <c r="M44" s="47">
        <v>1</v>
      </c>
      <c r="N44" s="47">
        <v>9</v>
      </c>
      <c r="O44" s="95">
        <v>159</v>
      </c>
      <c r="P44" s="95">
        <v>0</v>
      </c>
      <c r="Q44" s="47">
        <v>3</v>
      </c>
      <c r="R44" s="47">
        <f t="shared" si="1"/>
        <v>8.7444316119452239</v>
      </c>
      <c r="S44" s="48">
        <f t="shared" si="2"/>
        <v>11.446666666666667</v>
      </c>
      <c r="T44" s="49">
        <f t="shared" si="3"/>
        <v>6061</v>
      </c>
      <c r="U44" s="38" t="s">
        <v>50</v>
      </c>
    </row>
    <row r="45" spans="1:21" ht="14.1" customHeight="1">
      <c r="A45" s="38" t="s">
        <v>51</v>
      </c>
      <c r="B45" s="89">
        <v>98.75</v>
      </c>
      <c r="C45" s="90">
        <v>9125</v>
      </c>
      <c r="D45" s="90">
        <v>4546</v>
      </c>
      <c r="E45" s="93"/>
      <c r="F45" s="45"/>
      <c r="G45" s="47">
        <v>0</v>
      </c>
      <c r="H45" s="47">
        <v>1</v>
      </c>
      <c r="I45" s="94">
        <v>0</v>
      </c>
      <c r="J45" s="94">
        <v>0</v>
      </c>
      <c r="K45" s="94">
        <v>0</v>
      </c>
      <c r="L45" s="95">
        <v>0</v>
      </c>
      <c r="M45" s="47">
        <v>1</v>
      </c>
      <c r="N45" s="47">
        <v>6</v>
      </c>
      <c r="O45" s="95">
        <v>408</v>
      </c>
      <c r="P45" s="95">
        <v>2</v>
      </c>
      <c r="Q45" s="47">
        <v>4</v>
      </c>
      <c r="R45" s="47">
        <f t="shared" si="1"/>
        <v>44.712328767123289</v>
      </c>
      <c r="S45" s="48">
        <f t="shared" si="2"/>
        <v>24.6875</v>
      </c>
      <c r="T45" s="49">
        <f t="shared" si="3"/>
        <v>2281.25</v>
      </c>
      <c r="U45" s="38" t="s">
        <v>51</v>
      </c>
    </row>
    <row r="46" spans="1:21" ht="14.1" customHeight="1">
      <c r="A46" s="38" t="s">
        <v>52</v>
      </c>
      <c r="B46" s="89">
        <v>3.97</v>
      </c>
      <c r="C46" s="90">
        <v>16573</v>
      </c>
      <c r="D46" s="90">
        <v>7981</v>
      </c>
      <c r="E46" s="50" t="s">
        <v>70</v>
      </c>
      <c r="F46" s="45"/>
      <c r="G46" s="47">
        <v>1</v>
      </c>
      <c r="H46" s="47">
        <v>0</v>
      </c>
      <c r="I46" s="94">
        <v>38</v>
      </c>
      <c r="J46" s="94">
        <v>38</v>
      </c>
      <c r="K46" s="94">
        <v>1</v>
      </c>
      <c r="L46" s="95">
        <v>2</v>
      </c>
      <c r="M46" s="47">
        <v>1</v>
      </c>
      <c r="N46" s="47">
        <v>2</v>
      </c>
      <c r="O46" s="95">
        <v>25</v>
      </c>
      <c r="P46" s="95">
        <v>0</v>
      </c>
      <c r="Q46" s="47">
        <v>2</v>
      </c>
      <c r="R46" s="47">
        <f t="shared" si="1"/>
        <v>3.8013636637905024</v>
      </c>
      <c r="S46" s="48">
        <f t="shared" si="2"/>
        <v>0.99250000000000005</v>
      </c>
      <c r="T46" s="49">
        <f t="shared" si="3"/>
        <v>4143.25</v>
      </c>
      <c r="U46" s="38" t="s">
        <v>52</v>
      </c>
    </row>
    <row r="47" spans="1:21" ht="14.1" customHeight="1">
      <c r="A47" s="38" t="s">
        <v>53</v>
      </c>
      <c r="B47" s="89">
        <v>17.239999999999998</v>
      </c>
      <c r="C47" s="90">
        <v>42854</v>
      </c>
      <c r="D47" s="90">
        <v>18793</v>
      </c>
      <c r="E47" s="93"/>
      <c r="F47" s="45"/>
      <c r="G47" s="47">
        <v>1</v>
      </c>
      <c r="H47" s="47">
        <v>0</v>
      </c>
      <c r="I47" s="94">
        <v>0</v>
      </c>
      <c r="J47" s="94">
        <v>0</v>
      </c>
      <c r="K47" s="94">
        <v>0</v>
      </c>
      <c r="L47" s="95">
        <v>0</v>
      </c>
      <c r="M47" s="47">
        <v>1</v>
      </c>
      <c r="N47" s="47">
        <v>5</v>
      </c>
      <c r="O47" s="95">
        <v>79</v>
      </c>
      <c r="P47" s="95">
        <v>0</v>
      </c>
      <c r="Q47" s="47">
        <v>4</v>
      </c>
      <c r="R47" s="47">
        <f t="shared" si="1"/>
        <v>1.8434685210248751</v>
      </c>
      <c r="S47" s="48">
        <f t="shared" si="2"/>
        <v>4.3099999999999996</v>
      </c>
      <c r="T47" s="49">
        <f t="shared" si="3"/>
        <v>10713.5</v>
      </c>
      <c r="U47" s="38" t="s">
        <v>53</v>
      </c>
    </row>
    <row r="48" spans="1:21" ht="14.1" customHeight="1">
      <c r="A48" s="38" t="s">
        <v>54</v>
      </c>
      <c r="B48" s="89">
        <v>5.62</v>
      </c>
      <c r="C48" s="90">
        <v>8493</v>
      </c>
      <c r="D48" s="90">
        <v>4161</v>
      </c>
      <c r="E48" s="93"/>
      <c r="F48" s="45"/>
      <c r="G48" s="47">
        <v>0</v>
      </c>
      <c r="H48" s="47">
        <v>2</v>
      </c>
      <c r="I48" s="96">
        <v>0</v>
      </c>
      <c r="J48" s="96">
        <v>0</v>
      </c>
      <c r="K48" s="96">
        <v>0</v>
      </c>
      <c r="L48" s="47">
        <v>0</v>
      </c>
      <c r="M48" s="47">
        <v>1</v>
      </c>
      <c r="N48" s="47">
        <v>1</v>
      </c>
      <c r="O48" s="95">
        <v>30</v>
      </c>
      <c r="P48" s="95">
        <v>0</v>
      </c>
      <c r="Q48" s="47">
        <v>1</v>
      </c>
      <c r="R48" s="47">
        <f t="shared" si="1"/>
        <v>3.5323207347227128</v>
      </c>
      <c r="S48" s="48">
        <f t="shared" si="2"/>
        <v>5.62</v>
      </c>
      <c r="T48" s="49">
        <f t="shared" si="3"/>
        <v>8493</v>
      </c>
      <c r="U48" s="38" t="s">
        <v>54</v>
      </c>
    </row>
    <row r="49" spans="1:21" ht="14.1" customHeight="1">
      <c r="A49" s="38" t="s">
        <v>55</v>
      </c>
      <c r="B49" s="89">
        <v>49.18</v>
      </c>
      <c r="C49" s="90">
        <v>14516</v>
      </c>
      <c r="D49" s="90">
        <v>7388</v>
      </c>
      <c r="E49" s="93"/>
      <c r="F49" s="45"/>
      <c r="G49" s="47">
        <v>1</v>
      </c>
      <c r="H49" s="47">
        <v>0</v>
      </c>
      <c r="I49" s="96">
        <v>0</v>
      </c>
      <c r="J49" s="96">
        <v>0</v>
      </c>
      <c r="K49" s="96">
        <v>0</v>
      </c>
      <c r="L49" s="47">
        <v>0</v>
      </c>
      <c r="M49" s="47">
        <v>1</v>
      </c>
      <c r="N49" s="47">
        <v>6</v>
      </c>
      <c r="O49" s="95">
        <v>89</v>
      </c>
      <c r="P49" s="95">
        <v>12</v>
      </c>
      <c r="Q49" s="47">
        <v>4</v>
      </c>
      <c r="R49" s="47">
        <f t="shared" si="1"/>
        <v>6.1311656103609806</v>
      </c>
      <c r="S49" s="48">
        <f t="shared" si="2"/>
        <v>12.295</v>
      </c>
      <c r="T49" s="49">
        <f t="shared" si="3"/>
        <v>3629</v>
      </c>
      <c r="U49" s="38" t="s">
        <v>55</v>
      </c>
    </row>
    <row r="50" spans="1:21" ht="14.1" customHeight="1">
      <c r="A50" s="38" t="s">
        <v>56</v>
      </c>
      <c r="B50" s="89">
        <v>14.17</v>
      </c>
      <c r="C50" s="90">
        <v>12673</v>
      </c>
      <c r="D50" s="90">
        <v>5522</v>
      </c>
      <c r="E50" s="93"/>
      <c r="F50" s="45"/>
      <c r="G50" s="47">
        <v>0</v>
      </c>
      <c r="H50" s="47">
        <v>1</v>
      </c>
      <c r="I50" s="96">
        <v>0</v>
      </c>
      <c r="J50" s="96">
        <v>0</v>
      </c>
      <c r="K50" s="96">
        <v>0</v>
      </c>
      <c r="L50" s="47">
        <v>0</v>
      </c>
      <c r="M50" s="47">
        <v>1</v>
      </c>
      <c r="N50" s="47">
        <v>5</v>
      </c>
      <c r="O50" s="95">
        <v>101</v>
      </c>
      <c r="P50" s="95">
        <v>0</v>
      </c>
      <c r="Q50" s="47">
        <v>3</v>
      </c>
      <c r="R50" s="47">
        <f t="shared" si="1"/>
        <v>7.969699360845893</v>
      </c>
      <c r="S50" s="48">
        <f t="shared" si="2"/>
        <v>4.7233333333333336</v>
      </c>
      <c r="T50" s="49">
        <f t="shared" si="3"/>
        <v>4224.333333333333</v>
      </c>
      <c r="U50" s="38" t="s">
        <v>56</v>
      </c>
    </row>
    <row r="51" spans="1:21" ht="14.1" customHeight="1">
      <c r="A51" s="38" t="s">
        <v>57</v>
      </c>
      <c r="B51" s="89">
        <v>25.26</v>
      </c>
      <c r="C51" s="90">
        <v>14636</v>
      </c>
      <c r="D51" s="90">
        <v>6565</v>
      </c>
      <c r="E51" s="93"/>
      <c r="F51" s="45"/>
      <c r="G51" s="47">
        <v>0</v>
      </c>
      <c r="H51" s="47">
        <v>1</v>
      </c>
      <c r="I51" s="96">
        <v>0</v>
      </c>
      <c r="J51" s="96">
        <v>0</v>
      </c>
      <c r="K51" s="96">
        <v>0</v>
      </c>
      <c r="L51" s="47">
        <v>0</v>
      </c>
      <c r="M51" s="47">
        <v>1</v>
      </c>
      <c r="N51" s="47">
        <v>6</v>
      </c>
      <c r="O51" s="95">
        <v>70</v>
      </c>
      <c r="P51" s="95">
        <v>10</v>
      </c>
      <c r="Q51" s="47">
        <v>4</v>
      </c>
      <c r="R51" s="47">
        <f t="shared" si="1"/>
        <v>4.7827275211806501</v>
      </c>
      <c r="S51" s="48">
        <f t="shared" si="2"/>
        <v>6.3150000000000004</v>
      </c>
      <c r="T51" s="49">
        <f t="shared" si="3"/>
        <v>3659</v>
      </c>
      <c r="U51" s="38" t="s">
        <v>57</v>
      </c>
    </row>
    <row r="52" spans="1:21" ht="14.1" customHeight="1">
      <c r="A52" s="38" t="s">
        <v>58</v>
      </c>
      <c r="B52" s="89">
        <v>37.299999999999997</v>
      </c>
      <c r="C52" s="90">
        <v>4757</v>
      </c>
      <c r="D52" s="90">
        <v>2243</v>
      </c>
      <c r="E52" s="93"/>
      <c r="F52" s="45"/>
      <c r="G52" s="47">
        <v>0</v>
      </c>
      <c r="H52" s="47">
        <v>1</v>
      </c>
      <c r="I52" s="96">
        <v>0</v>
      </c>
      <c r="J52" s="96">
        <v>0</v>
      </c>
      <c r="K52" s="96">
        <v>0</v>
      </c>
      <c r="L52" s="47">
        <v>0</v>
      </c>
      <c r="M52" s="47">
        <v>1</v>
      </c>
      <c r="N52" s="47">
        <v>7</v>
      </c>
      <c r="O52" s="95">
        <v>80</v>
      </c>
      <c r="P52" s="95">
        <v>0</v>
      </c>
      <c r="Q52" s="47">
        <v>1</v>
      </c>
      <c r="R52" s="47">
        <f t="shared" si="1"/>
        <v>16.817321841496739</v>
      </c>
      <c r="S52" s="48">
        <f t="shared" si="2"/>
        <v>37.299999999999997</v>
      </c>
      <c r="T52" s="49">
        <f t="shared" si="3"/>
        <v>4757</v>
      </c>
      <c r="U52" s="38" t="s">
        <v>58</v>
      </c>
    </row>
    <row r="53" spans="1:21" ht="14.1" customHeight="1">
      <c r="A53" s="87" t="s">
        <v>84</v>
      </c>
      <c r="B53" s="97">
        <v>25.01</v>
      </c>
      <c r="C53" s="98">
        <v>258382</v>
      </c>
      <c r="D53" s="98">
        <v>137665</v>
      </c>
      <c r="E53" s="50" t="s">
        <v>70</v>
      </c>
      <c r="F53" s="45"/>
      <c r="G53" s="47">
        <v>2</v>
      </c>
      <c r="H53" s="47">
        <v>4</v>
      </c>
      <c r="I53" s="94">
        <v>359</v>
      </c>
      <c r="J53" s="94">
        <v>358</v>
      </c>
      <c r="K53" s="94">
        <v>5</v>
      </c>
      <c r="L53" s="95">
        <v>12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f>(I53+O53)/C53*1000</f>
        <v>1.3894156713702968</v>
      </c>
      <c r="S53" s="48">
        <f>IFERROR(B53/(L53+Q53),"-")</f>
        <v>2.0841666666666669</v>
      </c>
      <c r="T53" s="49">
        <f>IFERROR(C53/(L53+Q53),"-")</f>
        <v>21531.833333333332</v>
      </c>
      <c r="U53" s="87" t="s">
        <v>84</v>
      </c>
    </row>
    <row r="54" spans="1:21" ht="14.1" customHeight="1">
      <c r="A54" s="87" t="s">
        <v>85</v>
      </c>
      <c r="B54" s="97">
        <v>89.82</v>
      </c>
      <c r="C54" s="98">
        <v>619956</v>
      </c>
      <c r="D54" s="98">
        <v>298488</v>
      </c>
      <c r="E54" s="50" t="s">
        <v>70</v>
      </c>
      <c r="F54" s="45"/>
      <c r="G54" s="47">
        <v>3</v>
      </c>
      <c r="H54" s="47">
        <v>15</v>
      </c>
      <c r="I54" s="94">
        <v>695</v>
      </c>
      <c r="J54" s="94">
        <v>695</v>
      </c>
      <c r="K54" s="94">
        <v>26</v>
      </c>
      <c r="L54" s="95">
        <v>23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f>(I54+O54)/C54*1000</f>
        <v>1.1210473001309769</v>
      </c>
      <c r="S54" s="48">
        <f>IFERROR(B54/(L54+Q54),"-")</f>
        <v>3.9052173913043475</v>
      </c>
      <c r="T54" s="49">
        <f>IFERROR(C54/(L54+Q54),"-")</f>
        <v>26954.608695652172</v>
      </c>
      <c r="U54" s="87" t="s">
        <v>85</v>
      </c>
    </row>
    <row r="55" spans="1:21" ht="14.1" customHeight="1">
      <c r="A55" s="88" t="s">
        <v>86</v>
      </c>
      <c r="B55" s="97">
        <v>286.75</v>
      </c>
      <c r="C55" s="98">
        <v>468415</v>
      </c>
      <c r="D55" s="98">
        <v>223334</v>
      </c>
      <c r="E55" s="50" t="s">
        <v>70</v>
      </c>
      <c r="F55" s="50"/>
      <c r="G55" s="47">
        <v>3</v>
      </c>
      <c r="H55" s="47">
        <v>11</v>
      </c>
      <c r="I55" s="94">
        <v>573</v>
      </c>
      <c r="J55" s="94">
        <v>572</v>
      </c>
      <c r="K55" s="94">
        <v>12</v>
      </c>
      <c r="L55" s="95">
        <v>27</v>
      </c>
      <c r="M55" s="47">
        <v>0</v>
      </c>
      <c r="N55" s="47">
        <v>0</v>
      </c>
      <c r="O55" s="47">
        <v>0</v>
      </c>
      <c r="P55" s="47">
        <v>0</v>
      </c>
      <c r="Q55" s="47">
        <v>0</v>
      </c>
      <c r="R55" s="47">
        <f>(I55+O55)/C55*1000</f>
        <v>1.223274233318745</v>
      </c>
      <c r="S55" s="48">
        <f>IFERROR(B55/(L55+Q55),"-")</f>
        <v>10.62037037037037</v>
      </c>
      <c r="T55" s="49">
        <f>IFERROR(C55/(L55+Q55),"-")</f>
        <v>17348.703703703704</v>
      </c>
      <c r="U55" s="88" t="s">
        <v>86</v>
      </c>
    </row>
    <row r="56" spans="1:21" ht="14.1" customHeight="1">
      <c r="A56" s="88" t="s">
        <v>87</v>
      </c>
      <c r="B56" s="97">
        <v>213.7</v>
      </c>
      <c r="C56" s="98">
        <v>274477</v>
      </c>
      <c r="D56" s="98">
        <v>130555</v>
      </c>
      <c r="E56" s="50" t="s">
        <v>70</v>
      </c>
      <c r="F56" s="45"/>
      <c r="G56" s="47">
        <v>5</v>
      </c>
      <c r="H56" s="47">
        <v>6</v>
      </c>
      <c r="I56" s="94">
        <v>380</v>
      </c>
      <c r="J56" s="94">
        <v>379</v>
      </c>
      <c r="K56" s="94">
        <v>13</v>
      </c>
      <c r="L56" s="95">
        <v>17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f>(I56+O56)/C56*1000</f>
        <v>1.3844511561988802</v>
      </c>
      <c r="S56" s="48">
        <f>IFERROR(B56/(L56+Q56),"-")</f>
        <v>12.570588235294117</v>
      </c>
      <c r="T56" s="49">
        <f>IFERROR(C56/(L56+Q56),"-")</f>
        <v>16145.705882352941</v>
      </c>
      <c r="U56" s="88" t="s">
        <v>87</v>
      </c>
    </row>
    <row r="57" spans="1:21" ht="14.1" customHeight="1">
      <c r="A57" s="87" t="s">
        <v>88</v>
      </c>
      <c r="B57" s="99">
        <v>36.96</v>
      </c>
      <c r="C57" s="100">
        <v>170731</v>
      </c>
      <c r="D57" s="100">
        <v>82918</v>
      </c>
      <c r="E57" s="101" t="s">
        <v>70</v>
      </c>
      <c r="F57" s="51"/>
      <c r="G57" s="52">
        <v>2</v>
      </c>
      <c r="H57" s="52">
        <v>3</v>
      </c>
      <c r="I57" s="102">
        <v>197</v>
      </c>
      <c r="J57" s="102">
        <v>197</v>
      </c>
      <c r="K57" s="102">
        <v>11</v>
      </c>
      <c r="L57" s="103">
        <v>9</v>
      </c>
      <c r="M57" s="52">
        <v>0</v>
      </c>
      <c r="N57" s="52">
        <v>0</v>
      </c>
      <c r="O57" s="52">
        <v>0</v>
      </c>
      <c r="P57" s="52">
        <v>0</v>
      </c>
      <c r="Q57" s="52">
        <v>0</v>
      </c>
      <c r="R57" s="52">
        <f>(I57+O57)/C57*1000</f>
        <v>1.1538619231422529</v>
      </c>
      <c r="S57" s="53">
        <f>IFERROR(B57/(L57+Q57),"-")</f>
        <v>4.1066666666666665</v>
      </c>
      <c r="T57" s="54">
        <f>IFERROR(C57/(L57+Q57),"-")</f>
        <v>18970.111111111109</v>
      </c>
      <c r="U57" s="87" t="s">
        <v>88</v>
      </c>
    </row>
    <row r="58" spans="1:21" s="2" customFormat="1" ht="6" customHeight="1">
      <c r="A58" s="14"/>
      <c r="B58" s="12"/>
      <c r="C58" s="24"/>
      <c r="D58" s="24"/>
      <c r="E58" s="17"/>
      <c r="F58" s="11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26"/>
      <c r="R58" s="13"/>
      <c r="S58" s="13"/>
      <c r="T58" s="13"/>
      <c r="U58" s="14"/>
    </row>
    <row r="59" spans="1:21" s="4" customFormat="1" ht="12" customHeight="1">
      <c r="A59" s="4" t="s">
        <v>68</v>
      </c>
      <c r="C59" s="25"/>
      <c r="D59" s="25"/>
      <c r="E59" s="21"/>
    </row>
    <row r="60" spans="1:21" s="4" customFormat="1" ht="14.25" customHeight="1">
      <c r="A60" s="72" t="s">
        <v>75</v>
      </c>
      <c r="B60" s="73"/>
      <c r="C60" s="73"/>
      <c r="D60" s="73"/>
      <c r="E60" s="73"/>
      <c r="F60" s="73"/>
      <c r="G60" s="73"/>
    </row>
    <row r="61" spans="1:21" s="4" customFormat="1" ht="13.5" customHeight="1">
      <c r="A61" s="73"/>
      <c r="B61" s="73"/>
      <c r="C61" s="73"/>
      <c r="D61" s="73"/>
      <c r="E61" s="73"/>
      <c r="F61" s="73"/>
      <c r="G61" s="73"/>
      <c r="H61" s="18"/>
    </row>
    <row r="62" spans="1:21">
      <c r="A62" s="35"/>
      <c r="B62" s="35"/>
      <c r="C62" s="35"/>
      <c r="D62" s="35"/>
      <c r="E62" s="35"/>
      <c r="F62" s="35"/>
    </row>
    <row r="63" spans="1:21">
      <c r="A63" s="35"/>
      <c r="B63" s="35"/>
      <c r="C63" s="35"/>
      <c r="D63" s="35"/>
      <c r="E63" s="35"/>
      <c r="F63" s="35"/>
    </row>
  </sheetData>
  <mergeCells count="23">
    <mergeCell ref="B2:Q3"/>
    <mergeCell ref="A60:G61"/>
    <mergeCell ref="L6:L7"/>
    <mergeCell ref="I6:I7"/>
    <mergeCell ref="A5:A8"/>
    <mergeCell ref="B5:B7"/>
    <mergeCell ref="C5:C7"/>
    <mergeCell ref="D5:D7"/>
    <mergeCell ref="E5:L5"/>
    <mergeCell ref="M5:Q5"/>
    <mergeCell ref="M6:M7"/>
    <mergeCell ref="E6:F6"/>
    <mergeCell ref="G6:G7"/>
    <mergeCell ref="H6:H7"/>
    <mergeCell ref="U5:U8"/>
    <mergeCell ref="O6:O7"/>
    <mergeCell ref="R6:R8"/>
    <mergeCell ref="S7:S8"/>
    <mergeCell ref="N6:N7"/>
    <mergeCell ref="R5:T5"/>
    <mergeCell ref="Q6:Q7"/>
    <mergeCell ref="T7:T8"/>
    <mergeCell ref="S6:T6"/>
  </mergeCells>
  <phoneticPr fontId="2"/>
  <printOptions horizontalCentered="1"/>
  <pageMargins left="0.39370078740157483" right="0.11811023622047245" top="0.47244094488188981" bottom="0.15748031496062992" header="0.23622047244094491" footer="0.15748031496062992"/>
  <pageSetup paperSize="8" scale="90" orientation="landscape" r:id="rId1"/>
  <headerFooter alignWithMargins="0">
    <oddFooter>&amp;R&amp;"ＭＳ 明朝,標準"&amp;16  ２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37B27A7FD83F042AB4BA4F714DBAB51" ma:contentTypeVersion="0" ma:contentTypeDescription="新しいドキュメントを作成します。" ma:contentTypeScope="" ma:versionID="cdd0631766d1db2485a1d1a990c4237f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E4962B-4981-4165-80ED-3DD1B3AE7B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A7558-C848-46DA-832B-8B21FCEC5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3D69817-36E8-4F48-9AC1-195B610F39B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概況</vt:lpstr>
      <vt:lpstr>概況!Print_Area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2026-02-20T06:47:46Z</cp:lastPrinted>
  <dcterms:created xsi:type="dcterms:W3CDTF">2002-08-13T08:24:34Z</dcterms:created>
  <dcterms:modified xsi:type="dcterms:W3CDTF">2026-02-20T06:50:13Z</dcterms:modified>
</cp:coreProperties>
</file>