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B9C1E6D4-4B2C-4D55-8EAB-8AF026919AFE}"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7"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W39" i="10"/>
  <c r="BE39" i="10"/>
  <c r="AM39" i="10"/>
  <c r="U39" i="10"/>
  <c r="C39" i="10"/>
  <c r="BW38" i="10"/>
  <c r="BE38" i="10"/>
  <c r="AM38" i="10"/>
  <c r="U38" i="10"/>
  <c r="C38" i="10"/>
  <c r="BE37" i="10"/>
  <c r="C37" i="10"/>
  <c r="BE36" i="10"/>
  <c r="C36" i="10"/>
  <c r="BE35" i="10"/>
  <c r="BE34" i="10"/>
  <c r="C34" i="10"/>
  <c r="C35" i="10" s="1"/>
  <c r="AM34" i="10" l="1"/>
  <c r="AM35" i="10" s="1"/>
  <c r="AM36" i="10" s="1"/>
  <c r="AM37" i="10" s="1"/>
  <c r="U34" i="10"/>
  <c r="U35" i="10" s="1"/>
  <c r="U36" i="10" s="1"/>
  <c r="U37" i="10" s="1"/>
  <c r="BW34" i="10"/>
  <c r="BW35" i="10" s="1"/>
  <c r="BW36" i="10" s="1"/>
  <c r="BW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 r="CO39" i="10" s="1"/>
  <c r="CO40" i="10" s="1"/>
</calcChain>
</file>

<file path=xl/sharedStrings.xml><?xml version="1.0" encoding="utf-8"?>
<sst xmlns="http://schemas.openxmlformats.org/spreadsheetml/2006/main" count="1121" uniqueCount="591">
  <si>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</si>
  <si>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</si>
  <si>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</si>
  <si>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</si>
  <si>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</si>
  <si>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</si>
  <si>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</si>
  <si>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</si>
  <si>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</si>
  <si>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</si>
  <si>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</si>
  <si>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</si>
  <si>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</si>
  <si>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</si>
  <si>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</si>
  <si>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</si>
  <si>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</si>
  <si>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</si>
  <si>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</si>
  <si>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</si>
  <si>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</si>
  <si>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</si>
  <si>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</si>
  <si>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</si>
  <si>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</si>
  <si>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</si>
  <si>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</si>
  <si>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</si>
  <si>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</si>
  <si>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</si>
  <si>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</si>
  <si>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</si>
  <si>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</si>
  <si>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</si>
  <si>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</si>
  <si>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</si>
  <si>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</si>
  <si>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</si>
  <si>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</si>
  <si>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</si>
  <si>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</si>
  <si>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</si>
  <si>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</si>
  <si>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</si>
  <si>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</si>
  <si>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</si>
  <si>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</si>
  <si>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</si>
  <si>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</si>
  <si>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</si>
  <si>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</si>
  <si>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</si>
  <si>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</si>
  <si>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</si>
  <si>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</si>
  <si>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</si>
  <si>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</si>
  <si>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</si>
  <si>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</si>
  <si>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</si>
  <si>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</si>
  <si>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</si>
  <si>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</si>
  <si>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</si>
  <si>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</si>
  <si>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</si>
  <si>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</si>
  <si>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</si>
  <si>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</si>
  <si>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</si>
  <si>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</si>
  <si>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</si>
  <si>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</si>
  <si>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</si>
  <si>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</si>
  <si>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</si>
  <si>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</si>
  <si>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</si>
  <si>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</si>
  <si>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</si>
  <si>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</si>
  <si>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</si>
  <si>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</si>
  <si>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</si>
  <si>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</si>
  <si>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</si>
  <si>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</si>
  <si>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</si>
  <si>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</si>
  <si>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</si>
  <si>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</si>
  <si>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</si>
  <si>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</si>
  <si>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</si>
  <si>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箕面市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</si>
  <si>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</si>
  <si>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</si>
  <si>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</si>
  <si>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</si>
  <si>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</si>
  <si>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</si>
  <si>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</si>
  <si>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</si>
  <si>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</si>
  <si>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</si>
  <si>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</si>
  <si>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</si>
  <si>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</si>
  <si>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</si>
  <si>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</si>
  <si>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</si>
  <si>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</si>
  <si>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</si>
  <si>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</si>
  <si>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</si>
  <si>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</si>
  <si>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</si>
  <si>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</si>
  <si>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</si>
  <si>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</si>
  <si>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</si>
  <si>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</si>
  <si>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</si>
  <si>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</si>
  <si>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</si>
  <si>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</si>
  <si>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</si>
  <si>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</si>
  <si>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</si>
  <si>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</si>
  <si>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</si>
  <si>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</si>
  <si>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</si>
  <si>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</si>
  <si>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</si>
  <si>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</si>
  <si>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</si>
  <si>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</si>
  <si>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</si>
  <si>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</si>
  <si>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</si>
  <si>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</si>
  <si>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6"/>
  </si>
  <si>
    <t>うち日本人(％)</t>
    <phoneticPr fontId="5"/>
  </si>
  <si>
    <t>0.0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</si>
  <si>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</si>
  <si>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</si>
  <si>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</si>
  <si>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</si>
  <si>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</si>
  <si>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</si>
  <si>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</si>
  <si>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</si>
  <si>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</si>
  <si>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</si>
  <si>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</si>
  <si>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</si>
  <si>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</si>
  <si>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</si>
  <si>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</si>
  <si>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</si>
  <si>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</si>
  <si>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</si>
  <si>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</si>
  <si>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</si>
  <si>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</si>
  <si>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</si>
  <si>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</si>
  <si>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</si>
  <si>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</si>
  <si>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</si>
  <si>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</si>
  <si>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</si>
  <si>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</si>
  <si>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</si>
  <si>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</si>
  <si>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</si>
  <si>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</si>
  <si>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</si>
  <si>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</si>
  <si>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</si>
  <si>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</si>
  <si>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</si>
  <si>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</si>
  <si>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</si>
  <si>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</si>
  <si>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</si>
  <si>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</si>
  <si>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</si>
  <si>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</si>
  <si>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</si>
  <si>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</si>
  <si>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</si>
  <si>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</si>
  <si>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</si>
  <si>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</si>
  <si>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</si>
  <si>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</si>
  <si>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</si>
  <si>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</si>
  <si>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</si>
  <si>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</si>
  <si>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</si>
  <si>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大阪府箕面市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</si>
  <si>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</si>
  <si>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</si>
  <si>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</si>
  <si>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</si>
  <si>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</si>
  <si>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</si>
  <si>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</si>
  <si>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</si>
  <si>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</si>
  <si>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</si>
  <si>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</si>
  <si>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</si>
  <si>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</si>
  <si>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</si>
  <si>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</si>
  <si>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</si>
  <si>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</si>
  <si>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</si>
  <si>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</si>
  <si>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</si>
  <si>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</si>
  <si>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</si>
  <si>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</si>
  <si>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</si>
  <si>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</si>
  <si>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</si>
  <si>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</si>
  <si>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</si>
  <si>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</si>
  <si>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</si>
  <si>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</si>
  <si>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</si>
  <si>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</si>
  <si>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</si>
  <si>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</si>
  <si>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</si>
  <si>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</si>
  <si>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</si>
  <si>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</si>
  <si>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</si>
  <si>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</si>
  <si>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</si>
  <si>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</si>
  <si>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</si>
  <si>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</si>
  <si>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</si>
  <si>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</si>
  <si>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</si>
  <si>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</si>
  <si>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</si>
  <si>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</si>
  <si>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</si>
  <si>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</si>
  <si>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</si>
  <si>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</si>
  <si>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</si>
  <si>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</si>
  <si>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</si>
  <si>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</si>
  <si>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</si>
  <si>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</si>
  <si>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</si>
  <si>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</si>
  <si>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</si>
  <si>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</si>
  <si>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</si>
  <si>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</si>
  <si>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</si>
  <si>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</si>
  <si>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</si>
  <si>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</si>
  <si>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</si>
  <si>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</si>
  <si>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</si>
  <si>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</si>
  <si>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</si>
  <si>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</si>
  <si>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</si>
  <si>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</si>
  <si>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</si>
  <si>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</si>
  <si>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</si>
  <si>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</si>
  <si>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</si>
  <si>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</si>
  <si>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</si>
  <si>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</si>
  <si>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</si>
  <si>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</si>
  <si>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</si>
  <si>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</si>
  <si>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</si>
  <si>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</si>
  <si>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</si>
  <si>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</si>
  <si>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</si>
  <si>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</si>
  <si>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</si>
  <si>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</si>
  <si>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</si>
  <si>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</si>
  <si>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</si>
  <si>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</si>
  <si>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</si>
  <si>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</si>
  <si>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</si>
  <si>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</si>
  <si>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</si>
  <si>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</si>
  <si>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</si>
  <si>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</si>
  <si>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</si>
  <si>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</si>
  <si>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</si>
  <si>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</si>
  <si>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</si>
  <si>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</si>
  <si>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</si>
  <si>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</si>
  <si>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</si>
  <si>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</si>
  <si>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</si>
  <si>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</si>
  <si>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</si>
  <si>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</si>
  <si>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</si>
  <si>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</si>
  <si>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</si>
  <si>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</si>
  <si>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</si>
  <si>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</si>
  <si>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</si>
  <si>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</si>
  <si>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</si>
  <si>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</si>
  <si>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</si>
  <si>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</si>
  <si>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</si>
  <si>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</si>
  <si>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</si>
  <si>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</si>
  <si>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</si>
  <si>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</si>
  <si>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</si>
  <si>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</si>
  <si>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</si>
  <si>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</si>
  <si>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</si>
  <si>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</si>
  <si>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</si>
  <si>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大阪府箕面市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</si>
  <si>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</si>
  <si>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</si>
  <si>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</si>
  <si>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</si>
  <si>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</si>
  <si>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</si>
  <si>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</si>
  <si>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</si>
  <si>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</si>
  <si>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</si>
  <si>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</si>
  <si>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</si>
  <si>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</si>
  <si>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</si>
  <si>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</si>
  <si>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</si>
  <si>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</si>
  <si>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</si>
  <si>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</si>
  <si>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</si>
  <si>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特別会計公共用地先行取得事業費</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</si>
  <si>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</si>
  <si>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</si>
  <si>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</si>
  <si>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</si>
  <si>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</si>
  <si>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</si>
  <si>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</si>
  <si>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</si>
  <si>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</si>
  <si>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</si>
  <si>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</si>
  <si>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</si>
  <si>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</si>
  <si>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特別会計国民健康保険事業費</t>
    <phoneticPr fontId="5"/>
  </si>
  <si>
    <t>特別会計介護保険事業費</t>
    <phoneticPr fontId="5"/>
  </si>
  <si>
    <t>特別会計後期高齢者医療事業費</t>
    <phoneticPr fontId="5"/>
  </si>
  <si>
    <t>特別会計介護サービス事業費</t>
    <phoneticPr fontId="5"/>
  </si>
  <si>
    <t>水道事業会計</t>
    <phoneticPr fontId="5"/>
  </si>
  <si>
    <t>法適用企業</t>
    <phoneticPr fontId="5"/>
  </si>
  <si>
    <t>公共下水道事業会計</t>
    <phoneticPr fontId="5"/>
  </si>
  <si>
    <t>病院事業会計</t>
    <phoneticPr fontId="5"/>
  </si>
  <si>
    <t>ボートレース事業会計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</si>
  <si>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</si>
  <si>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</si>
  <si>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</si>
  <si>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</si>
  <si>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</si>
  <si>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</si>
  <si>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</si>
  <si>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</si>
  <si>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</si>
  <si>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</si>
  <si>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</si>
  <si>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</si>
  <si>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</si>
  <si>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</si>
  <si>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</si>
  <si>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</si>
  <si>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</si>
  <si>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</si>
  <si>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</si>
  <si>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</si>
  <si>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</si>
  <si>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</si>
  <si>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</si>
  <si>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</si>
  <si>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</si>
  <si>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</si>
  <si>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</si>
  <si>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</si>
  <si>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</si>
  <si>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</si>
  <si>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</si>
  <si>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</si>
  <si>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</si>
  <si>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</si>
  <si>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</si>
  <si>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</si>
  <si>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</si>
  <si>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</si>
  <si>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</si>
  <si>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</si>
  <si>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</si>
  <si>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</si>
  <si>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</si>
  <si>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</si>
  <si>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</si>
  <si>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</si>
  <si>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</si>
  <si>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</si>
  <si>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</si>
  <si>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</si>
  <si>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</si>
  <si>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</si>
  <si>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</si>
  <si>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</si>
  <si>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</si>
  <si>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</si>
  <si>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</si>
  <si>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</si>
  <si>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</si>
  <si>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</si>
  <si>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</si>
  <si>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</si>
  <si>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</si>
  <si>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</si>
  <si>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</si>
  <si>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</si>
  <si>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</si>
  <si>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</si>
  <si>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</si>
  <si>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</si>
  <si>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</si>
  <si>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</si>
  <si>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</si>
  <si>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</si>
  <si>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</si>
  <si>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</si>
  <si>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</si>
  <si>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</si>
  <si>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</si>
  <si>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</si>
  <si>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</si>
  <si>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</si>
  <si>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</si>
  <si>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</si>
  <si>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</si>
  <si>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</si>
  <si>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</si>
  <si>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</si>
  <si>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</si>
  <si>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</si>
  <si>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</si>
  <si>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</si>
  <si>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</si>
  <si>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</si>
  <si>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</si>
  <si>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</si>
  <si>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</si>
  <si>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</si>
  <si>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</si>
  <si>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</si>
  <si>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</si>
  <si>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</si>
  <si>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</si>
  <si>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</si>
  <si>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</si>
  <si>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</si>
  <si>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</si>
  <si>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</si>
  <si>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</si>
  <si>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</si>
  <si>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</si>
  <si>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</si>
  <si>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</si>
  <si>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</si>
  <si>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</si>
  <si>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</si>
  <si>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</si>
  <si>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</si>
  <si>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</si>
  <si>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</si>
  <si>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</si>
  <si>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</si>
  <si>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</si>
  <si>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</si>
  <si>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</si>
  <si>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</si>
  <si>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</si>
  <si>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</si>
  <si>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</si>
  <si>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</si>
  <si>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</si>
  <si>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</si>
  <si>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</si>
  <si>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</si>
  <si>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</si>
  <si>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3.43</t>
  </si>
  <si>
    <t>▲ 4.96</t>
  </si>
  <si>
    <t>▲ 2.91</t>
  </si>
  <si>
    <t>ボートレース事業会計</t>
  </si>
  <si>
    <t>公共下水道事業会計</t>
  </si>
  <si>
    <t>水道事業会計</t>
  </si>
  <si>
    <t>病院事業会計</t>
  </si>
  <si>
    <t>一般会計</t>
  </si>
  <si>
    <t>特別会計介護保険事業費</t>
  </si>
  <si>
    <t>特別会計後期高齢者医療事業費</t>
  </si>
  <si>
    <t>特別会計国民健康保険事業費</t>
  </si>
  <si>
    <t>その他会計（赤字）</t>
  </si>
  <si>
    <t>その他会計（黒字）</t>
  </si>
  <si>
    <t>R01</t>
    <phoneticPr fontId="5"/>
  </si>
  <si>
    <t>R02</t>
    <phoneticPr fontId="5"/>
  </si>
  <si>
    <t>R03</t>
    <phoneticPr fontId="5"/>
  </si>
  <si>
    <t>R04</t>
    <phoneticPr fontId="5"/>
  </si>
  <si>
    <t>R05</t>
    <phoneticPr fontId="5"/>
  </si>
  <si>
    <t>資金剰余額
/不足額
（実質収支）</t>
    <phoneticPr fontId="5"/>
  </si>
  <si>
    <t>-</t>
    <phoneticPr fontId="2"/>
  </si>
  <si>
    <t>-</t>
    <phoneticPr fontId="2"/>
  </si>
  <si>
    <t>大阪府後期高齢者医療広域連合
（一般会計）</t>
    <rPh sb="0" eb="3">
      <t>オオサカフ</t>
    </rPh>
    <rPh sb="3" eb="5">
      <t>コウキ</t>
    </rPh>
    <rPh sb="5" eb="8">
      <t>コウレイシャ</t>
    </rPh>
    <rPh sb="8" eb="10">
      <t>イリョウ</t>
    </rPh>
    <rPh sb="10" eb="12">
      <t>コウイキ</t>
    </rPh>
    <rPh sb="12" eb="14">
      <t>レンゴウ</t>
    </rPh>
    <rPh sb="16" eb="18">
      <t>イッパン</t>
    </rPh>
    <rPh sb="18" eb="20">
      <t>カイケイ</t>
    </rPh>
    <phoneticPr fontId="27"/>
  </si>
  <si>
    <t>大阪府後期高齢者医療広域連合
（後期高齢者医療特別会計）</t>
  </si>
  <si>
    <t>大阪広域水道企業団
水道事業会計（水道用水供給事業）</t>
  </si>
  <si>
    <t>大阪広域水道企業団
（工業用水道事業会計）</t>
  </si>
  <si>
    <t>箕面市医療保健センター</t>
    <rPh sb="0" eb="3">
      <t>ミノオシ</t>
    </rPh>
    <rPh sb="3" eb="5">
      <t>イリョウ</t>
    </rPh>
    <rPh sb="5" eb="7">
      <t>ホケン</t>
    </rPh>
    <phoneticPr fontId="10"/>
  </si>
  <si>
    <t>箕面市障害者事業団</t>
    <rPh sb="0" eb="3">
      <t>ミノオシ</t>
    </rPh>
    <rPh sb="3" eb="6">
      <t>ショウガイシャ</t>
    </rPh>
    <rPh sb="6" eb="9">
      <t>ジギョウダン</t>
    </rPh>
    <phoneticPr fontId="10"/>
  </si>
  <si>
    <t>箕面市メイプル文化財団</t>
    <rPh sb="0" eb="3">
      <t>ミノオシ</t>
    </rPh>
    <rPh sb="7" eb="9">
      <t>ブンカ</t>
    </rPh>
    <rPh sb="9" eb="11">
      <t>ザイダン</t>
    </rPh>
    <phoneticPr fontId="10"/>
  </si>
  <si>
    <t>箕面市国際交流協会</t>
    <rPh sb="0" eb="3">
      <t>ミノオシ</t>
    </rPh>
    <rPh sb="3" eb="5">
      <t>コクサイ</t>
    </rPh>
    <rPh sb="5" eb="7">
      <t>コウリュウ</t>
    </rPh>
    <rPh sb="7" eb="9">
      <t>キョウカイ</t>
    </rPh>
    <phoneticPr fontId="10"/>
  </si>
  <si>
    <t>箕面市都市開発</t>
    <rPh sb="0" eb="3">
      <t>ミノオシ</t>
    </rPh>
    <rPh sb="3" eb="5">
      <t>トシ</t>
    </rPh>
    <rPh sb="5" eb="7">
      <t>カイハツ</t>
    </rPh>
    <phoneticPr fontId="10"/>
  </si>
  <si>
    <t>箕面FMまちそだて</t>
    <rPh sb="0" eb="2">
      <t>ミノオ</t>
    </rPh>
    <phoneticPr fontId="10"/>
  </si>
  <si>
    <t>箕面市土地開発公社</t>
    <rPh sb="0" eb="3">
      <t>ミノオシ</t>
    </rPh>
    <rPh sb="3" eb="5">
      <t>トチ</t>
    </rPh>
    <rPh sb="5" eb="7">
      <t>カイハツ</t>
    </rPh>
    <rPh sb="7" eb="9">
      <t>コウシャ</t>
    </rPh>
    <phoneticPr fontId="10"/>
  </si>
  <si>
    <t>都市施設整備基金</t>
    <rPh sb="0" eb="2">
      <t>トシ</t>
    </rPh>
    <rPh sb="2" eb="4">
      <t>シセツ</t>
    </rPh>
    <rPh sb="4" eb="6">
      <t>セイビ</t>
    </rPh>
    <rPh sb="6" eb="8">
      <t>キキン</t>
    </rPh>
    <phoneticPr fontId="2"/>
  </si>
  <si>
    <t>北大阪急行南北線延伸整備基金</t>
    <rPh sb="0" eb="3">
      <t>キタオオサカ</t>
    </rPh>
    <rPh sb="3" eb="5">
      <t>キュウコウ</t>
    </rPh>
    <rPh sb="5" eb="8">
      <t>ナンボクセン</t>
    </rPh>
    <rPh sb="8" eb="10">
      <t>エンシン</t>
    </rPh>
    <rPh sb="10" eb="12">
      <t>セイビ</t>
    </rPh>
    <rPh sb="12" eb="14">
      <t>キキン</t>
    </rPh>
    <phoneticPr fontId="2"/>
  </si>
  <si>
    <t>市立病院医療体制整備基金</t>
    <rPh sb="0" eb="2">
      <t>シリツ</t>
    </rPh>
    <rPh sb="2" eb="4">
      <t>ビョウイン</t>
    </rPh>
    <rPh sb="4" eb="6">
      <t>イリョウ</t>
    </rPh>
    <rPh sb="6" eb="8">
      <t>タイセイ</t>
    </rPh>
    <rPh sb="8" eb="10">
      <t>セイビ</t>
    </rPh>
    <rPh sb="10" eb="12">
      <t>キキン</t>
    </rPh>
    <phoneticPr fontId="2"/>
  </si>
  <si>
    <t>学校教育施設整備基金</t>
    <rPh sb="0" eb="2">
      <t>ガッコウ</t>
    </rPh>
    <rPh sb="2" eb="4">
      <t>キョウイク</t>
    </rPh>
    <rPh sb="4" eb="6">
      <t>シセツ</t>
    </rPh>
    <rPh sb="6" eb="8">
      <t>セイビ</t>
    </rPh>
    <rPh sb="8" eb="10">
      <t>キキン</t>
    </rPh>
    <phoneticPr fontId="2"/>
  </si>
  <si>
    <t>保健福祉総合推進基金</t>
    <rPh sb="0" eb="2">
      <t>ホケン</t>
    </rPh>
    <rPh sb="2" eb="4">
      <t>フクシ</t>
    </rPh>
    <rPh sb="4" eb="6">
      <t>ソウゴウ</t>
    </rPh>
    <rPh sb="6" eb="8">
      <t>スイシン</t>
    </rPh>
    <rPh sb="8" eb="10">
      <t>キキン</t>
    </rPh>
    <phoneticPr fontId="2"/>
  </si>
  <si>
    <t>-</t>
    <phoneticPr fontId="2"/>
  </si>
  <si>
    <t>-</t>
    <phoneticPr fontId="2"/>
  </si>
  <si>
    <t>-</t>
    <phoneticPr fontId="2"/>
  </si>
  <si>
    <t>-</t>
    <phoneticPr fontId="2"/>
  </si>
  <si>
    <t>-</t>
    <phoneticPr fontId="2"/>
  </si>
  <si>
    <t>-</t>
    <phoneticPr fontId="2"/>
  </si>
  <si>
    <t>-</t>
    <phoneticPr fontId="2"/>
  </si>
  <si>
    <t>　　　　　　－</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</si>
  <si>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</si>
  <si>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42"/>
  </si>
  <si>
    <t>分析欄</t>
    <rPh sb="0" eb="2">
      <t>ブンセキ</t>
    </rPh>
    <rPh sb="2" eb="3">
      <t>ラン</t>
    </rPh>
    <phoneticPr fontId="42"/>
  </si>
  <si>
    <t>　平成29年度決算以降に係る固定資産台帳については、令和6年3月31日時点で未整備であるため推移分析できていないが、引き続き各指標を注視しつつ、今後も公共施設等総合管理計画に基づく適切な老朽化対策に努める。
　鉄道延伸や新駅周辺整備、児童・生徒数の増加に伴う学校増築などの財源として起債が増加傾向にあったが、鉄道延伸分については全額繰上償還できたことから、将来負担比率は改善傾向にある。</t>
    <phoneticPr fontId="42"/>
  </si>
  <si>
    <t>(　参考　）</t>
    <rPh sb="2" eb="4">
      <t>サンコウ</t>
    </rPh>
    <phoneticPr fontId="42"/>
  </si>
  <si>
    <t>当該団体値</t>
    <rPh sb="0" eb="2">
      <t>トウガイ</t>
    </rPh>
    <rPh sb="2" eb="4">
      <t>ダンタイ</t>
    </rPh>
    <rPh sb="4" eb="5">
      <t>アタイ</t>
    </rPh>
    <phoneticPr fontId="42"/>
  </si>
  <si>
    <t>将来負担比率</t>
  </si>
  <si>
    <t>有形固定資産減価償却率</t>
  </si>
  <si>
    <t>類似団体内平均値</t>
  </si>
  <si>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42"/>
  </si>
  <si>
    <t>　令和元年度までは、将来負担比率、実質公債費比率とも類似団体内平均値と比べて良好な状態にあったが、進行中の鉄道延伸や新駅周辺整備など大きなプロジェクトにかかる起債が増加したことにより、令和2年度以降の将来負担比率は、類似団体内平均値を上回った。今後も、両比率について一定の上昇が見込まれることから、将来にわたって財政規律を高いレベルで堅持するため、財政運営基本条例の趣旨に則り、世代間の負担の均衡を図りつつ、令和3年2月に策定した「箕面市新改革プラン」を元に改革を進め、過度に市債に依存することのない規律ある財政運営に努める。</t>
    <phoneticPr fontId="42"/>
  </si>
  <si>
    <t>実質公債費比率</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</si>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</sst>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5"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Ｐゴシック"/>
      <family val="3"/>
    </font>
    <font>
      <sz val="11"/>
      <color indexed="8"/>
      <name val="ＭＳ Ｐゴシック"/>
      <family val="3"/>
    </font>
    <font>
      <sz val="14"/>
      <color indexed="8"/>
      <name val="ＭＳ Ｐゴシック"/>
      <family val="3"/>
    </font>
    <font>
      <sz val="6"/>
      <name val="ＭＳ Ｐゴシック"/>
      <family val="3"/>
    </font>
    <font>
      <sz val="11"/>
      <color theme="1"/>
      <name val="ＭＳ Ｐゴシック"/>
      <family val="3"/>
    </font>
    <font>
      <sz val="14"/>
      <color theme="1"/>
      <name val="ＭＳ Ｐゴシック"/>
      <family val="3"/>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6">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xf numFmtId="0" fontId="39" fillId="0" borderId="0">
      <alignment vertical="center"/>
    </xf>
    <xf numFmtId="0" fontId="39" fillId="0" borderId="0">
      <alignment vertical="center"/>
    </xf>
    <xf numFmtId="0" fontId="39" fillId="0" borderId="0"/>
    <xf numFmtId="0" fontId="39" fillId="0" borderId="0"/>
    <xf numFmtId="0" fontId="43" fillId="0" borderId="0">
      <alignment vertical="center"/>
    </xf>
  </cellStyleXfs>
  <cellXfs count="128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87" fontId="35" fillId="0" borderId="117" xfId="12" applyNumberFormat="1" applyFont="1" applyBorder="1" applyAlignment="1" applyProtection="1">
      <alignment horizontal="right" vertical="center" shrinkToFit="1"/>
      <protection locked="0"/>
    </xf>
    <xf numFmtId="187" fontId="35" fillId="0" borderId="113" xfId="12" applyNumberFormat="1" applyFont="1" applyBorder="1" applyAlignment="1" applyProtection="1">
      <alignment horizontal="right" vertical="center" shrinkToFit="1"/>
      <protection locked="0"/>
    </xf>
    <xf numFmtId="187" fontId="35" fillId="0" borderId="120"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20" applyFont="1" applyFill="1" applyAlignment="1">
      <alignment vertical="center"/>
    </xf>
    <xf numFmtId="0" fontId="39" fillId="6" borderId="0" xfId="20" applyFill="1" applyAlignment="1" applyProtection="1">
      <alignment vertical="center"/>
      <protection hidden="1"/>
    </xf>
    <xf numFmtId="0" fontId="40" fillId="0" borderId="0" xfId="21" applyFont="1">
      <alignment vertical="center"/>
    </xf>
    <xf numFmtId="0" fontId="39" fillId="6" borderId="0" xfId="20" applyFill="1" applyAlignment="1">
      <alignment vertical="center"/>
    </xf>
    <xf numFmtId="0" fontId="39" fillId="6" borderId="0" xfId="20" applyFill="1" applyProtection="1">
      <protection hidden="1"/>
    </xf>
    <xf numFmtId="0" fontId="40" fillId="0" borderId="41" xfId="21" applyFont="1" applyBorder="1">
      <alignment vertical="center"/>
    </xf>
    <xf numFmtId="0" fontId="40" fillId="0" borderId="12" xfId="21" applyFont="1" applyBorder="1">
      <alignment vertical="center"/>
    </xf>
    <xf numFmtId="189" fontId="40" fillId="0" borderId="12" xfId="21" applyNumberFormat="1" applyFont="1" applyBorder="1">
      <alignment vertical="center"/>
    </xf>
    <xf numFmtId="0" fontId="40" fillId="0" borderId="51" xfId="21" applyFont="1" applyBorder="1">
      <alignment vertical="center"/>
    </xf>
    <xf numFmtId="0" fontId="40" fillId="0" borderId="65" xfId="21" applyFont="1" applyBorder="1">
      <alignment vertical="center"/>
    </xf>
    <xf numFmtId="0" fontId="40" fillId="0" borderId="38" xfId="21" applyFont="1" applyBorder="1">
      <alignment vertical="center"/>
    </xf>
    <xf numFmtId="0" fontId="40" fillId="0" borderId="37" xfId="21" applyFont="1" applyBorder="1">
      <alignment vertical="center"/>
    </xf>
    <xf numFmtId="0" fontId="40" fillId="0" borderId="56" xfId="21" applyFont="1" applyBorder="1">
      <alignment vertical="center"/>
    </xf>
    <xf numFmtId="0" fontId="40" fillId="0" borderId="40" xfId="21" applyFont="1" applyBorder="1">
      <alignment vertical="center"/>
    </xf>
    <xf numFmtId="0" fontId="40" fillId="0" borderId="31" xfId="21" applyFont="1" applyBorder="1">
      <alignment vertical="center"/>
    </xf>
    <xf numFmtId="0" fontId="41" fillId="0" borderId="41" xfId="21" applyFont="1" applyBorder="1">
      <alignment vertical="center"/>
    </xf>
    <xf numFmtId="178" fontId="0" fillId="0" borderId="0" xfId="21" applyNumberFormat="1" applyFont="1">
      <alignment vertical="center"/>
    </xf>
    <xf numFmtId="178" fontId="40" fillId="0" borderId="0" xfId="21" applyNumberFormat="1" applyFont="1">
      <alignment vertical="center"/>
    </xf>
    <xf numFmtId="0" fontId="40" fillId="0" borderId="41" xfId="21" applyFont="1" applyBorder="1" applyAlignment="1" applyProtection="1">
      <alignment horizontal="left" vertical="top" wrapText="1"/>
      <protection locked="0"/>
    </xf>
    <xf numFmtId="0" fontId="40" fillId="0" borderId="12" xfId="21" applyFont="1" applyBorder="1" applyAlignment="1" applyProtection="1">
      <alignment horizontal="left" vertical="top" wrapText="1"/>
      <protection locked="0"/>
    </xf>
    <xf numFmtId="0" fontId="40" fillId="0" borderId="51" xfId="21" applyFont="1" applyBorder="1" applyAlignment="1" applyProtection="1">
      <alignment horizontal="left" vertical="top" wrapText="1"/>
      <protection locked="0"/>
    </xf>
    <xf numFmtId="0" fontId="40" fillId="0" borderId="65" xfId="21" applyFont="1" applyBorder="1" applyAlignment="1" applyProtection="1">
      <alignment horizontal="left" vertical="top" wrapText="1"/>
      <protection locked="0"/>
    </xf>
    <xf numFmtId="0" fontId="40" fillId="0" borderId="0" xfId="21" applyFont="1" applyAlignment="1" applyProtection="1">
      <alignment horizontal="left" vertical="top" wrapText="1"/>
      <protection locked="0"/>
    </xf>
    <xf numFmtId="0" fontId="40" fillId="0" borderId="38" xfId="21" applyFont="1" applyBorder="1" applyAlignment="1" applyProtection="1">
      <alignment horizontal="left" vertical="top" wrapText="1"/>
      <protection locked="0"/>
    </xf>
    <xf numFmtId="0" fontId="40" fillId="0" borderId="37" xfId="21" applyFont="1" applyBorder="1" applyAlignment="1" applyProtection="1">
      <alignment horizontal="left" vertical="top" wrapText="1"/>
      <protection locked="0"/>
    </xf>
    <xf numFmtId="0" fontId="40" fillId="0" borderId="56" xfId="21" applyFont="1" applyBorder="1" applyAlignment="1" applyProtection="1">
      <alignment horizontal="left" vertical="top" wrapText="1"/>
      <protection locked="0"/>
    </xf>
    <xf numFmtId="0" fontId="40" fillId="0" borderId="40" xfId="21" applyFont="1" applyBorder="1" applyAlignment="1" applyProtection="1">
      <alignment horizontal="left" vertical="top" wrapText="1"/>
      <protection locked="0"/>
    </xf>
    <xf numFmtId="179" fontId="40" fillId="6" borderId="0" xfId="22" applyNumberFormat="1" applyFont="1" applyFill="1" applyAlignment="1">
      <alignment vertical="center" wrapText="1"/>
    </xf>
    <xf numFmtId="0" fontId="40" fillId="0" borderId="0" xfId="21" applyFont="1" applyAlignment="1">
      <alignment horizontal="center" vertical="center"/>
    </xf>
    <xf numFmtId="49" fontId="40" fillId="6" borderId="0" xfId="22" applyNumberFormat="1" applyFont="1" applyFill="1" applyAlignment="1">
      <alignment horizontal="center" vertical="center" wrapText="1"/>
    </xf>
    <xf numFmtId="49" fontId="40" fillId="6" borderId="0" xfId="22" applyNumberFormat="1" applyFont="1" applyFill="1" applyAlignment="1">
      <alignment horizontal="center" vertical="center"/>
    </xf>
    <xf numFmtId="0" fontId="40" fillId="0" borderId="39" xfId="21" applyFont="1" applyBorder="1" applyAlignment="1">
      <alignment horizontal="center" vertical="center"/>
    </xf>
    <xf numFmtId="0" fontId="40" fillId="0" borderId="31" xfId="21" applyFont="1" applyBorder="1" applyAlignment="1">
      <alignment horizontal="center" vertical="center"/>
    </xf>
    <xf numFmtId="0" fontId="40" fillId="0" borderId="42" xfId="21" applyFont="1" applyBorder="1" applyAlignment="1">
      <alignment horizontal="center" vertical="center"/>
    </xf>
    <xf numFmtId="0" fontId="40" fillId="0" borderId="34" xfId="21" applyFont="1" applyBorder="1" applyAlignment="1">
      <alignment horizontal="center" vertical="center"/>
    </xf>
    <xf numFmtId="179" fontId="40" fillId="6" borderId="0" xfId="22" applyNumberFormat="1" applyFont="1" applyFill="1" applyAlignment="1">
      <alignment horizontal="center" vertical="center" wrapText="1"/>
    </xf>
    <xf numFmtId="179" fontId="40" fillId="0" borderId="0" xfId="22" applyNumberFormat="1" applyFont="1" applyAlignment="1">
      <alignment horizontal="center" vertical="center" wrapText="1"/>
    </xf>
    <xf numFmtId="187" fontId="40" fillId="6" borderId="0" xfId="22" applyNumberFormat="1" applyFont="1" applyFill="1" applyAlignment="1">
      <alignment horizontal="center" vertical="center"/>
    </xf>
    <xf numFmtId="179" fontId="40" fillId="6" borderId="34" xfId="22" applyNumberFormat="1" applyFont="1" applyFill="1" applyBorder="1" applyAlignment="1">
      <alignment horizontal="center" vertical="center" wrapText="1"/>
    </xf>
    <xf numFmtId="187" fontId="40" fillId="6" borderId="188" xfId="22" applyNumberFormat="1" applyFont="1" applyFill="1" applyBorder="1" applyAlignment="1">
      <alignment horizontal="center" vertical="center"/>
    </xf>
    <xf numFmtId="187" fontId="40" fillId="6" borderId="34" xfId="22" applyNumberFormat="1" applyFont="1" applyFill="1" applyBorder="1" applyAlignment="1">
      <alignment horizontal="center" vertical="center"/>
    </xf>
    <xf numFmtId="178" fontId="40" fillId="0" borderId="65" xfId="21" applyNumberFormat="1" applyFont="1" applyBorder="1">
      <alignment vertical="center"/>
    </xf>
    <xf numFmtId="178" fontId="39" fillId="0" borderId="0" xfId="21" applyNumberFormat="1" applyAlignment="1">
      <alignment horizontal="center" vertical="center"/>
    </xf>
    <xf numFmtId="178" fontId="40" fillId="0" borderId="38" xfId="21" applyNumberFormat="1" applyFont="1" applyBorder="1">
      <alignment vertical="center"/>
    </xf>
    <xf numFmtId="191" fontId="40" fillId="0" borderId="0" xfId="21" applyNumberFormat="1" applyFont="1">
      <alignment vertical="center"/>
    </xf>
    <xf numFmtId="178" fontId="40" fillId="0" borderId="37" xfId="21" applyNumberFormat="1" applyFont="1" applyBorder="1">
      <alignment vertical="center"/>
    </xf>
    <xf numFmtId="178" fontId="40" fillId="0" borderId="56" xfId="21" applyNumberFormat="1" applyFont="1" applyBorder="1">
      <alignment vertical="center"/>
    </xf>
    <xf numFmtId="189" fontId="40" fillId="0" borderId="56" xfId="21" applyNumberFormat="1" applyFont="1" applyBorder="1">
      <alignment vertical="center"/>
    </xf>
    <xf numFmtId="178" fontId="40" fillId="0" borderId="40" xfId="21" applyNumberFormat="1" applyFont="1" applyBorder="1">
      <alignment vertical="center"/>
    </xf>
    <xf numFmtId="0" fontId="41" fillId="0" borderId="65" xfId="21" applyFont="1" applyBorder="1">
      <alignment vertical="center"/>
    </xf>
    <xf numFmtId="189" fontId="40" fillId="0" borderId="0" xfId="22" applyNumberFormat="1" applyFont="1">
      <alignment vertical="center"/>
    </xf>
    <xf numFmtId="178" fontId="39" fillId="0" borderId="0" xfId="23" applyNumberFormat="1" applyAlignment="1">
      <alignment vertical="center"/>
    </xf>
    <xf numFmtId="177" fontId="39" fillId="0" borderId="0" xfId="24" applyNumberFormat="1" applyAlignment="1">
      <alignment horizontal="right" vertical="center"/>
    </xf>
    <xf numFmtId="187" fontId="39" fillId="0" borderId="0" xfId="24" applyNumberFormat="1" applyAlignment="1">
      <alignment horizontal="right" vertical="center"/>
    </xf>
    <xf numFmtId="178" fontId="40" fillId="6" borderId="0" xfId="21" applyNumberFormat="1" applyFont="1" applyFill="1" applyAlignment="1">
      <alignment vertical="center" wrapText="1"/>
    </xf>
    <xf numFmtId="178" fontId="39" fillId="0" borderId="0" xfId="21" applyNumberFormat="1" applyAlignment="1">
      <alignment horizontal="center" vertical="center"/>
    </xf>
    <xf numFmtId="187" fontId="40" fillId="6" borderId="0" xfId="22" applyNumberFormat="1" applyFont="1" applyFill="1" applyAlignment="1">
      <alignment horizontal="center" vertical="center" wrapText="1"/>
    </xf>
    <xf numFmtId="187" fontId="40" fillId="0" borderId="0" xfId="21" applyNumberFormat="1" applyFont="1" applyAlignment="1">
      <alignment horizontal="center" vertical="center"/>
    </xf>
    <xf numFmtId="0" fontId="44" fillId="0" borderId="0" xfId="25" applyFont="1">
      <alignment vertical="center"/>
    </xf>
    <xf numFmtId="0" fontId="39" fillId="6" borderId="0" xfId="20" applyFill="1"/>
  </cellXfs>
  <cellStyles count="26">
    <cellStyle name="標準" xfId="0" builtinId="0"/>
    <cellStyle name="標準 2" xfId="6" xr:uid="{00000000-0005-0000-0000-000001000000}"/>
    <cellStyle name="標準 2 2" xfId="7" xr:uid="{00000000-0005-0000-0000-000002000000}"/>
    <cellStyle name="標準 2 3" xfId="10" xr:uid="{00000000-0005-0000-0000-000003000000}"/>
    <cellStyle name="標準 2 4" xfId="20" xr:uid="{DCFCBA5C-465D-4C92-8F06-DFF6C46F9BDB}"/>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5" xr:uid="{2387E5EE-2DE6-4B46-BBD4-F62860B2F004}"/>
    <cellStyle name="標準_【レイアウト】（県）資料３（Ｐ２）　歳出比較分析表" xfId="16" xr:uid="{00000000-0005-0000-0000-00000D000000}"/>
    <cellStyle name="標準_【レイアウト】（県）資料３（Ｐ２）　歳出比較分析表 2" xfId="21" xr:uid="{DB8DA668-15EB-453A-87B7-58AB655F2138}"/>
    <cellStyle name="標準_【レイアウト】（市）資料３（Ｐ２）　歳出比較分析表" xfId="17" xr:uid="{00000000-0005-0000-0000-00000E000000}"/>
    <cellStyle name="標準_【レイアウト】（市）資料３（Ｐ２）　歳出比較分析表 2" xfId="22" xr:uid="{DDE5C570-1B24-4A3A-8EB8-D6AAD4CA464A}"/>
    <cellStyle name="標準_APAHO251300" xfId="18" xr:uid="{00000000-0005-0000-0000-00000F000000}"/>
    <cellStyle name="標準_APAHO251300 2" xfId="23" xr:uid="{6EF1CF61-612D-4131-AED4-743267A4E8F9}"/>
    <cellStyle name="標準_APAHO252300" xfId="19" xr:uid="{00000000-0005-0000-0000-000010000000}"/>
    <cellStyle name="標準_APAHO252300 2" xfId="24" xr:uid="{6F8820CF-180B-4E8A-A3E2-F79D0F734F43}"/>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B57D-474E-8AE0-C6D0B328476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144981</c:v>
                </c:pt>
                <c:pt idx="1">
                  <c:v>172283</c:v>
                </c:pt>
                <c:pt idx="2">
                  <c:v>180653</c:v>
                </c:pt>
                <c:pt idx="3">
                  <c:v>118197</c:v>
                </c:pt>
                <c:pt idx="4">
                  <c:v>127958</c:v>
                </c:pt>
              </c:numCache>
            </c:numRef>
          </c:val>
          <c:smooth val="0"/>
          <c:extLst>
            <c:ext xmlns:c16="http://schemas.microsoft.com/office/drawing/2014/chart" uri="{C3380CC4-5D6E-409C-BE32-E72D297353CC}">
              <c16:uniqueId val="{00000001-B57D-474E-8AE0-C6D0B328476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8</c:v>
                </c:pt>
                <c:pt idx="1">
                  <c:v>8.5399999999999991</c:v>
                </c:pt>
                <c:pt idx="2">
                  <c:v>4.93</c:v>
                </c:pt>
                <c:pt idx="3">
                  <c:v>5.35</c:v>
                </c:pt>
                <c:pt idx="4">
                  <c:v>5.45</c:v>
                </c:pt>
              </c:numCache>
            </c:numRef>
          </c:val>
          <c:extLst>
            <c:ext xmlns:c16="http://schemas.microsoft.com/office/drawing/2014/chart" uri="{C3380CC4-5D6E-409C-BE32-E72D297353CC}">
              <c16:uniqueId val="{00000000-23B4-4B6E-80AF-4D1D3F3F7F8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18.87</c:v>
                </c:pt>
                <c:pt idx="1">
                  <c:v>15.09</c:v>
                </c:pt>
                <c:pt idx="2">
                  <c:v>17.559999999999999</c:v>
                </c:pt>
                <c:pt idx="3">
                  <c:v>17.37</c:v>
                </c:pt>
                <c:pt idx="4">
                  <c:v>17.89</c:v>
                </c:pt>
              </c:numCache>
            </c:numRef>
          </c:val>
          <c:extLst>
            <c:ext xmlns:c16="http://schemas.microsoft.com/office/drawing/2014/chart" uri="{C3380CC4-5D6E-409C-BE32-E72D297353CC}">
              <c16:uniqueId val="{00000001-23B4-4B6E-80AF-4D1D3F3F7F8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-3.43</c:v>
                </c:pt>
                <c:pt idx="1">
                  <c:v>-4.96</c:v>
                </c:pt>
                <c:pt idx="2">
                  <c:v>-2.91</c:v>
                </c:pt>
                <c:pt idx="3">
                  <c:v>14.82</c:v>
                </c:pt>
                <c:pt idx="4">
                  <c:v>13.56</c:v>
                </c:pt>
              </c:numCache>
            </c:numRef>
          </c:val>
          <c:smooth val="0"/>
          <c:extLst>
            <c:ext xmlns:c16="http://schemas.microsoft.com/office/drawing/2014/chart" uri="{C3380CC4-5D6E-409C-BE32-E72D297353CC}">
              <c16:uniqueId val="{00000002-23B4-4B6E-80AF-4D1D3F3F7F8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23.57</c:v>
                </c:pt>
                <c:pt idx="2">
                  <c:v>#N/A</c:v>
                </c:pt>
                <c:pt idx="3">
                  <c:v>23.35</c:v>
                </c:pt>
                <c:pt idx="4">
                  <c:v>#N/A</c:v>
                </c:pt>
                <c:pt idx="5">
                  <c:v>21.23</c:v>
                </c:pt>
                <c:pt idx="6">
                  <c:v>#N/A</c:v>
                </c:pt>
                <c:pt idx="7">
                  <c:v>24.96</c:v>
                </c:pt>
                <c:pt idx="8">
                  <c:v>#N/A</c:v>
                </c:pt>
                <c:pt idx="9">
                  <c:v>0</c:v>
                </c:pt>
              </c:numCache>
            </c:numRef>
          </c:val>
          <c:extLst>
            <c:ext xmlns:c16="http://schemas.microsoft.com/office/drawing/2014/chart" uri="{C3380CC4-5D6E-409C-BE32-E72D297353CC}">
              <c16:uniqueId val="{00000000-2A90-4871-8207-4B14C332172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A90-4871-8207-4B14C3321721}"/>
            </c:ext>
          </c:extLst>
        </c:ser>
        <c:ser>
          <c:idx val="2"/>
          <c:order val="2"/>
          <c:tx>
            <c:strRef>
              <c:f>データシート!$A$29</c:f>
              <c:strCache>
                <c:ptCount val="1"/>
                <c:pt idx="0">
                  <c:v>特別会計国民健康保険事業費</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1.32</c:v>
                </c:pt>
                <c:pt idx="4">
                  <c:v>#N/A</c:v>
                </c:pt>
                <c:pt idx="5">
                  <c:v>0.75</c:v>
                </c:pt>
                <c:pt idx="6">
                  <c:v>#N/A</c:v>
                </c:pt>
                <c:pt idx="7">
                  <c:v>0.1</c:v>
                </c:pt>
                <c:pt idx="8">
                  <c:v>#N/A</c:v>
                </c:pt>
                <c:pt idx="9">
                  <c:v>0.14000000000000001</c:v>
                </c:pt>
              </c:numCache>
            </c:numRef>
          </c:val>
          <c:extLst>
            <c:ext xmlns:c16="http://schemas.microsoft.com/office/drawing/2014/chart" uri="{C3380CC4-5D6E-409C-BE32-E72D297353CC}">
              <c16:uniqueId val="{00000002-2A90-4871-8207-4B14C3321721}"/>
            </c:ext>
          </c:extLst>
        </c:ser>
        <c:ser>
          <c:idx val="3"/>
          <c:order val="3"/>
          <c:tx>
            <c:strRef>
              <c:f>データシート!$A$30</c:f>
              <c:strCache>
                <c:ptCount val="1"/>
                <c:pt idx="0">
                  <c:v>特別会計後期高齢者医療事業費</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0.31</c:v>
                </c:pt>
                <c:pt idx="2">
                  <c:v>#N/A</c:v>
                </c:pt>
                <c:pt idx="3">
                  <c:v>0.44</c:v>
                </c:pt>
                <c:pt idx="4">
                  <c:v>#N/A</c:v>
                </c:pt>
                <c:pt idx="5">
                  <c:v>0.28000000000000003</c:v>
                </c:pt>
                <c:pt idx="6">
                  <c:v>#N/A</c:v>
                </c:pt>
                <c:pt idx="7">
                  <c:v>0.32</c:v>
                </c:pt>
                <c:pt idx="8">
                  <c:v>#N/A</c:v>
                </c:pt>
                <c:pt idx="9">
                  <c:v>0.32</c:v>
                </c:pt>
              </c:numCache>
            </c:numRef>
          </c:val>
          <c:extLst>
            <c:ext xmlns:c16="http://schemas.microsoft.com/office/drawing/2014/chart" uri="{C3380CC4-5D6E-409C-BE32-E72D297353CC}">
              <c16:uniqueId val="{00000003-2A90-4871-8207-4B14C3321721}"/>
            </c:ext>
          </c:extLst>
        </c:ser>
        <c:ser>
          <c:idx val="4"/>
          <c:order val="4"/>
          <c:tx>
            <c:strRef>
              <c:f>データシート!$A$31</c:f>
              <c:strCache>
                <c:ptCount val="1"/>
                <c:pt idx="0">
                  <c:v>特別会計介護保険事業費</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1.24</c:v>
                </c:pt>
                <c:pt idx="2">
                  <c:v>#N/A</c:v>
                </c:pt>
                <c:pt idx="3">
                  <c:v>1.84</c:v>
                </c:pt>
                <c:pt idx="4">
                  <c:v>#N/A</c:v>
                </c:pt>
                <c:pt idx="5">
                  <c:v>0.66</c:v>
                </c:pt>
                <c:pt idx="6">
                  <c:v>#N/A</c:v>
                </c:pt>
                <c:pt idx="7">
                  <c:v>0.81</c:v>
                </c:pt>
                <c:pt idx="8">
                  <c:v>#N/A</c:v>
                </c:pt>
                <c:pt idx="9">
                  <c:v>1.0900000000000001</c:v>
                </c:pt>
              </c:numCache>
            </c:numRef>
          </c:val>
          <c:extLst>
            <c:ext xmlns:c16="http://schemas.microsoft.com/office/drawing/2014/chart" uri="{C3380CC4-5D6E-409C-BE32-E72D297353CC}">
              <c16:uniqueId val="{00000004-2A90-4871-8207-4B14C3321721}"/>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7.99</c:v>
                </c:pt>
                <c:pt idx="2">
                  <c:v>#N/A</c:v>
                </c:pt>
                <c:pt idx="3">
                  <c:v>8.5299999999999994</c:v>
                </c:pt>
                <c:pt idx="4">
                  <c:v>#N/A</c:v>
                </c:pt>
                <c:pt idx="5">
                  <c:v>4.93</c:v>
                </c:pt>
                <c:pt idx="6">
                  <c:v>#N/A</c:v>
                </c:pt>
                <c:pt idx="7">
                  <c:v>5.34</c:v>
                </c:pt>
                <c:pt idx="8">
                  <c:v>#N/A</c:v>
                </c:pt>
                <c:pt idx="9">
                  <c:v>5.44</c:v>
                </c:pt>
              </c:numCache>
            </c:numRef>
          </c:val>
          <c:extLst>
            <c:ext xmlns:c16="http://schemas.microsoft.com/office/drawing/2014/chart" uri="{C3380CC4-5D6E-409C-BE32-E72D297353CC}">
              <c16:uniqueId val="{00000005-2A90-4871-8207-4B14C3321721}"/>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2.31</c:v>
                </c:pt>
                <c:pt idx="2">
                  <c:v>#N/A</c:v>
                </c:pt>
                <c:pt idx="3">
                  <c:v>3.8</c:v>
                </c:pt>
                <c:pt idx="4">
                  <c:v>#N/A</c:v>
                </c:pt>
                <c:pt idx="5">
                  <c:v>5.24</c:v>
                </c:pt>
                <c:pt idx="6">
                  <c:v>#N/A</c:v>
                </c:pt>
                <c:pt idx="7">
                  <c:v>9.69</c:v>
                </c:pt>
                <c:pt idx="8">
                  <c:v>#N/A</c:v>
                </c:pt>
                <c:pt idx="9">
                  <c:v>5.59</c:v>
                </c:pt>
              </c:numCache>
            </c:numRef>
          </c:val>
          <c:extLst>
            <c:ext xmlns:c16="http://schemas.microsoft.com/office/drawing/2014/chart" uri="{C3380CC4-5D6E-409C-BE32-E72D297353CC}">
              <c16:uniqueId val="{00000006-2A90-4871-8207-4B14C3321721}"/>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8.6</c:v>
                </c:pt>
                <c:pt idx="2">
                  <c:v>#N/A</c:v>
                </c:pt>
                <c:pt idx="3">
                  <c:v>7.43</c:v>
                </c:pt>
                <c:pt idx="4">
                  <c:v>#N/A</c:v>
                </c:pt>
                <c:pt idx="5">
                  <c:v>7.38</c:v>
                </c:pt>
                <c:pt idx="6">
                  <c:v>#N/A</c:v>
                </c:pt>
                <c:pt idx="7">
                  <c:v>8.34</c:v>
                </c:pt>
                <c:pt idx="8">
                  <c:v>#N/A</c:v>
                </c:pt>
                <c:pt idx="9">
                  <c:v>9.06</c:v>
                </c:pt>
              </c:numCache>
            </c:numRef>
          </c:val>
          <c:extLst>
            <c:ext xmlns:c16="http://schemas.microsoft.com/office/drawing/2014/chart" uri="{C3380CC4-5D6E-409C-BE32-E72D297353CC}">
              <c16:uniqueId val="{00000007-2A90-4871-8207-4B14C3321721}"/>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16.559999999999999</c:v>
                </c:pt>
                <c:pt idx="2">
                  <c:v>#N/A</c:v>
                </c:pt>
                <c:pt idx="3">
                  <c:v>16.239999999999998</c:v>
                </c:pt>
                <c:pt idx="4">
                  <c:v>#N/A</c:v>
                </c:pt>
                <c:pt idx="5">
                  <c:v>16.88</c:v>
                </c:pt>
                <c:pt idx="6">
                  <c:v>#N/A</c:v>
                </c:pt>
                <c:pt idx="7">
                  <c:v>18.11</c:v>
                </c:pt>
                <c:pt idx="8">
                  <c:v>#N/A</c:v>
                </c:pt>
                <c:pt idx="9">
                  <c:v>18.420000000000002</c:v>
                </c:pt>
              </c:numCache>
            </c:numRef>
          </c:val>
          <c:extLst>
            <c:ext xmlns:c16="http://schemas.microsoft.com/office/drawing/2014/chart" uri="{C3380CC4-5D6E-409C-BE32-E72D297353CC}">
              <c16:uniqueId val="{00000008-2A90-4871-8207-4B14C3321721}"/>
            </c:ext>
          </c:extLst>
        </c:ser>
        <c:ser>
          <c:idx val="9"/>
          <c:order val="9"/>
          <c:tx>
            <c:strRef>
              <c:f>データシート!$A$36</c:f>
              <c:strCache>
                <c:ptCount val="1"/>
                <c:pt idx="0">
                  <c:v>ボートレース事業会計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0</c:v>
                </c:pt>
                <c:pt idx="1">
                  <c:v>0</c:v>
                </c:pt>
                <c:pt idx="2">
                  <c:v>0</c:v>
                </c:pt>
                <c:pt idx="3">
                  <c:v>0</c:v>
                </c:pt>
                <c:pt idx="4">
                  <c:v>0</c:v>
                </c:pt>
                <c:pt idx="5">
                  <c:v>0</c:v>
                </c:pt>
                <c:pt idx="6">
                  <c:v>0</c:v>
                </c:pt>
                <c:pt idx="7">
                  <c:v>0</c:v>
                </c:pt>
                <c:pt idx="8">
                  <c:v>#N/A</c:v>
                </c:pt>
                <c:pt idx="9">
                  <c:v>27.29</c:v>
                </c:pt>
              </c:numCache>
            </c:numRef>
          </c:val>
          <c:extLst>
            <c:ext xmlns:c16="http://schemas.microsoft.com/office/drawing/2014/chart" uri="{C3380CC4-5D6E-409C-BE32-E72D297353CC}">
              <c16:uniqueId val="{00000009-2A90-4871-8207-4B14C332172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2363</c:v>
                </c:pt>
                <c:pt idx="5">
                  <c:v>2415</c:v>
                </c:pt>
                <c:pt idx="8">
                  <c:v>2425</c:v>
                </c:pt>
                <c:pt idx="11">
                  <c:v>3387</c:v>
                </c:pt>
                <c:pt idx="14">
                  <c:v>3401</c:v>
                </c:pt>
              </c:numCache>
            </c:numRef>
          </c:val>
          <c:extLst>
            <c:ext xmlns:c16="http://schemas.microsoft.com/office/drawing/2014/chart" uri="{C3380CC4-5D6E-409C-BE32-E72D297353CC}">
              <c16:uniqueId val="{00000000-EB6A-4CC7-AB9B-24DCEF1146C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B6A-4CC7-AB9B-24DCEF1146C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225</c:v>
                </c:pt>
                <c:pt idx="3">
                  <c:v>100</c:v>
                </c:pt>
                <c:pt idx="6">
                  <c:v>100</c:v>
                </c:pt>
                <c:pt idx="9">
                  <c:v>206</c:v>
                </c:pt>
                <c:pt idx="12">
                  <c:v>216</c:v>
                </c:pt>
              </c:numCache>
            </c:numRef>
          </c:val>
          <c:extLst>
            <c:ext xmlns:c16="http://schemas.microsoft.com/office/drawing/2014/chart" uri="{C3380CC4-5D6E-409C-BE32-E72D297353CC}">
              <c16:uniqueId val="{00000002-EB6A-4CC7-AB9B-24DCEF1146C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B6A-4CC7-AB9B-24DCEF1146C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180</c:v>
                </c:pt>
                <c:pt idx="3">
                  <c:v>178</c:v>
                </c:pt>
                <c:pt idx="6">
                  <c:v>184</c:v>
                </c:pt>
                <c:pt idx="9">
                  <c:v>189</c:v>
                </c:pt>
                <c:pt idx="12">
                  <c:v>189</c:v>
                </c:pt>
              </c:numCache>
            </c:numRef>
          </c:val>
          <c:extLst>
            <c:ext xmlns:c16="http://schemas.microsoft.com/office/drawing/2014/chart" uri="{C3380CC4-5D6E-409C-BE32-E72D297353CC}">
              <c16:uniqueId val="{00000004-EB6A-4CC7-AB9B-24DCEF1146C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B6A-4CC7-AB9B-24DCEF1146C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B6A-4CC7-AB9B-24DCEF1146C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2633</c:v>
                </c:pt>
                <c:pt idx="3">
                  <c:v>2789</c:v>
                </c:pt>
                <c:pt idx="6">
                  <c:v>2976</c:v>
                </c:pt>
                <c:pt idx="9">
                  <c:v>3434</c:v>
                </c:pt>
                <c:pt idx="12">
                  <c:v>3454</c:v>
                </c:pt>
              </c:numCache>
            </c:numRef>
          </c:val>
          <c:extLst>
            <c:ext xmlns:c16="http://schemas.microsoft.com/office/drawing/2014/chart" uri="{C3380CC4-5D6E-409C-BE32-E72D297353CC}">
              <c16:uniqueId val="{00000007-EB6A-4CC7-AB9B-24DCEF1146C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675</c:v>
                </c:pt>
                <c:pt idx="2">
                  <c:v>#N/A</c:v>
                </c:pt>
                <c:pt idx="3">
                  <c:v>#N/A</c:v>
                </c:pt>
                <c:pt idx="4">
                  <c:v>652</c:v>
                </c:pt>
                <c:pt idx="5">
                  <c:v>#N/A</c:v>
                </c:pt>
                <c:pt idx="6">
                  <c:v>#N/A</c:v>
                </c:pt>
                <c:pt idx="7">
                  <c:v>835</c:v>
                </c:pt>
                <c:pt idx="8">
                  <c:v>#N/A</c:v>
                </c:pt>
                <c:pt idx="9">
                  <c:v>#N/A</c:v>
                </c:pt>
                <c:pt idx="10">
                  <c:v>442</c:v>
                </c:pt>
                <c:pt idx="11">
                  <c:v>#N/A</c:v>
                </c:pt>
                <c:pt idx="12">
                  <c:v>#N/A</c:v>
                </c:pt>
                <c:pt idx="13">
                  <c:v>458</c:v>
                </c:pt>
                <c:pt idx="14">
                  <c:v>#N/A</c:v>
                </c:pt>
              </c:numCache>
            </c:numRef>
          </c:val>
          <c:smooth val="0"/>
          <c:extLst>
            <c:ext xmlns:c16="http://schemas.microsoft.com/office/drawing/2014/chart" uri="{C3380CC4-5D6E-409C-BE32-E72D297353CC}">
              <c16:uniqueId val="{00000008-EB6A-4CC7-AB9B-24DCEF1146C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29385</c:v>
                </c:pt>
                <c:pt idx="5">
                  <c:v>30533</c:v>
                </c:pt>
                <c:pt idx="8">
                  <c:v>31449</c:v>
                </c:pt>
                <c:pt idx="11">
                  <c:v>30553</c:v>
                </c:pt>
                <c:pt idx="14">
                  <c:v>29581</c:v>
                </c:pt>
              </c:numCache>
            </c:numRef>
          </c:val>
          <c:extLst>
            <c:ext xmlns:c16="http://schemas.microsoft.com/office/drawing/2014/chart" uri="{C3380CC4-5D6E-409C-BE32-E72D297353CC}">
              <c16:uniqueId val="{00000000-66C8-4854-B88B-86275579B23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13263</c:v>
                </c:pt>
                <c:pt idx="5">
                  <c:v>13813</c:v>
                </c:pt>
                <c:pt idx="8">
                  <c:v>7660</c:v>
                </c:pt>
                <c:pt idx="11">
                  <c:v>4450</c:v>
                </c:pt>
                <c:pt idx="14">
                  <c:v>4331</c:v>
                </c:pt>
              </c:numCache>
            </c:numRef>
          </c:val>
          <c:extLst>
            <c:ext xmlns:c16="http://schemas.microsoft.com/office/drawing/2014/chart" uri="{C3380CC4-5D6E-409C-BE32-E72D297353CC}">
              <c16:uniqueId val="{00000001-66C8-4854-B88B-86275579B23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26961</c:v>
                </c:pt>
                <c:pt idx="5">
                  <c:v>24566</c:v>
                </c:pt>
                <c:pt idx="8">
                  <c:v>27086</c:v>
                </c:pt>
                <c:pt idx="11">
                  <c:v>25666</c:v>
                </c:pt>
                <c:pt idx="14">
                  <c:v>27302</c:v>
                </c:pt>
              </c:numCache>
            </c:numRef>
          </c:val>
          <c:extLst>
            <c:ext xmlns:c16="http://schemas.microsoft.com/office/drawing/2014/chart" uri="{C3380CC4-5D6E-409C-BE32-E72D297353CC}">
              <c16:uniqueId val="{00000002-66C8-4854-B88B-86275579B23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6C8-4854-B88B-86275579B23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6C8-4854-B88B-86275579B23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6C8-4854-B88B-86275579B23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6769</c:v>
                </c:pt>
                <c:pt idx="3">
                  <c:v>6569</c:v>
                </c:pt>
                <c:pt idx="6">
                  <c:v>6424</c:v>
                </c:pt>
                <c:pt idx="9">
                  <c:v>6201</c:v>
                </c:pt>
                <c:pt idx="12">
                  <c:v>6258</c:v>
                </c:pt>
              </c:numCache>
            </c:numRef>
          </c:val>
          <c:extLst>
            <c:ext xmlns:c16="http://schemas.microsoft.com/office/drawing/2014/chart" uri="{C3380CC4-5D6E-409C-BE32-E72D297353CC}">
              <c16:uniqueId val="{00000006-66C8-4854-B88B-86275579B23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66C8-4854-B88B-86275579B23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1867</c:v>
                </c:pt>
                <c:pt idx="3">
                  <c:v>1862</c:v>
                </c:pt>
                <c:pt idx="6">
                  <c:v>1828</c:v>
                </c:pt>
                <c:pt idx="9">
                  <c:v>1512</c:v>
                </c:pt>
                <c:pt idx="12">
                  <c:v>1943</c:v>
                </c:pt>
              </c:numCache>
            </c:numRef>
          </c:val>
          <c:extLst>
            <c:ext xmlns:c16="http://schemas.microsoft.com/office/drawing/2014/chart" uri="{C3380CC4-5D6E-409C-BE32-E72D297353CC}">
              <c16:uniqueId val="{00000008-66C8-4854-B88B-86275579B23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7551</c:v>
                </c:pt>
                <c:pt idx="3">
                  <c:v>4699</c:v>
                </c:pt>
                <c:pt idx="6">
                  <c:v>3703</c:v>
                </c:pt>
                <c:pt idx="9">
                  <c:v>2825</c:v>
                </c:pt>
                <c:pt idx="12">
                  <c:v>2720</c:v>
                </c:pt>
              </c:numCache>
            </c:numRef>
          </c:val>
          <c:extLst>
            <c:ext xmlns:c16="http://schemas.microsoft.com/office/drawing/2014/chart" uri="{C3380CC4-5D6E-409C-BE32-E72D297353CC}">
              <c16:uniqueId val="{00000009-66C8-4854-B88B-86275579B23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48752</c:v>
                </c:pt>
                <c:pt idx="3">
                  <c:v>57011</c:v>
                </c:pt>
                <c:pt idx="6">
                  <c:v>57889</c:v>
                </c:pt>
                <c:pt idx="9">
                  <c:v>52304</c:v>
                </c:pt>
                <c:pt idx="12">
                  <c:v>50028</c:v>
                </c:pt>
              </c:numCache>
            </c:numRef>
          </c:val>
          <c:extLst>
            <c:ext xmlns:c16="http://schemas.microsoft.com/office/drawing/2014/chart" uri="{C3380CC4-5D6E-409C-BE32-E72D297353CC}">
              <c16:uniqueId val="{0000000A-66C8-4854-B88B-86275579B23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1228</c:v>
                </c:pt>
                <c:pt idx="5">
                  <c:v>#N/A</c:v>
                </c:pt>
                <c:pt idx="6">
                  <c:v>#N/A</c:v>
                </c:pt>
                <c:pt idx="7">
                  <c:v>3649</c:v>
                </c:pt>
                <c:pt idx="8">
                  <c:v>#N/A</c:v>
                </c:pt>
                <c:pt idx="9">
                  <c:v>#N/A</c:v>
                </c:pt>
                <c:pt idx="10">
                  <c:v>2173</c:v>
                </c:pt>
                <c:pt idx="11">
                  <c:v>#N/A</c:v>
                </c:pt>
                <c:pt idx="12">
                  <c:v>#N/A</c:v>
                </c:pt>
                <c:pt idx="13">
                  <c:v>0</c:v>
                </c:pt>
                <c:pt idx="14">
                  <c:v>#N/A</c:v>
                </c:pt>
              </c:numCache>
            </c:numRef>
          </c:val>
          <c:smooth val="0"/>
          <c:extLst>
            <c:ext xmlns:c16="http://schemas.microsoft.com/office/drawing/2014/chart" uri="{C3380CC4-5D6E-409C-BE32-E72D297353CC}">
              <c16:uniqueId val="{0000000B-66C8-4854-B88B-86275579B23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5220</c:v>
                </c:pt>
                <c:pt idx="1">
                  <c:v>5077</c:v>
                </c:pt>
                <c:pt idx="2">
                  <c:v>5393</c:v>
                </c:pt>
              </c:numCache>
            </c:numRef>
          </c:val>
          <c:extLst>
            <c:ext xmlns:c16="http://schemas.microsoft.com/office/drawing/2014/chart" uri="{C3380CC4-5D6E-409C-BE32-E72D297353CC}">
              <c16:uniqueId val="{00000000-6FE6-4584-9C00-BD22DB0E920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5606</c:v>
                </c:pt>
                <c:pt idx="1">
                  <c:v>6106</c:v>
                </c:pt>
                <c:pt idx="2">
                  <c:v>6724</c:v>
                </c:pt>
              </c:numCache>
            </c:numRef>
          </c:val>
          <c:extLst>
            <c:ext xmlns:c16="http://schemas.microsoft.com/office/drawing/2014/chart" uri="{C3380CC4-5D6E-409C-BE32-E72D297353CC}">
              <c16:uniqueId val="{00000001-6FE6-4584-9C00-BD22DB0E920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12783</c:v>
                </c:pt>
                <c:pt idx="1">
                  <c:v>10955</c:v>
                </c:pt>
                <c:pt idx="2">
                  <c:v>11874</c:v>
                </c:pt>
              </c:numCache>
            </c:numRef>
          </c:val>
          <c:extLst>
            <c:ext xmlns:c16="http://schemas.microsoft.com/office/drawing/2014/chart" uri="{C3380CC4-5D6E-409C-BE32-E72D297353CC}">
              <c16:uniqueId val="{00000002-6FE6-4584-9C00-BD22DB0E920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0EBB-44A3-8396-EE0BC9B7FE39}"/>
              </c:ext>
            </c:extLst>
          </c:dPt>
          <c:dPt>
            <c:idx val="1"/>
            <c:bubble3D val="0"/>
            <c:extLst>
              <c:ext xmlns:c16="http://schemas.microsoft.com/office/drawing/2014/chart" uri="{C3380CC4-5D6E-409C-BE32-E72D297353CC}">
                <c16:uniqueId val="{00000001-0EBB-44A3-8396-EE0BC9B7FE39}"/>
              </c:ext>
            </c:extLst>
          </c:dPt>
          <c:dPt>
            <c:idx val="2"/>
            <c:bubble3D val="0"/>
            <c:extLst>
              <c:ext xmlns:c16="http://schemas.microsoft.com/office/drawing/2014/chart" uri="{C3380CC4-5D6E-409C-BE32-E72D297353CC}">
                <c16:uniqueId val="{00000002-0EBB-44A3-8396-EE0BC9B7FE39}"/>
              </c:ext>
            </c:extLst>
          </c:dPt>
          <c:dPt>
            <c:idx val="3"/>
            <c:bubble3D val="0"/>
            <c:extLst>
              <c:ext xmlns:c16="http://schemas.microsoft.com/office/drawing/2014/chart" uri="{C3380CC4-5D6E-409C-BE32-E72D297353CC}">
                <c16:uniqueId val="{00000003-0EBB-44A3-8396-EE0BC9B7FE39}"/>
              </c:ext>
            </c:extLst>
          </c:dPt>
          <c:dPt>
            <c:idx val="4"/>
            <c:bubble3D val="0"/>
            <c:extLst>
              <c:ext xmlns:c16="http://schemas.microsoft.com/office/drawing/2014/chart" uri="{C3380CC4-5D6E-409C-BE32-E72D297353CC}">
                <c16:uniqueId val="{00000004-0EBB-44A3-8396-EE0BC9B7FE39}"/>
              </c:ext>
            </c:extLst>
          </c:dPt>
          <c:dPt>
            <c:idx val="8"/>
            <c:bubble3D val="0"/>
            <c:extLst>
              <c:ext xmlns:c16="http://schemas.microsoft.com/office/drawing/2014/chart" uri="{C3380CC4-5D6E-409C-BE32-E72D297353CC}">
                <c16:uniqueId val="{00000005-0EBB-44A3-8396-EE0BC9B7FE39}"/>
              </c:ext>
            </c:extLst>
          </c:dPt>
          <c:dPt>
            <c:idx val="16"/>
            <c:bubble3D val="0"/>
            <c:extLst>
              <c:ext xmlns:c16="http://schemas.microsoft.com/office/drawing/2014/chart" uri="{C3380CC4-5D6E-409C-BE32-E72D297353CC}">
                <c16:uniqueId val="{00000006-0EBB-44A3-8396-EE0BC9B7FE39}"/>
              </c:ext>
            </c:extLst>
          </c:dPt>
          <c:dPt>
            <c:idx val="24"/>
            <c:bubble3D val="0"/>
            <c:extLst>
              <c:ext xmlns:c16="http://schemas.microsoft.com/office/drawing/2014/chart" uri="{C3380CC4-5D6E-409C-BE32-E72D297353CC}">
                <c16:uniqueId val="{00000007-0EBB-44A3-8396-EE0BC9B7FE39}"/>
              </c:ext>
            </c:extLst>
          </c:dPt>
          <c:dPt>
            <c:idx val="32"/>
            <c:bubble3D val="0"/>
            <c:extLst>
              <c:ext xmlns:c16="http://schemas.microsoft.com/office/drawing/2014/chart" uri="{C3380CC4-5D6E-409C-BE32-E72D297353CC}">
                <c16:uniqueId val="{00000008-0EBB-44A3-8396-EE0BC9B7FE39}"/>
              </c:ext>
            </c:extLst>
          </c:dPt>
          <c:dLbls>
            <c:dLbl>
              <c:idx val="0"/>
              <c:tx>
                <c:rich>
                  <a:bodyPr horzOverflow="overflow"/>
                  <a:lstStyle/>
                  <a:p>
                    <a:pPr>
                      <a:defRPr/>
                    </a:pPr>
                    <a:r>
                      <a:rPr lang="ja-JP" altLang="en-US" sz="90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BB-44A3-8396-EE0BC9B7FE39}"/>
                </c:ext>
              </c:extLst>
            </c:dLbl>
            <c:dLbl>
              <c:idx val="1"/>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0EBB-44A3-8396-EE0BC9B7FE39}"/>
                </c:ext>
              </c:extLst>
            </c:dLbl>
            <c:dLbl>
              <c:idx val="2"/>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0EBB-44A3-8396-EE0BC9B7FE39}"/>
                </c:ext>
              </c:extLst>
            </c:dLbl>
            <c:dLbl>
              <c:idx val="3"/>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0EBB-44A3-8396-EE0BC9B7FE39}"/>
                </c:ext>
              </c:extLst>
            </c:dLbl>
            <c:dLbl>
              <c:idx val="4"/>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0EBB-44A3-8396-EE0BC9B7FE39}"/>
                </c:ext>
              </c:extLst>
            </c:dLbl>
            <c:dLbl>
              <c:idx val="8"/>
              <c:tx>
                <c:rich>
                  <a:bodyPr horzOverflow="overflow"/>
                  <a:lstStyle/>
                  <a:p>
                    <a:pPr>
                      <a:defRPr/>
                    </a:pPr>
                    <a:r>
                      <a:rPr lang="ja-JP" altLang="en-US" sz="90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BB-44A3-8396-EE0BC9B7FE39}"/>
                </c:ext>
              </c:extLst>
            </c:dLbl>
            <c:dLbl>
              <c:idx val="16"/>
              <c:tx>
                <c:rich>
                  <a:bodyPr horzOverflow="overflow"/>
                  <a:lstStyle/>
                  <a:p>
                    <a:pPr>
                      <a:defRPr/>
                    </a:pPr>
                    <a:r>
                      <a:rPr lang="ja-JP" altLang="en-US" sz="90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BB-44A3-8396-EE0BC9B7FE39}"/>
                </c:ext>
              </c:extLst>
            </c:dLbl>
            <c:dLbl>
              <c:idx val="24"/>
              <c:tx>
                <c:rich>
                  <a:bodyPr horzOverflow="overflow"/>
                  <a:lstStyle/>
                  <a:p>
                    <a:pPr>
                      <a:defRPr/>
                    </a:pPr>
                    <a:r>
                      <a:rPr lang="ja-JP" altLang="en-US" sz="90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BB-44A3-8396-EE0BC9B7FE39}"/>
                </c:ext>
              </c:extLst>
            </c:dLbl>
            <c:dLbl>
              <c:idx val="32"/>
              <c:tx>
                <c:rich>
                  <a:bodyPr horzOverflow="overflow"/>
                  <a:lstStyle/>
                  <a:p>
                    <a:pPr>
                      <a:defRPr/>
                    </a:pPr>
                    <a:r>
                      <a:rPr lang="ja-JP" altLang="en-US" sz="900">
                        <a:solidFill>
                          <a:schemeClr val="tx1"/>
                        </a:solidFill>
                        <a:latin typeface="ＭＳ Ｐゴシック"/>
                        <a:ea typeface="ＭＳ Ｐゴシック"/>
                      </a:rPr>
                      <a:t>R05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BB-44A3-8396-EE0BC9B7FE39}"/>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0EBB-44A3-8396-EE0BC9B7FE3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0EBB-44A3-8396-EE0BC9B7FE39}"/>
              </c:ext>
            </c:extLst>
          </c:dPt>
          <c:dPt>
            <c:idx val="1"/>
            <c:bubble3D val="0"/>
            <c:extLst>
              <c:ext xmlns:c16="http://schemas.microsoft.com/office/drawing/2014/chart" uri="{C3380CC4-5D6E-409C-BE32-E72D297353CC}">
                <c16:uniqueId val="{0000000B-0EBB-44A3-8396-EE0BC9B7FE39}"/>
              </c:ext>
            </c:extLst>
          </c:dPt>
          <c:dPt>
            <c:idx val="2"/>
            <c:bubble3D val="0"/>
            <c:extLst>
              <c:ext xmlns:c16="http://schemas.microsoft.com/office/drawing/2014/chart" uri="{C3380CC4-5D6E-409C-BE32-E72D297353CC}">
                <c16:uniqueId val="{0000000C-0EBB-44A3-8396-EE0BC9B7FE39}"/>
              </c:ext>
            </c:extLst>
          </c:dPt>
          <c:dPt>
            <c:idx val="3"/>
            <c:bubble3D val="0"/>
            <c:extLst>
              <c:ext xmlns:c16="http://schemas.microsoft.com/office/drawing/2014/chart" uri="{C3380CC4-5D6E-409C-BE32-E72D297353CC}">
                <c16:uniqueId val="{0000000D-0EBB-44A3-8396-EE0BC9B7FE39}"/>
              </c:ext>
            </c:extLst>
          </c:dPt>
          <c:dPt>
            <c:idx val="4"/>
            <c:bubble3D val="0"/>
            <c:extLst>
              <c:ext xmlns:c16="http://schemas.microsoft.com/office/drawing/2014/chart" uri="{C3380CC4-5D6E-409C-BE32-E72D297353CC}">
                <c16:uniqueId val="{0000000E-0EBB-44A3-8396-EE0BC9B7FE39}"/>
              </c:ext>
            </c:extLst>
          </c:dPt>
          <c:dPt>
            <c:idx val="8"/>
            <c:bubble3D val="0"/>
            <c:extLst>
              <c:ext xmlns:c16="http://schemas.microsoft.com/office/drawing/2014/chart" uri="{C3380CC4-5D6E-409C-BE32-E72D297353CC}">
                <c16:uniqueId val="{0000000F-0EBB-44A3-8396-EE0BC9B7FE39}"/>
              </c:ext>
            </c:extLst>
          </c:dPt>
          <c:dPt>
            <c:idx val="16"/>
            <c:bubble3D val="0"/>
            <c:extLst>
              <c:ext xmlns:c16="http://schemas.microsoft.com/office/drawing/2014/chart" uri="{C3380CC4-5D6E-409C-BE32-E72D297353CC}">
                <c16:uniqueId val="{00000010-0EBB-44A3-8396-EE0BC9B7FE39}"/>
              </c:ext>
            </c:extLst>
          </c:dPt>
          <c:dPt>
            <c:idx val="24"/>
            <c:bubble3D val="0"/>
            <c:extLst>
              <c:ext xmlns:c16="http://schemas.microsoft.com/office/drawing/2014/chart" uri="{C3380CC4-5D6E-409C-BE32-E72D297353CC}">
                <c16:uniqueId val="{00000011-0EBB-44A3-8396-EE0BC9B7FE39}"/>
              </c:ext>
            </c:extLst>
          </c:dPt>
          <c:dPt>
            <c:idx val="32"/>
            <c:bubble3D val="0"/>
            <c:extLst>
              <c:ext xmlns:c16="http://schemas.microsoft.com/office/drawing/2014/chart" uri="{C3380CC4-5D6E-409C-BE32-E72D297353CC}">
                <c16:uniqueId val="{00000012-0EBB-44A3-8396-EE0BC9B7FE39}"/>
              </c:ext>
            </c:extLst>
          </c:dPt>
          <c:dLbls>
            <c:dLbl>
              <c:idx val="0"/>
              <c:tx>
                <c:rich>
                  <a:bodyPr horzOverflow="overflow"/>
                  <a:lstStyle/>
                  <a:p>
                    <a:pPr>
                      <a:defRPr/>
                    </a:pPr>
                    <a:r>
                      <a:rPr lang="ja-JP" altLang="en-US" sz="900" baseline="0">
                        <a:solidFill>
                          <a:schemeClr val="tx1"/>
                        </a:solidFill>
                        <a:latin typeface="ＭＳ Ｐゴシック"/>
                        <a:ea typeface="ＭＳ Ｐゴシック"/>
                      </a:rPr>
                      <a:t>R01</a:t>
                    </a:r>
                  </a:p>
                </c:rich>
              </c:tx>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BB-44A3-8396-EE0BC9B7FE39}"/>
                </c:ext>
              </c:extLst>
            </c:dLbl>
            <c:dLbl>
              <c:idx val="1"/>
              <c:delete val="1"/>
              <c:extLst>
                <c:ext xmlns:c15="http://schemas.microsoft.com/office/drawing/2012/chart" uri="{CE6537A1-D6FC-4f65-9D91-7224C49458BB}"/>
                <c:ext xmlns:c16="http://schemas.microsoft.com/office/drawing/2014/chart" uri="{C3380CC4-5D6E-409C-BE32-E72D297353CC}">
                  <c16:uniqueId val="{0000000B-0EBB-44A3-8396-EE0BC9B7FE39}"/>
                </c:ext>
              </c:extLst>
            </c:dLbl>
            <c:dLbl>
              <c:idx val="2"/>
              <c:delete val="1"/>
              <c:extLst>
                <c:ext xmlns:c15="http://schemas.microsoft.com/office/drawing/2012/chart" uri="{CE6537A1-D6FC-4f65-9D91-7224C49458BB}"/>
                <c:ext xmlns:c16="http://schemas.microsoft.com/office/drawing/2014/chart" uri="{C3380CC4-5D6E-409C-BE32-E72D297353CC}">
                  <c16:uniqueId val="{0000000C-0EBB-44A3-8396-EE0BC9B7FE39}"/>
                </c:ext>
              </c:extLst>
            </c:dLbl>
            <c:dLbl>
              <c:idx val="3"/>
              <c:delete val="1"/>
              <c:extLst>
                <c:ext xmlns:c15="http://schemas.microsoft.com/office/drawing/2012/chart" uri="{CE6537A1-D6FC-4f65-9D91-7224C49458BB}"/>
                <c:ext xmlns:c16="http://schemas.microsoft.com/office/drawing/2014/chart" uri="{C3380CC4-5D6E-409C-BE32-E72D297353CC}">
                  <c16:uniqueId val="{0000000D-0EBB-44A3-8396-EE0BC9B7FE39}"/>
                </c:ext>
              </c:extLst>
            </c:dLbl>
            <c:dLbl>
              <c:idx val="4"/>
              <c:delete val="1"/>
              <c:extLst>
                <c:ext xmlns:c15="http://schemas.microsoft.com/office/drawing/2012/chart" uri="{CE6537A1-D6FC-4f65-9D91-7224C49458BB}"/>
                <c:ext xmlns:c16="http://schemas.microsoft.com/office/drawing/2014/chart" uri="{C3380CC4-5D6E-409C-BE32-E72D297353CC}">
                  <c16:uniqueId val="{0000000E-0EBB-44A3-8396-EE0BC9B7FE39}"/>
                </c:ext>
              </c:extLst>
            </c:dLbl>
            <c:dLbl>
              <c:idx val="8"/>
              <c:tx>
                <c:rich>
                  <a:bodyPr horzOverflow="overflow"/>
                  <a:lstStyle/>
                  <a:p>
                    <a:pPr>
                      <a:defRPr/>
                    </a:pPr>
                    <a:r>
                      <a:rPr lang="ja-JP" altLang="en-US"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EBB-44A3-8396-EE0BC9B7FE39}"/>
                </c:ext>
              </c:extLst>
            </c:dLbl>
            <c:dLbl>
              <c:idx val="16"/>
              <c:tx>
                <c:rich>
                  <a:bodyPr horzOverflow="overflow"/>
                  <a:lstStyle/>
                  <a:p>
                    <a:pPr>
                      <a:defRPr/>
                    </a:pPr>
                    <a:r>
                      <a:rPr lang="ja-JP" altLang="en-US"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EBB-44A3-8396-EE0BC9B7FE39}"/>
                </c:ext>
              </c:extLst>
            </c:dLbl>
            <c:dLbl>
              <c:idx val="24"/>
              <c:tx>
                <c:rich>
                  <a:bodyPr horzOverflow="overflow"/>
                  <a:lstStyle/>
                  <a:p>
                    <a:pPr>
                      <a:defRPr/>
                    </a:pPr>
                    <a:r>
                      <a:rPr lang="ja-JP" altLang="en-US" sz="900" baseline="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EBB-44A3-8396-EE0BC9B7FE39}"/>
                </c:ext>
              </c:extLst>
            </c:dLbl>
            <c:dLbl>
              <c:idx val="32"/>
              <c:tx>
                <c:rich>
                  <a:bodyPr horzOverflow="overflow"/>
                  <a:lstStyle/>
                  <a:p>
                    <a:pPr>
                      <a:defRPr/>
                    </a:pPr>
                    <a:r>
                      <a:rPr lang="ja-JP" altLang="en-US" sz="900" baseline="0">
                        <a:solidFill>
                          <a:schemeClr val="tx1"/>
                        </a:solidFill>
                        <a:latin typeface="ＭＳ Ｐゴシック"/>
                        <a:ea typeface="ＭＳ Ｐゴシック"/>
                      </a:rPr>
                      <a:t>R05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EBB-44A3-8396-EE0BC9B7FE39}"/>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c:ext xmlns:c16="http://schemas.microsoft.com/office/drawing/2014/chart" uri="{C3380CC4-5D6E-409C-BE32-E72D297353CC}">
              <c16:uniqueId val="{00000013-0EBB-44A3-8396-EE0BC9B7FE39}"/>
            </c:ext>
          </c:extLst>
        </c:ser>
        <c:dLbls>
          <c:showLegendKey val="0"/>
          <c:showVal val="1"/>
          <c:showCatName val="0"/>
          <c:showSerName val="0"/>
          <c:showPercent val="0"/>
          <c:showBubbleSize val="0"/>
        </c:dLbls>
        <c:axId val="3"/>
        <c:axId val="2"/>
      </c:scatterChart>
      <c:valAx>
        <c:axId val="3"/>
        <c:scaling>
          <c:orientation val="maxMin"/>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61497750989"/>
              <c:y val="0.90792963552686112"/>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80889542023E-2"/>
              <c:y val="0.25088119179008439"/>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txPr>
    <a:bodyPr anchor="ctr" anchorCtr="1"/>
    <a:lstStyle/>
    <a:p>
      <a:pPr algn="ctr" rtl="0">
        <a:defRPr lang="ja-JP" altLang="en-US" sz="1000">
          <a:solidFill>
            <a:schemeClr val="tx1"/>
          </a:solidFill>
        </a:defRPr>
      </a:pPr>
      <a:endParaRPr lang="ja-JP"/>
    </a:p>
  </c:txPr>
  <c:printSettings>
    <c:headerFooter/>
    <c:pageMargins b="0.75000000000000044" l="0.7000000000000004" r="0.7000000000000004" t="0.75000000000000044"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7724-4C35-8AAA-35F5C94837AC}"/>
              </c:ext>
            </c:extLst>
          </c:dPt>
          <c:dPt>
            <c:idx val="1"/>
            <c:bubble3D val="0"/>
            <c:extLst>
              <c:ext xmlns:c16="http://schemas.microsoft.com/office/drawing/2014/chart" uri="{C3380CC4-5D6E-409C-BE32-E72D297353CC}">
                <c16:uniqueId val="{00000001-7724-4C35-8AAA-35F5C94837AC}"/>
              </c:ext>
            </c:extLst>
          </c:dPt>
          <c:dPt>
            <c:idx val="2"/>
            <c:bubble3D val="0"/>
            <c:extLst>
              <c:ext xmlns:c16="http://schemas.microsoft.com/office/drawing/2014/chart" uri="{C3380CC4-5D6E-409C-BE32-E72D297353CC}">
                <c16:uniqueId val="{00000002-7724-4C35-8AAA-35F5C94837AC}"/>
              </c:ext>
            </c:extLst>
          </c:dPt>
          <c:dPt>
            <c:idx val="3"/>
            <c:bubble3D val="0"/>
            <c:extLst>
              <c:ext xmlns:c16="http://schemas.microsoft.com/office/drawing/2014/chart" uri="{C3380CC4-5D6E-409C-BE32-E72D297353CC}">
                <c16:uniqueId val="{00000003-7724-4C35-8AAA-35F5C94837AC}"/>
              </c:ext>
            </c:extLst>
          </c:dPt>
          <c:dPt>
            <c:idx val="4"/>
            <c:bubble3D val="0"/>
            <c:extLst>
              <c:ext xmlns:c16="http://schemas.microsoft.com/office/drawing/2014/chart" uri="{C3380CC4-5D6E-409C-BE32-E72D297353CC}">
                <c16:uniqueId val="{00000004-7724-4C35-8AAA-35F5C94837AC}"/>
              </c:ext>
            </c:extLst>
          </c:dPt>
          <c:dPt>
            <c:idx val="8"/>
            <c:bubble3D val="0"/>
            <c:extLst>
              <c:ext xmlns:c16="http://schemas.microsoft.com/office/drawing/2014/chart" uri="{C3380CC4-5D6E-409C-BE32-E72D297353CC}">
                <c16:uniqueId val="{00000005-7724-4C35-8AAA-35F5C94837AC}"/>
              </c:ext>
            </c:extLst>
          </c:dPt>
          <c:dPt>
            <c:idx val="16"/>
            <c:bubble3D val="0"/>
            <c:extLst>
              <c:ext xmlns:c16="http://schemas.microsoft.com/office/drawing/2014/chart" uri="{C3380CC4-5D6E-409C-BE32-E72D297353CC}">
                <c16:uniqueId val="{00000006-7724-4C35-8AAA-35F5C94837AC}"/>
              </c:ext>
            </c:extLst>
          </c:dPt>
          <c:dPt>
            <c:idx val="24"/>
            <c:bubble3D val="0"/>
            <c:extLst>
              <c:ext xmlns:c16="http://schemas.microsoft.com/office/drawing/2014/chart" uri="{C3380CC4-5D6E-409C-BE32-E72D297353CC}">
                <c16:uniqueId val="{00000007-7724-4C35-8AAA-35F5C94837AC}"/>
              </c:ext>
            </c:extLst>
          </c:dPt>
          <c:dPt>
            <c:idx val="32"/>
            <c:bubble3D val="0"/>
            <c:extLst>
              <c:ext xmlns:c16="http://schemas.microsoft.com/office/drawing/2014/chart" uri="{C3380CC4-5D6E-409C-BE32-E72D297353CC}">
                <c16:uniqueId val="{00000008-7724-4C35-8AAA-35F5C94837AC}"/>
              </c:ext>
            </c:extLst>
          </c:dPt>
          <c:dLbls>
            <c:dLbl>
              <c:idx val="0"/>
              <c:tx>
                <c:rich>
                  <a:bodyPr horzOverflow="overflow"/>
                  <a:lstStyle/>
                  <a:p>
                    <a:pPr>
                      <a:defRPr/>
                    </a:pPr>
                    <a:r>
                      <a:rPr lang="ja-JP" altLang="en-US" sz="90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724-4C35-8AAA-35F5C94837AC}"/>
                </c:ext>
              </c:extLst>
            </c:dLbl>
            <c:dLbl>
              <c:idx val="1"/>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24-4C35-8AAA-35F5C94837AC}"/>
                </c:ext>
              </c:extLst>
            </c:dLbl>
            <c:dLbl>
              <c:idx val="2"/>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24-4C35-8AAA-35F5C94837AC}"/>
                </c:ext>
              </c:extLst>
            </c:dLbl>
            <c:dLbl>
              <c:idx val="3"/>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24-4C35-8AAA-35F5C94837AC}"/>
                </c:ext>
              </c:extLst>
            </c:dLbl>
            <c:dLbl>
              <c:idx val="4"/>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24-4C35-8AAA-35F5C94837AC}"/>
                </c:ext>
              </c:extLst>
            </c:dLbl>
            <c:dLbl>
              <c:idx val="8"/>
              <c:tx>
                <c:rich>
                  <a:bodyPr horzOverflow="overflow"/>
                  <a:lstStyle/>
                  <a:p>
                    <a:pPr>
                      <a:defRPr/>
                    </a:pPr>
                    <a:r>
                      <a:rPr lang="en-US" altLang="ja-JP" sz="90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24-4C35-8AAA-35F5C94837AC}"/>
                </c:ext>
              </c:extLst>
            </c:dLbl>
            <c:dLbl>
              <c:idx val="16"/>
              <c:tx>
                <c:rich>
                  <a:bodyPr horzOverflow="overflow"/>
                  <a:lstStyle/>
                  <a:p>
                    <a:pPr>
                      <a:defRPr/>
                    </a:pPr>
                    <a:r>
                      <a:rPr lang="en-US" altLang="ja-JP" sz="90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24-4C35-8AAA-35F5C94837AC}"/>
                </c:ext>
              </c:extLst>
            </c:dLbl>
            <c:dLbl>
              <c:idx val="24"/>
              <c:tx>
                <c:rich>
                  <a:bodyPr horzOverflow="overflow"/>
                  <a:lstStyle/>
                  <a:p>
                    <a:pPr>
                      <a:defRPr/>
                    </a:pPr>
                    <a:r>
                      <a:rPr lang="en-US" altLang="ja-JP" sz="90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24-4C35-8AAA-35F5C94837AC}"/>
                </c:ext>
              </c:extLst>
            </c:dLbl>
            <c:dLbl>
              <c:idx val="32"/>
              <c:tx>
                <c:rich>
                  <a:bodyPr horzOverflow="overflow"/>
                  <a:lstStyle/>
                  <a:p>
                    <a:pPr>
                      <a:defRPr/>
                    </a:pPr>
                    <a:r>
                      <a:rPr lang="ja-JP" altLang="en-US" sz="900">
                        <a:solidFill>
                          <a:schemeClr val="tx1"/>
                        </a:solidFill>
                        <a:latin typeface="ＭＳ Ｐゴシック"/>
                        <a:ea typeface="ＭＳ Ｐゴシック"/>
                      </a:rPr>
                      <a:t>R05</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24-4C35-8AAA-35F5C94837AC}"/>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1.5</c:v>
                </c:pt>
                <c:pt idx="8">
                  <c:v>2</c:v>
                </c:pt>
                <c:pt idx="16">
                  <c:v>2.7</c:v>
                </c:pt>
                <c:pt idx="24">
                  <c:v>2.4</c:v>
                </c:pt>
                <c:pt idx="32">
                  <c:v>2.1</c:v>
                </c:pt>
              </c:numCache>
            </c:numRef>
          </c:xVal>
          <c:yVal>
            <c:numRef>
              <c:f>公会計指標分析・財政指標組合せ分析表!$BP$73:$DC$73</c:f>
              <c:numCache>
                <c:formatCode>#,##0.0;"▲ "#,##0.0</c:formatCode>
                <c:ptCount val="40"/>
                <c:pt idx="8">
                  <c:v>4.8</c:v>
                </c:pt>
                <c:pt idx="16">
                  <c:v>13.3</c:v>
                </c:pt>
                <c:pt idx="24">
                  <c:v>8</c:v>
                </c:pt>
              </c:numCache>
            </c:numRef>
          </c:yVal>
          <c:smooth val="0"/>
          <c:extLst>
            <c:ext xmlns:c16="http://schemas.microsoft.com/office/drawing/2014/chart" uri="{C3380CC4-5D6E-409C-BE32-E72D297353CC}">
              <c16:uniqueId val="{00000009-7724-4C35-8AAA-35F5C94837A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7724-4C35-8AAA-35F5C94837AC}"/>
              </c:ext>
            </c:extLst>
          </c:dPt>
          <c:dPt>
            <c:idx val="1"/>
            <c:bubble3D val="0"/>
            <c:extLst>
              <c:ext xmlns:c16="http://schemas.microsoft.com/office/drawing/2014/chart" uri="{C3380CC4-5D6E-409C-BE32-E72D297353CC}">
                <c16:uniqueId val="{0000000B-7724-4C35-8AAA-35F5C94837AC}"/>
              </c:ext>
            </c:extLst>
          </c:dPt>
          <c:dPt>
            <c:idx val="2"/>
            <c:bubble3D val="0"/>
            <c:extLst>
              <c:ext xmlns:c16="http://schemas.microsoft.com/office/drawing/2014/chart" uri="{C3380CC4-5D6E-409C-BE32-E72D297353CC}">
                <c16:uniqueId val="{0000000C-7724-4C35-8AAA-35F5C94837AC}"/>
              </c:ext>
            </c:extLst>
          </c:dPt>
          <c:dPt>
            <c:idx val="3"/>
            <c:bubble3D val="0"/>
            <c:extLst>
              <c:ext xmlns:c16="http://schemas.microsoft.com/office/drawing/2014/chart" uri="{C3380CC4-5D6E-409C-BE32-E72D297353CC}">
                <c16:uniqueId val="{0000000D-7724-4C35-8AAA-35F5C94837AC}"/>
              </c:ext>
            </c:extLst>
          </c:dPt>
          <c:dPt>
            <c:idx val="4"/>
            <c:bubble3D val="0"/>
            <c:extLst>
              <c:ext xmlns:c16="http://schemas.microsoft.com/office/drawing/2014/chart" uri="{C3380CC4-5D6E-409C-BE32-E72D297353CC}">
                <c16:uniqueId val="{0000000E-7724-4C35-8AAA-35F5C94837AC}"/>
              </c:ext>
            </c:extLst>
          </c:dPt>
          <c:dPt>
            <c:idx val="8"/>
            <c:bubble3D val="0"/>
            <c:extLst>
              <c:ext xmlns:c16="http://schemas.microsoft.com/office/drawing/2014/chart" uri="{C3380CC4-5D6E-409C-BE32-E72D297353CC}">
                <c16:uniqueId val="{0000000F-7724-4C35-8AAA-35F5C94837AC}"/>
              </c:ext>
            </c:extLst>
          </c:dPt>
          <c:dPt>
            <c:idx val="16"/>
            <c:bubble3D val="0"/>
            <c:extLst>
              <c:ext xmlns:c16="http://schemas.microsoft.com/office/drawing/2014/chart" uri="{C3380CC4-5D6E-409C-BE32-E72D297353CC}">
                <c16:uniqueId val="{00000010-7724-4C35-8AAA-35F5C94837AC}"/>
              </c:ext>
            </c:extLst>
          </c:dPt>
          <c:dPt>
            <c:idx val="24"/>
            <c:bubble3D val="0"/>
            <c:extLst>
              <c:ext xmlns:c16="http://schemas.microsoft.com/office/drawing/2014/chart" uri="{C3380CC4-5D6E-409C-BE32-E72D297353CC}">
                <c16:uniqueId val="{00000011-7724-4C35-8AAA-35F5C94837AC}"/>
              </c:ext>
            </c:extLst>
          </c:dPt>
          <c:dPt>
            <c:idx val="32"/>
            <c:bubble3D val="0"/>
            <c:extLst>
              <c:ext xmlns:c16="http://schemas.microsoft.com/office/drawing/2014/chart" uri="{C3380CC4-5D6E-409C-BE32-E72D297353CC}">
                <c16:uniqueId val="{00000012-7724-4C35-8AAA-35F5C94837AC}"/>
              </c:ext>
            </c:extLst>
          </c:dPt>
          <c:dLbls>
            <c:dLbl>
              <c:idx val="0"/>
              <c:tx>
                <c:rich>
                  <a:bodyPr horzOverflow="overflow"/>
                  <a:lstStyle/>
                  <a:p>
                    <a:pPr>
                      <a:defRPr/>
                    </a:pPr>
                    <a:r>
                      <a:rPr lang="en-US" altLang="ja-JP" sz="900" baseline="0">
                        <a:solidFill>
                          <a:schemeClr val="tx1"/>
                        </a:solidFill>
                        <a:latin typeface="ＭＳ Ｐゴシック"/>
                        <a:ea typeface="ＭＳ Ｐゴシック"/>
                      </a:rPr>
                      <a:t>R01</a:t>
                    </a:r>
                  </a:p>
                </c:rich>
              </c:tx>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724-4C35-8AAA-35F5C94837AC}"/>
                </c:ext>
              </c:extLst>
            </c:dLbl>
            <c:dLbl>
              <c:idx val="1"/>
              <c:delete val="1"/>
              <c:extLst>
                <c:ext xmlns:c15="http://schemas.microsoft.com/office/drawing/2012/chart" uri="{CE6537A1-D6FC-4f65-9D91-7224C49458BB}"/>
                <c:ext xmlns:c16="http://schemas.microsoft.com/office/drawing/2014/chart" uri="{C3380CC4-5D6E-409C-BE32-E72D297353CC}">
                  <c16:uniqueId val="{0000000B-7724-4C35-8AAA-35F5C94837AC}"/>
                </c:ext>
              </c:extLst>
            </c:dLbl>
            <c:dLbl>
              <c:idx val="2"/>
              <c:delete val="1"/>
              <c:extLst>
                <c:ext xmlns:c15="http://schemas.microsoft.com/office/drawing/2012/chart" uri="{CE6537A1-D6FC-4f65-9D91-7224C49458BB}"/>
                <c:ext xmlns:c16="http://schemas.microsoft.com/office/drawing/2014/chart" uri="{C3380CC4-5D6E-409C-BE32-E72D297353CC}">
                  <c16:uniqueId val="{0000000C-7724-4C35-8AAA-35F5C94837AC}"/>
                </c:ext>
              </c:extLst>
            </c:dLbl>
            <c:dLbl>
              <c:idx val="3"/>
              <c:delete val="1"/>
              <c:extLst>
                <c:ext xmlns:c15="http://schemas.microsoft.com/office/drawing/2012/chart" uri="{CE6537A1-D6FC-4f65-9D91-7224C49458BB}"/>
                <c:ext xmlns:c16="http://schemas.microsoft.com/office/drawing/2014/chart" uri="{C3380CC4-5D6E-409C-BE32-E72D297353CC}">
                  <c16:uniqueId val="{0000000D-7724-4C35-8AAA-35F5C94837AC}"/>
                </c:ext>
              </c:extLst>
            </c:dLbl>
            <c:dLbl>
              <c:idx val="4"/>
              <c:delete val="1"/>
              <c:extLst>
                <c:ext xmlns:c15="http://schemas.microsoft.com/office/drawing/2012/chart" uri="{CE6537A1-D6FC-4f65-9D91-7224C49458BB}"/>
                <c:ext xmlns:c16="http://schemas.microsoft.com/office/drawing/2014/chart" uri="{C3380CC4-5D6E-409C-BE32-E72D297353CC}">
                  <c16:uniqueId val="{0000000E-7724-4C35-8AAA-35F5C94837AC}"/>
                </c:ext>
              </c:extLst>
            </c:dLbl>
            <c:dLbl>
              <c:idx val="8"/>
              <c:tx>
                <c:rich>
                  <a:bodyPr horzOverflow="overflow"/>
                  <a:lstStyle/>
                  <a:p>
                    <a:pPr>
                      <a:defRPr/>
                    </a:pPr>
                    <a:r>
                      <a:rPr lang="en-US" altLang="ja-JP"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724-4C35-8AAA-35F5C94837AC}"/>
                </c:ext>
              </c:extLst>
            </c:dLbl>
            <c:dLbl>
              <c:idx val="16"/>
              <c:layout>
                <c:manualLayout>
                  <c:x val="-2.8829840147400729E-2"/>
                  <c:y val="-6.2416647087793951E-2"/>
                </c:manualLayout>
              </c:layout>
              <c:tx>
                <c:rich>
                  <a:bodyPr horzOverflow="overflow"/>
                  <a:lstStyle/>
                  <a:p>
                    <a:pPr>
                      <a:defRPr/>
                    </a:pPr>
                    <a:r>
                      <a:rPr lang="en-US" altLang="ja-JP" sz="900" baseline="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724-4C35-8AAA-35F5C94837AC}"/>
                </c:ext>
              </c:extLst>
            </c:dLbl>
            <c:dLbl>
              <c:idx val="24"/>
              <c:layout>
                <c:manualLayout>
                  <c:x val="-3.4310845302750435E-2"/>
                  <c:y val="-8.1337372860052048E-2"/>
                </c:manualLayout>
              </c:layout>
              <c:tx>
                <c:rich>
                  <a:bodyPr horzOverflow="overflow"/>
                  <a:lstStyle/>
                  <a:p>
                    <a:pPr>
                      <a:defRPr/>
                    </a:pPr>
                    <a:r>
                      <a:rPr lang="en-US" altLang="ja-JP" sz="900" baseline="0">
                        <a:solidFill>
                          <a:schemeClr val="tx1"/>
                        </a:solidFill>
                        <a:latin typeface="ＭＳ Ｐゴシック"/>
                        <a:ea typeface="ＭＳ Ｐゴシック"/>
                      </a:rPr>
                      <a:t>R04</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724-4C35-8AAA-35F5C94837AC}"/>
                </c:ext>
              </c:extLst>
            </c:dLbl>
            <c:dLbl>
              <c:idx val="32"/>
              <c:layout>
                <c:manualLayout>
                  <c:x val="-3.1570342725075584E-2"/>
                  <c:y val="-4.3495921315535896E-2"/>
                </c:manualLayout>
              </c:layout>
              <c:tx>
                <c:rich>
                  <a:bodyPr horzOverflow="overflow"/>
                  <a:lstStyle/>
                  <a:p>
                    <a:pPr>
                      <a:defRPr/>
                    </a:pPr>
                    <a:r>
                      <a:rPr lang="en-US" altLang="ja-JP" sz="900" baseline="0">
                        <a:solidFill>
                          <a:schemeClr val="tx1"/>
                        </a:solidFill>
                        <a:latin typeface="ＭＳ Ｐゴシック"/>
                        <a:ea typeface="ＭＳ Ｐゴシック"/>
                      </a:rPr>
                      <a:t>R05</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724-4C35-8AAA-35F5C94837AC}"/>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7724-4C35-8AAA-35F5C94837AC}"/>
            </c:ext>
          </c:extLst>
        </c:ser>
        <c:dLbls>
          <c:showLegendKey val="0"/>
          <c:showVal val="1"/>
          <c:showCatName val="0"/>
          <c:showSerName val="0"/>
          <c:showPercent val="0"/>
          <c:showBubbleSize val="0"/>
        </c:dLbls>
        <c:axId val="3"/>
        <c:axId val="2"/>
      </c:scatterChart>
      <c:valAx>
        <c:axId val="3"/>
        <c:scaling>
          <c:orientation val="maxMin"/>
          <c:max val="5"/>
          <c:min val="1"/>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85380642557"/>
              <c:y val="0.89956945555602341"/>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2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082726011607E-2"/>
              <c:y val="0.25115548724858588"/>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txPr>
    <a:bodyPr anchor="ctr" anchorCtr="1"/>
    <a:lstStyle/>
    <a:p>
      <a:pPr algn="ctr" rtl="0">
        <a:defRPr lang="ja-JP" altLang="en-US" sz="1000">
          <a:solidFill>
            <a:schemeClr val="tx1"/>
          </a:solidFill>
        </a:defRPr>
      </a:pPr>
      <a:endParaRPr lang="ja-JP"/>
    </a:p>
  </c:txPr>
  <c:printSettings>
    <c:headerFooter/>
    <c:pageMargins b="0.75000000000000044" l="0.7000000000000004" r="0.7000000000000004" t="0.75000000000000044"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大阪府箕面市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減少傾向にあった元利償還金は、平成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増加に転じた。これは、国の緊急経済対策を活用した市債の据置期間終了による償還が本格的に始まったことによるものであり、その後は、北大阪急行線延伸整備に関連する市債の償還が増加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北大阪急行南北線延伸に伴う新駅周辺整備などにより実質公債費比率が一定上昇する見込みであることから、特定財源の最大限の確保を図るとともに、基金を有効活用することで、過度に市債に依存しない規律ある財政運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大阪府箕面市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北大阪急行線延伸に伴う新駅周辺整備の進展に伴い、その財源として市債発行額が増加傾向にあるため、一般会計等における地方債残高が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年度から約</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億円（</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％）増加した。延伸線開業に</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伴う周辺整備のため</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一定の市債発行は続く見込みであるが、特定財源の最大限の確保を図り、残高抑制に努める。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将来負担比率の分子全体としては増加したものの、充当可能財源において将来需要に備えた計画的な積立を実施したことにより、依然低負担を維持している状態である。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今後も引き続き、財政規律を高いレベルで堅持し、将来世代に負担を先送りすることのない財政運営に努める。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大阪府箕面市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北大阪急行南北線延伸にかかる起債の繰上償還などのために基金を約</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21</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億円取崩した一方で、</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前年度剰余金処分積立や将来に備えて計画的な積立を行った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結果、</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基金残高は前年度比で約</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億円</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・基金の透明性確保、使途の明確化を図るため、財政調整基金に過剰に積み立てることはせず、将来に備えて個々の特定目的基金に積み</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替えるなど、適正管理に努める。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・今後予定されているビッグプロジェクトでは、過度に市債に依存せず、基金を有効活用し、将来世代に負担を先送りすることのない</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財政運営に努める。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・都市施設整備基金：</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都市施設の整備</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・北大阪急行南北線延伸整備基金：北大阪急行南北線の延伸整備及び関連交通施設の整備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・市立病院医療体制整備基金：医療職員の確保及び資質向上、施設設備の整備及び充実</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・学校教育施設整備基金：学校教育施設の整備</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・保健福祉総合推進基金：保健福祉施策の総合的推進を図るための施設整備及び事業の運営</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・都市施設整備基金：</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将来の支出に備え、積み立てたことによる増</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・北大阪急行南北線延伸整備基金：延伸整備にかかる</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起債の繰上償還の</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財源として取り崩したことによる減</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・市立病院医療体制整備基金：</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将来の支出に備え、積み立てたことによる増</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・学校教育施設整備基金：将来の支出に備え、積み立てたことによる増</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・保健福祉総合推進基金：</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総合保健福祉センターの管理費の財源として取り崩したことによる減</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・その他特定目的基金：公共施設の整備など特定の財政負担に備えるため、一定額を確保していく。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・決算剰余</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金ほか</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億円を積立て</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公共用地取得費</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として、約</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億円を取崩し</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・将来の財政需要に備え、適正な残高の維持に努める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・決算剰余金</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億円を積立て</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・北大阪急行線延伸に伴う新駅周辺整備などビッグプロジェクトの公債費償還に備え、計画的な積立を行い、償還財源として活用する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46990</xdr:rowOff>
    </xdr:from>
    <xdr:to>
      <xdr:col>37</xdr:col>
      <xdr:colOff>57150</xdr:colOff>
      <xdr:row>60</xdr:row>
      <xdr:rowOff>116840</xdr:rowOff>
    </xdr:to>
    <xdr:graphicFrame macro="">
      <xdr:nvGraphicFramePr>
        <xdr:cNvPr id="2" name="グラフ1">
          <a:extLst>
            <a:ext uri="{FF2B5EF4-FFF2-40B4-BE49-F238E27FC236}">
              <a16:creationId xmlns:a16="http://schemas.microsoft.com/office/drawing/2014/main" id="{7B529ACA-5737-4602-BF12-5700F0A13B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8890</xdr:rowOff>
    </xdr:from>
    <xdr:to>
      <xdr:col>37</xdr:col>
      <xdr:colOff>125730</xdr:colOff>
      <xdr:row>82</xdr:row>
      <xdr:rowOff>135255</xdr:rowOff>
    </xdr:to>
    <xdr:graphicFrame macro="">
      <xdr:nvGraphicFramePr>
        <xdr:cNvPr id="3" name="グラフ2">
          <a:extLst>
            <a:ext uri="{FF2B5EF4-FFF2-40B4-BE49-F238E27FC236}">
              <a16:creationId xmlns:a16="http://schemas.microsoft.com/office/drawing/2014/main" id="{469F3CEC-D862-4FDF-B9FE-19DA97C707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a:extLst>
            <a:ext uri="{FF2B5EF4-FFF2-40B4-BE49-F238E27FC236}">
              <a16:creationId xmlns:a16="http://schemas.microsoft.com/office/drawing/2014/main" id="{299C4D5A-9C07-48D7-BA73-52E781E5753C}"/>
            </a:ext>
          </a:extLst>
        </xdr:cNvPr>
        <xdr:cNvSpPr/>
      </xdr:nvSpPr>
      <xdr:spPr>
        <a:xfrm>
          <a:off x="11753850" y="13173075"/>
          <a:ext cx="13716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8508DE46-64F0-4B70-9F11-7F37830BD922}"/>
            </a:ext>
          </a:extLst>
        </xdr:cNvPr>
        <xdr:cNvSpPr/>
      </xdr:nvSpPr>
      <xdr:spPr>
        <a:xfrm>
          <a:off x="17240250" y="13173075"/>
          <a:ext cx="1371600"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0</xdr:col>
      <xdr:colOff>355600</xdr:colOff>
      <xdr:row>0</xdr:row>
      <xdr:rowOff>64135</xdr:rowOff>
    </xdr:from>
    <xdr:to>
      <xdr:col>66</xdr:col>
      <xdr:colOff>171450</xdr:colOff>
      <xdr:row>1</xdr:row>
      <xdr:rowOff>156210</xdr:rowOff>
    </xdr:to>
    <xdr:sp macro="" textlink="">
      <xdr:nvSpPr>
        <xdr:cNvPr id="6" name="正方形/長方形 5">
          <a:extLst>
            <a:ext uri="{FF2B5EF4-FFF2-40B4-BE49-F238E27FC236}">
              <a16:creationId xmlns:a16="http://schemas.microsoft.com/office/drawing/2014/main" id="{15B7391B-0F86-4A03-A7D5-166808EA5EFF}"/>
            </a:ext>
          </a:extLst>
        </xdr:cNvPr>
        <xdr:cNvSpPr/>
      </xdr:nvSpPr>
      <xdr:spPr>
        <a:xfrm>
          <a:off x="359410" y="60325"/>
          <a:ext cx="11390630" cy="6407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7" name="正方形/長方形 6">
          <a:extLst>
            <a:ext uri="{FF2B5EF4-FFF2-40B4-BE49-F238E27FC236}">
              <a16:creationId xmlns:a16="http://schemas.microsoft.com/office/drawing/2014/main" id="{F70DF56A-D544-4BF7-820E-647A42462A31}"/>
            </a:ext>
          </a:extLst>
        </xdr:cNvPr>
        <xdr:cNvSpPr/>
      </xdr:nvSpPr>
      <xdr:spPr>
        <a:xfrm>
          <a:off x="15346680" y="189230"/>
          <a:ext cx="3551555" cy="56451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171450</xdr:colOff>
      <xdr:row>0</xdr:row>
      <xdr:rowOff>215265</xdr:rowOff>
    </xdr:from>
    <xdr:to>
      <xdr:col>107</xdr:col>
      <xdr:colOff>263525</xdr:colOff>
      <xdr:row>1</xdr:row>
      <xdr:rowOff>181610</xdr:rowOff>
    </xdr:to>
    <xdr:sp macro="" textlink="">
      <xdr:nvSpPr>
        <xdr:cNvPr id="8" name="正方形/長方形 7">
          <a:extLst>
            <a:ext uri="{FF2B5EF4-FFF2-40B4-BE49-F238E27FC236}">
              <a16:creationId xmlns:a16="http://schemas.microsoft.com/office/drawing/2014/main" id="{069E28DE-472A-4007-904B-34735EBD196C}"/>
            </a:ext>
          </a:extLst>
        </xdr:cNvPr>
        <xdr:cNvSpPr/>
      </xdr:nvSpPr>
      <xdr:spPr>
        <a:xfrm>
          <a:off x="15350490" y="211455"/>
          <a:ext cx="3524885" cy="5111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9" name="正方形/長方形 8">
          <a:extLst>
            <a:ext uri="{FF2B5EF4-FFF2-40B4-BE49-F238E27FC236}">
              <a16:creationId xmlns:a16="http://schemas.microsoft.com/office/drawing/2014/main" id="{C76614F1-1F0E-4AFD-9978-58A2C34F3F7D}"/>
            </a:ext>
          </a:extLst>
        </xdr:cNvPr>
        <xdr:cNvSpPr/>
      </xdr:nvSpPr>
      <xdr:spPr>
        <a:xfrm>
          <a:off x="15372715" y="244475"/>
          <a:ext cx="3470910" cy="44005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大阪府箕面市</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10" name="正方形/長方形 9">
          <a:extLst>
            <a:ext uri="{FF2B5EF4-FFF2-40B4-BE49-F238E27FC236}">
              <a16:creationId xmlns:a16="http://schemas.microsoft.com/office/drawing/2014/main" id="{A96C6A2B-6467-4B39-AFAF-46365E2AE7E7}"/>
            </a:ext>
          </a:extLst>
        </xdr:cNvPr>
        <xdr:cNvSpPr/>
      </xdr:nvSpPr>
      <xdr:spPr>
        <a:xfrm>
          <a:off x="12817475" y="189230"/>
          <a:ext cx="2392045" cy="56451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11" name="正方形/長方形 10">
          <a:extLst>
            <a:ext uri="{FF2B5EF4-FFF2-40B4-BE49-F238E27FC236}">
              <a16:creationId xmlns:a16="http://schemas.microsoft.com/office/drawing/2014/main" id="{EB5BECD6-DB94-487E-8556-094B634F0B65}"/>
            </a:ext>
          </a:extLst>
        </xdr:cNvPr>
        <xdr:cNvSpPr/>
      </xdr:nvSpPr>
      <xdr:spPr>
        <a:xfrm>
          <a:off x="12839065" y="211455"/>
          <a:ext cx="2355215" cy="5111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12" name="正方形/長方形 11">
          <a:extLst>
            <a:ext uri="{FF2B5EF4-FFF2-40B4-BE49-F238E27FC236}">
              <a16:creationId xmlns:a16="http://schemas.microsoft.com/office/drawing/2014/main" id="{F575DE0A-E21E-4340-9575-ED56434D68BB}"/>
            </a:ext>
          </a:extLst>
        </xdr:cNvPr>
        <xdr:cNvSpPr/>
      </xdr:nvSpPr>
      <xdr:spPr>
        <a:xfrm>
          <a:off x="12870180" y="244475"/>
          <a:ext cx="2313305" cy="45656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436880</xdr:colOff>
      <xdr:row>2</xdr:row>
      <xdr:rowOff>22860</xdr:rowOff>
    </xdr:from>
    <xdr:to>
      <xdr:col>53</xdr:col>
      <xdr:colOff>171450</xdr:colOff>
      <xdr:row>11</xdr:row>
      <xdr:rowOff>102870</xdr:rowOff>
    </xdr:to>
    <xdr:sp macro="" textlink="">
      <xdr:nvSpPr>
        <xdr:cNvPr id="13" name="正方形/長方形 12">
          <a:extLst>
            <a:ext uri="{FF2B5EF4-FFF2-40B4-BE49-F238E27FC236}">
              <a16:creationId xmlns:a16="http://schemas.microsoft.com/office/drawing/2014/main" id="{DFD3D009-F080-4576-8E24-ECC861A5C5AF}"/>
            </a:ext>
          </a:extLst>
        </xdr:cNvPr>
        <xdr:cNvSpPr/>
      </xdr:nvSpPr>
      <xdr:spPr>
        <a:xfrm>
          <a:off x="440690" y="885825"/>
          <a:ext cx="9080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171450</xdr:colOff>
      <xdr:row>11</xdr:row>
      <xdr:rowOff>71755</xdr:rowOff>
    </xdr:to>
    <xdr:sp macro="" textlink="">
      <xdr:nvSpPr>
        <xdr:cNvPr id="14" name="正方形/長方形 13">
          <a:extLst>
            <a:ext uri="{FF2B5EF4-FFF2-40B4-BE49-F238E27FC236}">
              <a16:creationId xmlns:a16="http://schemas.microsoft.com/office/drawing/2014/main" id="{003112E1-9227-46A4-BC49-5BE85C41DE3B}"/>
            </a:ext>
          </a:extLst>
        </xdr:cNvPr>
        <xdr:cNvSpPr/>
      </xdr:nvSpPr>
      <xdr:spPr>
        <a:xfrm>
          <a:off x="563880" y="925195"/>
          <a:ext cx="1242060" cy="17068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71755</xdr:rowOff>
    </xdr:to>
    <xdr:sp macro="" textlink="">
      <xdr:nvSpPr>
        <xdr:cNvPr id="15" name="正方形/長方形 14">
          <a:extLst>
            <a:ext uri="{FF2B5EF4-FFF2-40B4-BE49-F238E27FC236}">
              <a16:creationId xmlns:a16="http://schemas.microsoft.com/office/drawing/2014/main" id="{BD6E2F33-9FF8-41DE-85B1-66CD20E8DD95}"/>
            </a:ext>
          </a:extLst>
        </xdr:cNvPr>
        <xdr:cNvSpPr/>
      </xdr:nvSpPr>
      <xdr:spPr>
        <a:xfrm>
          <a:off x="1764030" y="925195"/>
          <a:ext cx="1200150" cy="17068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139,318
136,177
47.90
78,705,318
76,089,334
1,641,937
30,146,380
49,876,086</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71755</xdr:rowOff>
    </xdr:to>
    <xdr:sp macro="" textlink="">
      <xdr:nvSpPr>
        <xdr:cNvPr id="16" name="正方形/長方形 15">
          <a:extLst>
            <a:ext uri="{FF2B5EF4-FFF2-40B4-BE49-F238E27FC236}">
              <a16:creationId xmlns:a16="http://schemas.microsoft.com/office/drawing/2014/main" id="{636C3412-B2BC-4A3F-9F17-72E33A32CF24}"/>
            </a:ext>
          </a:extLst>
        </xdr:cNvPr>
        <xdr:cNvSpPr/>
      </xdr:nvSpPr>
      <xdr:spPr>
        <a:xfrm>
          <a:off x="2964180" y="925195"/>
          <a:ext cx="1371600" cy="17068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F36FA5F8-20ED-4AE9-8875-323A6B344BC5}"/>
            </a:ext>
          </a:extLst>
        </xdr:cNvPr>
        <xdr:cNvSpPr/>
      </xdr:nvSpPr>
      <xdr:spPr>
        <a:xfrm>
          <a:off x="4335780" y="940435"/>
          <a:ext cx="1816735"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171450</xdr:colOff>
      <xdr:row>7</xdr:row>
      <xdr:rowOff>3175</xdr:rowOff>
    </xdr:to>
    <xdr:sp macro="" textlink="">
      <xdr:nvSpPr>
        <xdr:cNvPr id="18" name="正方形/長方形 17">
          <a:extLst>
            <a:ext uri="{FF2B5EF4-FFF2-40B4-BE49-F238E27FC236}">
              <a16:creationId xmlns:a16="http://schemas.microsoft.com/office/drawing/2014/main" id="{D3CF168A-E2A0-4BAD-9B95-A9CC6C1B8D39}"/>
            </a:ext>
          </a:extLst>
        </xdr:cNvPr>
        <xdr:cNvSpPr/>
      </xdr:nvSpPr>
      <xdr:spPr>
        <a:xfrm>
          <a:off x="6152515" y="940435"/>
          <a:ext cx="1139825"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2.1
-</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DF3BE20C-DA59-4C55-8318-DA1D3DECB1B5}"/>
            </a:ext>
          </a:extLst>
        </xdr:cNvPr>
        <xdr:cNvSpPr/>
      </xdr:nvSpPr>
      <xdr:spPr>
        <a:xfrm>
          <a:off x="7352665" y="955040"/>
          <a:ext cx="583565" cy="9410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8890</xdr:rowOff>
    </xdr:from>
    <xdr:to>
      <xdr:col>34</xdr:col>
      <xdr:colOff>60325</xdr:colOff>
      <xdr:row>9</xdr:row>
      <xdr:rowOff>127635</xdr:rowOff>
    </xdr:to>
    <xdr:sp macro="" textlink="">
      <xdr:nvSpPr>
        <xdr:cNvPr id="20" name="正方形/長方形 19">
          <a:extLst>
            <a:ext uri="{FF2B5EF4-FFF2-40B4-BE49-F238E27FC236}">
              <a16:creationId xmlns:a16="http://schemas.microsoft.com/office/drawing/2014/main" id="{A33E108F-F109-4DF9-A0FC-46E90CE14139}"/>
            </a:ext>
          </a:extLst>
        </xdr:cNvPr>
        <xdr:cNvSpPr/>
      </xdr:nvSpPr>
      <xdr:spPr>
        <a:xfrm>
          <a:off x="4335780" y="1715770"/>
          <a:ext cx="1816735"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8890</xdr:rowOff>
    </xdr:from>
    <xdr:to>
      <xdr:col>53</xdr:col>
      <xdr:colOff>171450</xdr:colOff>
      <xdr:row>9</xdr:row>
      <xdr:rowOff>127635</xdr:rowOff>
    </xdr:to>
    <xdr:sp macro="" textlink="">
      <xdr:nvSpPr>
        <xdr:cNvPr id="21" name="正方形/長方形 20">
          <a:extLst>
            <a:ext uri="{FF2B5EF4-FFF2-40B4-BE49-F238E27FC236}">
              <a16:creationId xmlns:a16="http://schemas.microsoft.com/office/drawing/2014/main" id="{FF2D0757-409B-4325-9DEB-D63F57E520B4}"/>
            </a:ext>
          </a:extLst>
        </xdr:cNvPr>
        <xdr:cNvSpPr/>
      </xdr:nvSpPr>
      <xdr:spPr>
        <a:xfrm>
          <a:off x="6221730" y="1715770"/>
          <a:ext cx="329946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a:t>
          </a:r>
        </a:p>
      </xdr:txBody>
    </xdr:sp>
    <xdr:clientData/>
  </xdr:twoCellAnchor>
  <xdr:twoCellAnchor>
    <xdr:from>
      <xdr:col>56</xdr:col>
      <xdr:colOff>111125</xdr:colOff>
      <xdr:row>2</xdr:row>
      <xdr:rowOff>22860</xdr:rowOff>
    </xdr:from>
    <xdr:to>
      <xdr:col>64</xdr:col>
      <xdr:colOff>111125</xdr:colOff>
      <xdr:row>8</xdr:row>
      <xdr:rowOff>108585</xdr:rowOff>
    </xdr:to>
    <xdr:sp macro="" textlink="">
      <xdr:nvSpPr>
        <xdr:cNvPr id="22" name="角丸四角形 21">
          <a:extLst>
            <a:ext uri="{FF2B5EF4-FFF2-40B4-BE49-F238E27FC236}">
              <a16:creationId xmlns:a16="http://schemas.microsoft.com/office/drawing/2014/main" id="{79F1D343-4E75-45E8-A37D-8A75BD176B2D}"/>
            </a:ext>
          </a:extLst>
        </xdr:cNvPr>
        <xdr:cNvSpPr/>
      </xdr:nvSpPr>
      <xdr:spPr>
        <a:xfrm>
          <a:off x="9979025" y="885825"/>
          <a:ext cx="1371600" cy="126873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171450</xdr:colOff>
      <xdr:row>2</xdr:row>
      <xdr:rowOff>86360</xdr:rowOff>
    </xdr:from>
    <xdr:to>
      <xdr:col>64</xdr:col>
      <xdr:colOff>171450</xdr:colOff>
      <xdr:row>3</xdr:row>
      <xdr:rowOff>15875</xdr:rowOff>
    </xdr:to>
    <xdr:sp macro="" textlink="">
      <xdr:nvSpPr>
        <xdr:cNvPr id="23" name="正方形/長方形 22">
          <a:extLst>
            <a:ext uri="{FF2B5EF4-FFF2-40B4-BE49-F238E27FC236}">
              <a16:creationId xmlns:a16="http://schemas.microsoft.com/office/drawing/2014/main" id="{AA54E3CC-980A-4DA0-9143-0C4EB8931D33}"/>
            </a:ext>
          </a:extLst>
        </xdr:cNvPr>
        <xdr:cNvSpPr/>
      </xdr:nvSpPr>
      <xdr:spPr>
        <a:xfrm>
          <a:off x="10206990" y="955040"/>
          <a:ext cx="1200150" cy="2552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171450</xdr:colOff>
      <xdr:row>3</xdr:row>
      <xdr:rowOff>28575</xdr:rowOff>
    </xdr:from>
    <xdr:to>
      <xdr:col>64</xdr:col>
      <xdr:colOff>171450</xdr:colOff>
      <xdr:row>6</xdr:row>
      <xdr:rowOff>34290</xdr:rowOff>
    </xdr:to>
    <xdr:sp macro="" textlink="">
      <xdr:nvSpPr>
        <xdr:cNvPr id="24" name="正方形/長方形 23">
          <a:extLst>
            <a:ext uri="{FF2B5EF4-FFF2-40B4-BE49-F238E27FC236}">
              <a16:creationId xmlns:a16="http://schemas.microsoft.com/office/drawing/2014/main" id="{2A1047BB-85F9-48ED-8ED1-348A31C7C2C1}"/>
            </a:ext>
          </a:extLst>
        </xdr:cNvPr>
        <xdr:cNvSpPr/>
      </xdr:nvSpPr>
      <xdr:spPr>
        <a:xfrm>
          <a:off x="10206990" y="1217295"/>
          <a:ext cx="1200150" cy="5219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171450</xdr:colOff>
      <xdr:row>5</xdr:row>
      <xdr:rowOff>28575</xdr:rowOff>
    </xdr:from>
    <xdr:to>
      <xdr:col>65</xdr:col>
      <xdr:colOff>117475</xdr:colOff>
      <xdr:row>8</xdr:row>
      <xdr:rowOff>158750</xdr:rowOff>
    </xdr:to>
    <xdr:sp macro="" textlink="">
      <xdr:nvSpPr>
        <xdr:cNvPr id="25" name="正方形/長方形 24">
          <a:extLst>
            <a:ext uri="{FF2B5EF4-FFF2-40B4-BE49-F238E27FC236}">
              <a16:creationId xmlns:a16="http://schemas.microsoft.com/office/drawing/2014/main" id="{498FD6F9-1C13-4ABA-8E1B-C05ACF1D8950}"/>
            </a:ext>
          </a:extLst>
        </xdr:cNvPr>
        <xdr:cNvSpPr/>
      </xdr:nvSpPr>
      <xdr:spPr>
        <a:xfrm>
          <a:off x="10206990" y="1560195"/>
          <a:ext cx="1321435" cy="6483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26" name="直線コネクタ 25">
          <a:extLst>
            <a:ext uri="{FF2B5EF4-FFF2-40B4-BE49-F238E27FC236}">
              <a16:creationId xmlns:a16="http://schemas.microsoft.com/office/drawing/2014/main" id="{23ABCEA0-600A-46B6-BD9A-C38020FEA4E7}"/>
            </a:ext>
          </a:extLst>
        </xdr:cNvPr>
        <xdr:cNvCxnSpPr/>
      </xdr:nvCxnSpPr>
      <xdr:spPr>
        <a:xfrm flipH="1">
          <a:off x="10042525" y="1038225"/>
          <a:ext cx="18669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27" name="楕円 26">
          <a:extLst>
            <a:ext uri="{FF2B5EF4-FFF2-40B4-BE49-F238E27FC236}">
              <a16:creationId xmlns:a16="http://schemas.microsoft.com/office/drawing/2014/main" id="{B33E60C4-606F-4446-B243-6D5BA1ACA49F}"/>
            </a:ext>
          </a:extLst>
        </xdr:cNvPr>
        <xdr:cNvSpPr/>
      </xdr:nvSpPr>
      <xdr:spPr>
        <a:xfrm>
          <a:off x="10092690" y="1000125"/>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114935</xdr:rowOff>
    </xdr:from>
    <xdr:to>
      <xdr:col>57</xdr:col>
      <xdr:colOff>158750</xdr:colOff>
      <xdr:row>4</xdr:row>
      <xdr:rowOff>46990</xdr:rowOff>
    </xdr:to>
    <xdr:sp macro="" textlink="">
      <xdr:nvSpPr>
        <xdr:cNvPr id="28" name="フローチャート: 判断 27">
          <a:extLst>
            <a:ext uri="{FF2B5EF4-FFF2-40B4-BE49-F238E27FC236}">
              <a16:creationId xmlns:a16="http://schemas.microsoft.com/office/drawing/2014/main" id="{3C201DDD-C9AA-4FC4-B1E7-7006CCCC5E0A}"/>
            </a:ext>
          </a:extLst>
        </xdr:cNvPr>
        <xdr:cNvSpPr/>
      </xdr:nvSpPr>
      <xdr:spPr>
        <a:xfrm>
          <a:off x="10092690" y="1305560"/>
          <a:ext cx="107315"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164465</xdr:rowOff>
    </xdr:to>
    <xdr:cxnSp macro="">
      <xdr:nvCxnSpPr>
        <xdr:cNvPr id="29" name="直線コネクタ 28">
          <a:extLst>
            <a:ext uri="{FF2B5EF4-FFF2-40B4-BE49-F238E27FC236}">
              <a16:creationId xmlns:a16="http://schemas.microsoft.com/office/drawing/2014/main" id="{B96212BA-A15E-4E41-A72D-B6224C1DB10F}"/>
            </a:ext>
          </a:extLst>
        </xdr:cNvPr>
        <xdr:cNvCxnSpPr/>
      </xdr:nvCxnSpPr>
      <xdr:spPr>
        <a:xfrm>
          <a:off x="10137140" y="1560195"/>
          <a:ext cx="0" cy="1416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05F24839-357F-44DE-9371-1AC65226D4D9}"/>
            </a:ext>
          </a:extLst>
        </xdr:cNvPr>
        <xdr:cNvCxnSpPr/>
      </xdr:nvCxnSpPr>
      <xdr:spPr>
        <a:xfrm>
          <a:off x="10057765" y="1560195"/>
          <a:ext cx="15621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93345</xdr:rowOff>
    </xdr:from>
    <xdr:to>
      <xdr:col>57</xdr:col>
      <xdr:colOff>101600</xdr:colOff>
      <xdr:row>7</xdr:row>
      <xdr:rowOff>61595</xdr:rowOff>
    </xdr:to>
    <xdr:cxnSp macro="">
      <xdr:nvCxnSpPr>
        <xdr:cNvPr id="31" name="直線コネクタ 30">
          <a:extLst>
            <a:ext uri="{FF2B5EF4-FFF2-40B4-BE49-F238E27FC236}">
              <a16:creationId xmlns:a16="http://schemas.microsoft.com/office/drawing/2014/main" id="{8F64E135-F1D3-468F-AF31-281B04D1576A}"/>
            </a:ext>
          </a:extLst>
        </xdr:cNvPr>
        <xdr:cNvCxnSpPr/>
      </xdr:nvCxnSpPr>
      <xdr:spPr>
        <a:xfrm flipV="1">
          <a:off x="10137140" y="1802130"/>
          <a:ext cx="0" cy="1320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64770</xdr:rowOff>
    </xdr:from>
    <xdr:to>
      <xdr:col>58</xdr:col>
      <xdr:colOff>3175</xdr:colOff>
      <xdr:row>7</xdr:row>
      <xdr:rowOff>64770</xdr:rowOff>
    </xdr:to>
    <xdr:cxnSp macro="">
      <xdr:nvCxnSpPr>
        <xdr:cNvPr id="32" name="直線コネクタ 31">
          <a:extLst>
            <a:ext uri="{FF2B5EF4-FFF2-40B4-BE49-F238E27FC236}">
              <a16:creationId xmlns:a16="http://schemas.microsoft.com/office/drawing/2014/main" id="{04B6AC5D-35F4-4347-8659-4DB58E00A516}"/>
            </a:ext>
          </a:extLst>
        </xdr:cNvPr>
        <xdr:cNvCxnSpPr/>
      </xdr:nvCxnSpPr>
      <xdr:spPr>
        <a:xfrm>
          <a:off x="10057765" y="1939290"/>
          <a:ext cx="15621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34290</xdr:rowOff>
    </xdr:from>
    <xdr:ext cx="8895715" cy="252730"/>
    <xdr:sp macro="" textlink="">
      <xdr:nvSpPr>
        <xdr:cNvPr id="33" name="テキスト ボックス 32">
          <a:extLst>
            <a:ext uri="{FF2B5EF4-FFF2-40B4-BE49-F238E27FC236}">
              <a16:creationId xmlns:a16="http://schemas.microsoft.com/office/drawing/2014/main" id="{982E83A9-DD8F-4685-A0FF-B4A7FE0BDBD5}"/>
            </a:ext>
          </a:extLst>
        </xdr:cNvPr>
        <xdr:cNvSpPr txBox="1"/>
      </xdr:nvSpPr>
      <xdr:spPr>
        <a:xfrm>
          <a:off x="419100" y="2767965"/>
          <a:ext cx="88957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102870</xdr:rowOff>
    </xdr:from>
    <xdr:ext cx="6045835" cy="252730"/>
    <xdr:sp macro="" textlink="">
      <xdr:nvSpPr>
        <xdr:cNvPr id="34" name="テキスト ボックス 33">
          <a:extLst>
            <a:ext uri="{FF2B5EF4-FFF2-40B4-BE49-F238E27FC236}">
              <a16:creationId xmlns:a16="http://schemas.microsoft.com/office/drawing/2014/main" id="{2D1AA973-25FF-4DCD-A9FC-F22F87FE0974}"/>
            </a:ext>
          </a:extLst>
        </xdr:cNvPr>
        <xdr:cNvSpPr txBox="1"/>
      </xdr:nvSpPr>
      <xdr:spPr>
        <a:xfrm>
          <a:off x="419100" y="3006090"/>
          <a:ext cx="60458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0</xdr:col>
      <xdr:colOff>419100</xdr:colOff>
      <xdr:row>15</xdr:row>
      <xdr:rowOff>3175</xdr:rowOff>
    </xdr:from>
    <xdr:ext cx="8230870" cy="253365"/>
    <xdr:sp macro="" textlink="">
      <xdr:nvSpPr>
        <xdr:cNvPr id="35" name="テキスト ボックス 34">
          <a:extLst>
            <a:ext uri="{FF2B5EF4-FFF2-40B4-BE49-F238E27FC236}">
              <a16:creationId xmlns:a16="http://schemas.microsoft.com/office/drawing/2014/main" id="{00F1830C-F1D8-4D35-B5D4-8362A81F67C9}"/>
            </a:ext>
          </a:extLst>
        </xdr:cNvPr>
        <xdr:cNvSpPr txBox="1"/>
      </xdr:nvSpPr>
      <xdr:spPr>
        <a:xfrm>
          <a:off x="419100" y="3251200"/>
          <a:ext cx="82308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16</xdr:row>
      <xdr:rowOff>71755</xdr:rowOff>
    </xdr:from>
    <xdr:ext cx="4432935" cy="252730"/>
    <xdr:sp macro="" textlink="">
      <xdr:nvSpPr>
        <xdr:cNvPr id="36" name="テキスト ボックス 35">
          <a:extLst>
            <a:ext uri="{FF2B5EF4-FFF2-40B4-BE49-F238E27FC236}">
              <a16:creationId xmlns:a16="http://schemas.microsoft.com/office/drawing/2014/main" id="{29BD3F4E-2A0F-4696-B1B7-4DA893861A71}"/>
            </a:ext>
          </a:extLst>
        </xdr:cNvPr>
        <xdr:cNvSpPr txBox="1"/>
      </xdr:nvSpPr>
      <xdr:spPr>
        <a:xfrm>
          <a:off x="419100" y="3489325"/>
          <a:ext cx="44329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oneCellAnchor>
    <xdr:from>
      <xdr:col>0</xdr:col>
      <xdr:colOff>419100</xdr:colOff>
      <xdr:row>17</xdr:row>
      <xdr:rowOff>140335</xdr:rowOff>
    </xdr:from>
    <xdr:ext cx="184150" cy="252730"/>
    <xdr:sp macro="" textlink="">
      <xdr:nvSpPr>
        <xdr:cNvPr id="37" name="テキスト ボックス 36">
          <a:extLst>
            <a:ext uri="{FF2B5EF4-FFF2-40B4-BE49-F238E27FC236}">
              <a16:creationId xmlns:a16="http://schemas.microsoft.com/office/drawing/2014/main" id="{F07E4E19-9AEB-4EAF-857F-F2967F253996}"/>
            </a:ext>
          </a:extLst>
        </xdr:cNvPr>
        <xdr:cNvSpPr txBox="1"/>
      </xdr:nvSpPr>
      <xdr:spPr>
        <a:xfrm>
          <a:off x="419100" y="3727450"/>
          <a:ext cx="1841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FC93AAA3-DD46-4732-B035-AC9516484E7C}"/>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79375</xdr:rowOff>
    </xdr:from>
    <xdr:to>
      <xdr:col>18</xdr:col>
      <xdr:colOff>4445</xdr:colOff>
      <xdr:row>24</xdr:row>
      <xdr:rowOff>13970</xdr:rowOff>
    </xdr:to>
    <xdr:sp macro="" textlink="">
      <xdr:nvSpPr>
        <xdr:cNvPr id="39" name="正方形/長方形 38">
          <a:extLst>
            <a:ext uri="{FF2B5EF4-FFF2-40B4-BE49-F238E27FC236}">
              <a16:creationId xmlns:a16="http://schemas.microsoft.com/office/drawing/2014/main" id="{BF9860AA-BF08-434A-BFD8-DEB168603DD2}"/>
            </a:ext>
          </a:extLst>
        </xdr:cNvPr>
        <xdr:cNvSpPr/>
      </xdr:nvSpPr>
      <xdr:spPr>
        <a:xfrm>
          <a:off x="1809115" y="4603750"/>
          <a:ext cx="1550035" cy="2813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19</xdr:col>
      <xdr:colOff>97155</xdr:colOff>
      <xdr:row>22</xdr:row>
      <xdr:rowOff>62865</xdr:rowOff>
    </xdr:from>
    <xdr:to>
      <xdr:col>22</xdr:col>
      <xdr:colOff>10795</xdr:colOff>
      <xdr:row>24</xdr:row>
      <xdr:rowOff>29845</xdr:rowOff>
    </xdr:to>
    <xdr:sp macro="" textlink="">
      <xdr:nvSpPr>
        <xdr:cNvPr id="40" name="正方形/長方形 39">
          <a:extLst>
            <a:ext uri="{FF2B5EF4-FFF2-40B4-BE49-F238E27FC236}">
              <a16:creationId xmlns:a16="http://schemas.microsoft.com/office/drawing/2014/main" id="{05F2C361-FDDD-47F6-ADD9-46843B319A0C}"/>
            </a:ext>
          </a:extLst>
        </xdr:cNvPr>
        <xdr:cNvSpPr/>
      </xdr:nvSpPr>
      <xdr:spPr>
        <a:xfrm>
          <a:off x="3617595" y="4583430"/>
          <a:ext cx="433705" cy="3117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 ]</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90170</xdr:rowOff>
    </xdr:to>
    <xdr:sp macro="" textlink="">
      <xdr:nvSpPr>
        <xdr:cNvPr id="41" name="正方形/長方形 40">
          <a:extLst>
            <a:ext uri="{FF2B5EF4-FFF2-40B4-BE49-F238E27FC236}">
              <a16:creationId xmlns:a16="http://schemas.microsoft.com/office/drawing/2014/main" id="{7C11AB89-D5A4-4ED8-8E4A-05F6EB48C835}"/>
            </a:ext>
          </a:extLst>
        </xdr:cNvPr>
        <xdr:cNvSpPr/>
      </xdr:nvSpPr>
      <xdr:spPr>
        <a:xfrm>
          <a:off x="4914265" y="436880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28575</xdr:rowOff>
    </xdr:from>
    <xdr:to>
      <xdr:col>35</xdr:col>
      <xdr:colOff>22225</xdr:colOff>
      <xdr:row>23</xdr:row>
      <xdr:rowOff>108585</xdr:rowOff>
    </xdr:to>
    <xdr:sp macro="" textlink="">
      <xdr:nvSpPr>
        <xdr:cNvPr id="42" name="正方形/長方形 41">
          <a:extLst>
            <a:ext uri="{FF2B5EF4-FFF2-40B4-BE49-F238E27FC236}">
              <a16:creationId xmlns:a16="http://schemas.microsoft.com/office/drawing/2014/main" id="{1776B3DC-E3B0-4B40-BC0D-BA8BB2209B52}"/>
            </a:ext>
          </a:extLst>
        </xdr:cNvPr>
        <xdr:cNvSpPr/>
      </xdr:nvSpPr>
      <xdr:spPr>
        <a:xfrm>
          <a:off x="4914265" y="455104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90170</xdr:rowOff>
    </xdr:to>
    <xdr:sp macro="" textlink="">
      <xdr:nvSpPr>
        <xdr:cNvPr id="43" name="正方形/長方形 42">
          <a:extLst>
            <a:ext uri="{FF2B5EF4-FFF2-40B4-BE49-F238E27FC236}">
              <a16:creationId xmlns:a16="http://schemas.microsoft.com/office/drawing/2014/main" id="{32489A7A-91FA-4D46-ADE8-5637945C187E}"/>
            </a:ext>
          </a:extLst>
        </xdr:cNvPr>
        <xdr:cNvSpPr/>
      </xdr:nvSpPr>
      <xdr:spPr>
        <a:xfrm>
          <a:off x="6285865" y="436880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28575</xdr:rowOff>
    </xdr:from>
    <xdr:to>
      <xdr:col>43</xdr:col>
      <xdr:colOff>22225</xdr:colOff>
      <xdr:row>23</xdr:row>
      <xdr:rowOff>108585</xdr:rowOff>
    </xdr:to>
    <xdr:sp macro="" textlink="">
      <xdr:nvSpPr>
        <xdr:cNvPr id="44" name="正方形/長方形 43">
          <a:extLst>
            <a:ext uri="{FF2B5EF4-FFF2-40B4-BE49-F238E27FC236}">
              <a16:creationId xmlns:a16="http://schemas.microsoft.com/office/drawing/2014/main" id="{BE5F2A88-287A-4F96-BA35-3F9CEC4B1C49}"/>
            </a:ext>
          </a:extLst>
        </xdr:cNvPr>
        <xdr:cNvSpPr/>
      </xdr:nvSpPr>
      <xdr:spPr>
        <a:xfrm>
          <a:off x="6285865" y="455104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90170</xdr:rowOff>
    </xdr:to>
    <xdr:sp macro="" textlink="">
      <xdr:nvSpPr>
        <xdr:cNvPr id="45" name="正方形/長方形 44">
          <a:extLst>
            <a:ext uri="{FF2B5EF4-FFF2-40B4-BE49-F238E27FC236}">
              <a16:creationId xmlns:a16="http://schemas.microsoft.com/office/drawing/2014/main" id="{EC430AD2-DC9A-4A78-A787-F12964612016}"/>
            </a:ext>
          </a:extLst>
        </xdr:cNvPr>
        <xdr:cNvSpPr/>
      </xdr:nvSpPr>
      <xdr:spPr>
        <a:xfrm>
          <a:off x="7788275" y="436880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149225</xdr:colOff>
      <xdr:row>22</xdr:row>
      <xdr:rowOff>28575</xdr:rowOff>
    </xdr:from>
    <xdr:to>
      <xdr:col>51</xdr:col>
      <xdr:colOff>149225</xdr:colOff>
      <xdr:row>23</xdr:row>
      <xdr:rowOff>108585</xdr:rowOff>
    </xdr:to>
    <xdr:sp macro="" textlink="">
      <xdr:nvSpPr>
        <xdr:cNvPr id="46" name="正方形/長方形 45">
          <a:extLst>
            <a:ext uri="{FF2B5EF4-FFF2-40B4-BE49-F238E27FC236}">
              <a16:creationId xmlns:a16="http://schemas.microsoft.com/office/drawing/2014/main" id="{F7CE0034-9483-49CA-ACD7-EBA41BF1D38C}"/>
            </a:ext>
          </a:extLst>
        </xdr:cNvPr>
        <xdr:cNvSpPr/>
      </xdr:nvSpPr>
      <xdr:spPr>
        <a:xfrm>
          <a:off x="7788275" y="455104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65.4</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64770</xdr:rowOff>
    </xdr:from>
    <xdr:to>
      <xdr:col>27</xdr:col>
      <xdr:colOff>73025</xdr:colOff>
      <xdr:row>36</xdr:row>
      <xdr:rowOff>164465</xdr:rowOff>
    </xdr:to>
    <xdr:sp macro="" textlink="">
      <xdr:nvSpPr>
        <xdr:cNvPr id="47" name="正方形/長方形 46">
          <a:extLst>
            <a:ext uri="{FF2B5EF4-FFF2-40B4-BE49-F238E27FC236}">
              <a16:creationId xmlns:a16="http://schemas.microsoft.com/office/drawing/2014/main" id="{E9C0D57B-C276-40E3-9C73-7AA0520B6A0B}"/>
            </a:ext>
          </a:extLst>
        </xdr:cNvPr>
        <xdr:cNvSpPr/>
      </xdr:nvSpPr>
      <xdr:spPr>
        <a:xfrm>
          <a:off x="1142365" y="4930140"/>
          <a:ext cx="3826510" cy="21628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64770</xdr:rowOff>
    </xdr:from>
    <xdr:to>
      <xdr:col>53</xdr:col>
      <xdr:colOff>149225</xdr:colOff>
      <xdr:row>36</xdr:row>
      <xdr:rowOff>164465</xdr:rowOff>
    </xdr:to>
    <xdr:sp macro="" textlink="">
      <xdr:nvSpPr>
        <xdr:cNvPr id="48" name="正方形/長方形 47">
          <a:extLst>
            <a:ext uri="{FF2B5EF4-FFF2-40B4-BE49-F238E27FC236}">
              <a16:creationId xmlns:a16="http://schemas.microsoft.com/office/drawing/2014/main" id="{315A04D5-D333-4173-AD1E-F518878628BD}"/>
            </a:ext>
          </a:extLst>
        </xdr:cNvPr>
        <xdr:cNvSpPr/>
      </xdr:nvSpPr>
      <xdr:spPr>
        <a:xfrm>
          <a:off x="5216525" y="4930140"/>
          <a:ext cx="4286250" cy="2162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127635</xdr:rowOff>
    </xdr:from>
    <xdr:to>
      <xdr:col>52</xdr:col>
      <xdr:colOff>149225</xdr:colOff>
      <xdr:row>26</xdr:row>
      <xdr:rowOff>40005</xdr:rowOff>
    </xdr:to>
    <xdr:sp macro="" textlink="">
      <xdr:nvSpPr>
        <xdr:cNvPr id="49" name="正方形/長方形 48">
          <a:extLst>
            <a:ext uri="{FF2B5EF4-FFF2-40B4-BE49-F238E27FC236}">
              <a16:creationId xmlns:a16="http://schemas.microsoft.com/office/drawing/2014/main" id="{2AB0E2BD-0C99-4B6F-8AE5-AA2548E13943}"/>
            </a:ext>
          </a:extLst>
        </xdr:cNvPr>
        <xdr:cNvSpPr/>
      </xdr:nvSpPr>
      <xdr:spPr>
        <a:xfrm>
          <a:off x="5216525" y="4998720"/>
          <a:ext cx="41148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77470</xdr:rowOff>
    </xdr:to>
    <xdr:sp macro="" textlink="" fLocksText="0">
      <xdr:nvSpPr>
        <xdr:cNvPr id="50" name="テキスト ボックス 49">
          <a:extLst>
            <a:ext uri="{FF2B5EF4-FFF2-40B4-BE49-F238E27FC236}">
              <a16:creationId xmlns:a16="http://schemas.microsoft.com/office/drawing/2014/main" id="{807EDA0B-F550-4418-A3B0-CB0472A5251C}"/>
            </a:ext>
          </a:extLst>
        </xdr:cNvPr>
        <xdr:cNvSpPr txBox="1"/>
      </xdr:nvSpPr>
      <xdr:spPr>
        <a:xfrm>
          <a:off x="5273675" y="5229860"/>
          <a:ext cx="4098290" cy="177228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平成</a:t>
          </a:r>
          <a:r>
            <a:rPr kumimoji="1" lang="en-US" altLang="ja-JP" sz="1100">
              <a:latin typeface="ＭＳ Ｐゴシック"/>
              <a:ea typeface="ＭＳ Ｐゴシック"/>
            </a:rPr>
            <a:t>29</a:t>
          </a:r>
          <a:r>
            <a:rPr kumimoji="1" lang="ja-JP" altLang="en-US" sz="1100">
              <a:latin typeface="ＭＳ Ｐゴシック"/>
              <a:ea typeface="ＭＳ Ｐゴシック"/>
            </a:rPr>
            <a:t>年度決算以降に係る固定資産台帳については、令和</a:t>
          </a:r>
          <a:r>
            <a:rPr kumimoji="1" lang="en-US" altLang="ja-JP" sz="1100">
              <a:latin typeface="ＭＳ Ｐゴシック"/>
              <a:ea typeface="ＭＳ Ｐゴシック"/>
            </a:rPr>
            <a:t>6</a:t>
          </a:r>
          <a:r>
            <a:rPr kumimoji="1" lang="ja-JP" altLang="en-US" sz="1100">
              <a:latin typeface="ＭＳ Ｐゴシック"/>
              <a:ea typeface="ＭＳ Ｐゴシック"/>
            </a:rPr>
            <a:t>年</a:t>
          </a:r>
          <a:r>
            <a:rPr kumimoji="1" lang="en-US" altLang="ja-JP" sz="1100">
              <a:latin typeface="ＭＳ Ｐゴシック"/>
              <a:ea typeface="ＭＳ Ｐゴシック"/>
            </a:rPr>
            <a:t>3</a:t>
          </a:r>
          <a:r>
            <a:rPr kumimoji="1" lang="ja-JP" altLang="en-US" sz="1100">
              <a:latin typeface="ＭＳ Ｐゴシック"/>
              <a:ea typeface="ＭＳ Ｐゴシック"/>
            </a:rPr>
            <a:t>月</a:t>
          </a:r>
          <a:r>
            <a:rPr kumimoji="1" lang="en-US" altLang="ja-JP" sz="1100">
              <a:latin typeface="ＭＳ Ｐゴシック"/>
              <a:ea typeface="ＭＳ Ｐゴシック"/>
            </a:rPr>
            <a:t>31</a:t>
          </a:r>
          <a:r>
            <a:rPr kumimoji="1" lang="ja-JP" altLang="en-US" sz="1100">
              <a:latin typeface="ＭＳ Ｐゴシック"/>
              <a:ea typeface="ＭＳ Ｐゴシック"/>
            </a:rPr>
            <a:t>日時点で未整備であるため、当該団体値等は表示されていない。</a:t>
          </a:r>
        </a:p>
        <a:p>
          <a:r>
            <a:rPr kumimoji="1" lang="ja-JP" altLang="en-US" sz="1100">
              <a:latin typeface="ＭＳ Ｐゴシック"/>
              <a:ea typeface="ＭＳ Ｐゴシック"/>
            </a:rPr>
            <a:t>　今後、公共施設等総合管理計画に基づき、長寿命化や大規模改修を計画的に行い、各施設の適切な維持管理に努める。</a:t>
          </a:r>
        </a:p>
      </xdr:txBody>
    </xdr:sp>
    <xdr:clientData/>
  </xdr:twoCellAnchor>
  <xdr:twoCellAnchor>
    <xdr:from>
      <xdr:col>5</xdr:col>
      <xdr:colOff>22225</xdr:colOff>
      <xdr:row>24</xdr:row>
      <xdr:rowOff>64770</xdr:rowOff>
    </xdr:from>
    <xdr:to>
      <xdr:col>27</xdr:col>
      <xdr:colOff>85725</xdr:colOff>
      <xdr:row>36</xdr:row>
      <xdr:rowOff>164465</xdr:rowOff>
    </xdr:to>
    <xdr:sp macro="" textlink="">
      <xdr:nvSpPr>
        <xdr:cNvPr id="51" name="正方形/長方形 50">
          <a:extLst>
            <a:ext uri="{FF2B5EF4-FFF2-40B4-BE49-F238E27FC236}">
              <a16:creationId xmlns:a16="http://schemas.microsoft.com/office/drawing/2014/main" id="{E137510B-FA3B-4790-A92B-1F30A651A278}"/>
            </a:ext>
          </a:extLst>
        </xdr:cNvPr>
        <xdr:cNvSpPr/>
      </xdr:nvSpPr>
      <xdr:spPr>
        <a:xfrm>
          <a:off x="1142365" y="4930140"/>
          <a:ext cx="3841115" cy="2162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ea typeface="ＭＳ Ｐゴシック"/>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2" name="正方形/長方形 51">
          <a:extLst>
            <a:ext uri="{FF2B5EF4-FFF2-40B4-BE49-F238E27FC236}">
              <a16:creationId xmlns:a16="http://schemas.microsoft.com/office/drawing/2014/main" id="{EEFFEFC6-2077-40C4-B274-D72D28AE4A08}"/>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dr:col>63</xdr:col>
      <xdr:colOff>76200</xdr:colOff>
      <xdr:row>22</xdr:row>
      <xdr:rowOff>79375</xdr:rowOff>
    </xdr:from>
    <xdr:to>
      <xdr:col>68</xdr:col>
      <xdr:colOff>158750</xdr:colOff>
      <xdr:row>24</xdr:row>
      <xdr:rowOff>13970</xdr:rowOff>
    </xdr:to>
    <xdr:sp macro="" textlink="">
      <xdr:nvSpPr>
        <xdr:cNvPr id="53" name="正方形/長方形 52">
          <a:extLst>
            <a:ext uri="{FF2B5EF4-FFF2-40B4-BE49-F238E27FC236}">
              <a16:creationId xmlns:a16="http://schemas.microsoft.com/office/drawing/2014/main" id="{C9A0CE57-2EE9-4D19-802E-3FB6DF54941B}"/>
            </a:ext>
          </a:extLst>
        </xdr:cNvPr>
        <xdr:cNvSpPr/>
      </xdr:nvSpPr>
      <xdr:spPr>
        <a:xfrm>
          <a:off x="11144250" y="4603750"/>
          <a:ext cx="941705" cy="2813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dr:col>70</xdr:col>
      <xdr:colOff>171450</xdr:colOff>
      <xdr:row>22</xdr:row>
      <xdr:rowOff>62865</xdr:rowOff>
    </xdr:from>
    <xdr:to>
      <xdr:col>75</xdr:col>
      <xdr:colOff>171450</xdr:colOff>
      <xdr:row>24</xdr:row>
      <xdr:rowOff>29845</xdr:rowOff>
    </xdr:to>
    <xdr:sp macro="" textlink="">
      <xdr:nvSpPr>
        <xdr:cNvPr id="54" name="正方形/長方形 53">
          <a:extLst>
            <a:ext uri="{FF2B5EF4-FFF2-40B4-BE49-F238E27FC236}">
              <a16:creationId xmlns:a16="http://schemas.microsoft.com/office/drawing/2014/main" id="{B9906130-3BA2-474A-91E9-D3B59CDC518C}"/>
            </a:ext>
          </a:extLst>
        </xdr:cNvPr>
        <xdr:cNvSpPr/>
      </xdr:nvSpPr>
      <xdr:spPr>
        <a:xfrm>
          <a:off x="12435840" y="4583430"/>
          <a:ext cx="857250" cy="3117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[ 477.4</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90170</xdr:rowOff>
    </xdr:to>
    <xdr:sp macro="" textlink="">
      <xdr:nvSpPr>
        <xdr:cNvPr id="55" name="正方形/長方形 54">
          <a:extLst>
            <a:ext uri="{FF2B5EF4-FFF2-40B4-BE49-F238E27FC236}">
              <a16:creationId xmlns:a16="http://schemas.microsoft.com/office/drawing/2014/main" id="{785F385A-937A-4FB2-8CC4-9E8C0EFCD605}"/>
            </a:ext>
          </a:extLst>
        </xdr:cNvPr>
        <xdr:cNvSpPr/>
      </xdr:nvSpPr>
      <xdr:spPr>
        <a:xfrm>
          <a:off x="13960475" y="436880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28575</xdr:rowOff>
    </xdr:from>
    <xdr:to>
      <xdr:col>87</xdr:col>
      <xdr:colOff>149225</xdr:colOff>
      <xdr:row>23</xdr:row>
      <xdr:rowOff>108585</xdr:rowOff>
    </xdr:to>
    <xdr:sp macro="" textlink="">
      <xdr:nvSpPr>
        <xdr:cNvPr id="56" name="正方形/長方形 55">
          <a:extLst>
            <a:ext uri="{FF2B5EF4-FFF2-40B4-BE49-F238E27FC236}">
              <a16:creationId xmlns:a16="http://schemas.microsoft.com/office/drawing/2014/main" id="{E7AEACB5-48CD-424F-917E-BE7649A66CA3}"/>
            </a:ext>
          </a:extLst>
        </xdr:cNvPr>
        <xdr:cNvSpPr/>
      </xdr:nvSpPr>
      <xdr:spPr>
        <a:xfrm>
          <a:off x="13960475" y="455104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30/62</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90170</xdr:rowOff>
    </xdr:to>
    <xdr:sp macro="" textlink="">
      <xdr:nvSpPr>
        <xdr:cNvPr id="57" name="正方形/長方形 56">
          <a:extLst>
            <a:ext uri="{FF2B5EF4-FFF2-40B4-BE49-F238E27FC236}">
              <a16:creationId xmlns:a16="http://schemas.microsoft.com/office/drawing/2014/main" id="{DA3064C0-6B0F-4E71-80CB-76E33FEAC2DB}"/>
            </a:ext>
          </a:extLst>
        </xdr:cNvPr>
        <xdr:cNvSpPr/>
      </xdr:nvSpPr>
      <xdr:spPr>
        <a:xfrm>
          <a:off x="15332075" y="436880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28575</xdr:rowOff>
    </xdr:from>
    <xdr:to>
      <xdr:col>95</xdr:col>
      <xdr:colOff>149225</xdr:colOff>
      <xdr:row>23</xdr:row>
      <xdr:rowOff>108585</xdr:rowOff>
    </xdr:to>
    <xdr:sp macro="" textlink="">
      <xdr:nvSpPr>
        <xdr:cNvPr id="58" name="正方形/長方形 57">
          <a:extLst>
            <a:ext uri="{FF2B5EF4-FFF2-40B4-BE49-F238E27FC236}">
              <a16:creationId xmlns:a16="http://schemas.microsoft.com/office/drawing/2014/main" id="{BC0E89CF-3635-448D-AFB6-A3CC1A36BA7C}"/>
            </a:ext>
          </a:extLst>
        </xdr:cNvPr>
        <xdr:cNvSpPr/>
      </xdr:nvSpPr>
      <xdr:spPr>
        <a:xfrm>
          <a:off x="15332075" y="455104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509.7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90170</xdr:rowOff>
    </xdr:to>
    <xdr:sp macro="" textlink="">
      <xdr:nvSpPr>
        <xdr:cNvPr id="59" name="正方形/長方形 58">
          <a:extLst>
            <a:ext uri="{FF2B5EF4-FFF2-40B4-BE49-F238E27FC236}">
              <a16:creationId xmlns:a16="http://schemas.microsoft.com/office/drawing/2014/main" id="{CD5036CF-E0AA-40F0-98AA-5D8A7AFFCD25}"/>
            </a:ext>
          </a:extLst>
        </xdr:cNvPr>
        <xdr:cNvSpPr/>
      </xdr:nvSpPr>
      <xdr:spPr>
        <a:xfrm>
          <a:off x="16813530" y="436880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96</xdr:col>
      <xdr:colOff>85725</xdr:colOff>
      <xdr:row>22</xdr:row>
      <xdr:rowOff>28575</xdr:rowOff>
    </xdr:from>
    <xdr:to>
      <xdr:col>104</xdr:col>
      <xdr:colOff>85725</xdr:colOff>
      <xdr:row>23</xdr:row>
      <xdr:rowOff>108585</xdr:rowOff>
    </xdr:to>
    <xdr:sp macro="" textlink="">
      <xdr:nvSpPr>
        <xdr:cNvPr id="60" name="正方形/長方形 59">
          <a:extLst>
            <a:ext uri="{FF2B5EF4-FFF2-40B4-BE49-F238E27FC236}">
              <a16:creationId xmlns:a16="http://schemas.microsoft.com/office/drawing/2014/main" id="{D6199D29-9F3B-4D33-AD03-7B63CE4C8E72}"/>
            </a:ext>
          </a:extLst>
        </xdr:cNvPr>
        <xdr:cNvSpPr/>
      </xdr:nvSpPr>
      <xdr:spPr>
        <a:xfrm>
          <a:off x="16813530" y="455104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444.2</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64770</xdr:rowOff>
    </xdr:from>
    <xdr:to>
      <xdr:col>80</xdr:col>
      <xdr:colOff>9525</xdr:colOff>
      <xdr:row>36</xdr:row>
      <xdr:rowOff>164465</xdr:rowOff>
    </xdr:to>
    <xdr:sp macro="" textlink="">
      <xdr:nvSpPr>
        <xdr:cNvPr id="61" name="正方形/長方形 60">
          <a:extLst>
            <a:ext uri="{FF2B5EF4-FFF2-40B4-BE49-F238E27FC236}">
              <a16:creationId xmlns:a16="http://schemas.microsoft.com/office/drawing/2014/main" id="{6CFC30C3-FD52-4E4F-A148-F7736B12B3E6}"/>
            </a:ext>
          </a:extLst>
        </xdr:cNvPr>
        <xdr:cNvSpPr/>
      </xdr:nvSpPr>
      <xdr:spPr>
        <a:xfrm>
          <a:off x="10188575" y="4930140"/>
          <a:ext cx="3805555" cy="21628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64770</xdr:rowOff>
    </xdr:from>
    <xdr:to>
      <xdr:col>106</xdr:col>
      <xdr:colOff>85725</xdr:colOff>
      <xdr:row>36</xdr:row>
      <xdr:rowOff>164465</xdr:rowOff>
    </xdr:to>
    <xdr:sp macro="" textlink="">
      <xdr:nvSpPr>
        <xdr:cNvPr id="62" name="正方形/長方形 61">
          <a:extLst>
            <a:ext uri="{FF2B5EF4-FFF2-40B4-BE49-F238E27FC236}">
              <a16:creationId xmlns:a16="http://schemas.microsoft.com/office/drawing/2014/main" id="{8254012D-515E-45D6-84BD-67AC23D472AF}"/>
            </a:ext>
          </a:extLst>
        </xdr:cNvPr>
        <xdr:cNvSpPr/>
      </xdr:nvSpPr>
      <xdr:spPr>
        <a:xfrm>
          <a:off x="14241780" y="4930140"/>
          <a:ext cx="4286250" cy="2162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127635</xdr:rowOff>
    </xdr:from>
    <xdr:to>
      <xdr:col>105</xdr:col>
      <xdr:colOff>85725</xdr:colOff>
      <xdr:row>26</xdr:row>
      <xdr:rowOff>40005</xdr:rowOff>
    </xdr:to>
    <xdr:sp macro="" textlink="">
      <xdr:nvSpPr>
        <xdr:cNvPr id="63" name="正方形/長方形 62">
          <a:extLst>
            <a:ext uri="{FF2B5EF4-FFF2-40B4-BE49-F238E27FC236}">
              <a16:creationId xmlns:a16="http://schemas.microsoft.com/office/drawing/2014/main" id="{51DDA645-B41C-4560-A123-FE80910880E4}"/>
            </a:ext>
          </a:extLst>
        </xdr:cNvPr>
        <xdr:cNvSpPr/>
      </xdr:nvSpPr>
      <xdr:spPr>
        <a:xfrm>
          <a:off x="14241780" y="4998720"/>
          <a:ext cx="41148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dr:col>81</xdr:col>
      <xdr:colOff>161925</xdr:colOff>
      <xdr:row>26</xdr:row>
      <xdr:rowOff>15875</xdr:rowOff>
    </xdr:from>
    <xdr:to>
      <xdr:col>105</xdr:col>
      <xdr:colOff>149225</xdr:colOff>
      <xdr:row>36</xdr:row>
      <xdr:rowOff>77470</xdr:rowOff>
    </xdr:to>
    <xdr:sp macro="" textlink="" fLocksText="0">
      <xdr:nvSpPr>
        <xdr:cNvPr id="64" name="テキスト ボックス 63">
          <a:extLst>
            <a:ext uri="{FF2B5EF4-FFF2-40B4-BE49-F238E27FC236}">
              <a16:creationId xmlns:a16="http://schemas.microsoft.com/office/drawing/2014/main" id="{4B07C90A-6B78-4F32-B62A-6D19E70A761A}"/>
            </a:ext>
          </a:extLst>
        </xdr:cNvPr>
        <xdr:cNvSpPr txBox="1"/>
      </xdr:nvSpPr>
      <xdr:spPr>
        <a:xfrm>
          <a:off x="14317980" y="5229860"/>
          <a:ext cx="4100195" cy="177228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堅調な収支や基金残高が多いことから、債務償還比率は令和元年度まで類似団体内平均値を下回っていた。しかし、令和</a:t>
          </a:r>
          <a:r>
            <a:rPr kumimoji="1" lang="en-US" altLang="ja-JP" sz="1100">
              <a:latin typeface="ＭＳ Ｐゴシック"/>
              <a:ea typeface="ＭＳ Ｐゴシック"/>
            </a:rPr>
            <a:t>2</a:t>
          </a:r>
          <a:r>
            <a:rPr kumimoji="1" lang="ja-JP" altLang="en-US" sz="1100">
              <a:latin typeface="ＭＳ Ｐゴシック"/>
              <a:ea typeface="ＭＳ Ｐゴシック"/>
            </a:rPr>
            <a:t>年度は、新駅周辺整備にかかる起債が</a:t>
          </a:r>
          <a:r>
            <a:rPr kumimoji="1" lang="en-US" altLang="ja-JP" sz="1100">
              <a:latin typeface="ＭＳ Ｐゴシック"/>
              <a:ea typeface="ＭＳ Ｐゴシック"/>
            </a:rPr>
            <a:t>48</a:t>
          </a:r>
          <a:r>
            <a:rPr kumimoji="1" lang="ja-JP" altLang="en-US" sz="1100">
              <a:latin typeface="ＭＳ Ｐゴシック"/>
              <a:ea typeface="ＭＳ Ｐゴシック"/>
            </a:rPr>
            <a:t>億円増加したことにより、類似団体内平均値を上回ることとなった。</a:t>
          </a:r>
        </a:p>
        <a:p>
          <a:r>
            <a:rPr kumimoji="1" lang="ja-JP" altLang="en-US" sz="1100">
              <a:latin typeface="ＭＳ Ｐゴシック"/>
              <a:ea typeface="ＭＳ Ｐゴシック"/>
            </a:rPr>
            <a:t>　今後も一定の起債が予定されており、債務償還比率の一定の上昇は不可避であることから、令和</a:t>
          </a:r>
          <a:r>
            <a:rPr kumimoji="1" lang="en-US" altLang="ja-JP" sz="1100">
              <a:latin typeface="ＭＳ Ｐゴシック"/>
              <a:ea typeface="ＭＳ Ｐゴシック"/>
            </a:rPr>
            <a:t>3</a:t>
          </a:r>
          <a:r>
            <a:rPr kumimoji="1" lang="ja-JP" altLang="en-US" sz="1100">
              <a:latin typeface="ＭＳ Ｐゴシック"/>
              <a:ea typeface="ＭＳ Ｐゴシック"/>
            </a:rPr>
            <a:t>年</a:t>
          </a:r>
          <a:r>
            <a:rPr kumimoji="1" lang="en-US" altLang="ja-JP" sz="1100">
              <a:latin typeface="ＭＳ Ｐゴシック"/>
              <a:ea typeface="ＭＳ Ｐゴシック"/>
            </a:rPr>
            <a:t>2</a:t>
          </a:r>
          <a:r>
            <a:rPr kumimoji="1" lang="ja-JP" altLang="en-US" sz="1100">
              <a:latin typeface="ＭＳ Ｐゴシック"/>
              <a:ea typeface="ＭＳ Ｐゴシック"/>
            </a:rPr>
            <a:t>月に策定した「箕面市新改革プラン」を元に改革を進め、繰上償還等も実施しながら債務償還比率の抑制を図る。</a:t>
          </a:r>
        </a:p>
      </xdr:txBody>
    </xdr:sp>
    <xdr:clientData/>
  </xdr:twoCellAnchor>
  <xdr:oneCellAnchor>
    <xdr:from>
      <xdr:col>57</xdr:col>
      <xdr:colOff>111125</xdr:colOff>
      <xdr:row>23</xdr:row>
      <xdr:rowOff>46990</xdr:rowOff>
    </xdr:from>
    <xdr:ext cx="349250" cy="219710"/>
    <xdr:sp macro="" textlink="">
      <xdr:nvSpPr>
        <xdr:cNvPr id="65" name="テキスト ボックス 64">
          <a:extLst>
            <a:ext uri="{FF2B5EF4-FFF2-40B4-BE49-F238E27FC236}">
              <a16:creationId xmlns:a16="http://schemas.microsoft.com/office/drawing/2014/main" id="{73C3D9BF-620F-4C86-B278-F0E350545920}"/>
            </a:ext>
          </a:extLst>
        </xdr:cNvPr>
        <xdr:cNvSpPr txBox="1"/>
      </xdr:nvSpPr>
      <xdr:spPr>
        <a:xfrm>
          <a:off x="10150475" y="4744720"/>
          <a:ext cx="34925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164465</xdr:rowOff>
    </xdr:from>
    <xdr:to>
      <xdr:col>80</xdr:col>
      <xdr:colOff>9525</xdr:colOff>
      <xdr:row>36</xdr:row>
      <xdr:rowOff>164465</xdr:rowOff>
    </xdr:to>
    <xdr:cxnSp macro="">
      <xdr:nvCxnSpPr>
        <xdr:cNvPr id="66" name="直線コネクタ 65">
          <a:extLst>
            <a:ext uri="{FF2B5EF4-FFF2-40B4-BE49-F238E27FC236}">
              <a16:creationId xmlns:a16="http://schemas.microsoft.com/office/drawing/2014/main" id="{64CB3F8F-9F79-4E8A-B7B4-5BCCCB22E385}"/>
            </a:ext>
          </a:extLst>
        </xdr:cNvPr>
        <xdr:cNvCxnSpPr/>
      </xdr:nvCxnSpPr>
      <xdr:spPr>
        <a:xfrm>
          <a:off x="10188575" y="7092950"/>
          <a:ext cx="380555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171450</xdr:colOff>
      <xdr:row>36</xdr:row>
      <xdr:rowOff>73025</xdr:rowOff>
    </xdr:from>
    <xdr:ext cx="482600" cy="220345"/>
    <xdr:sp macro="" textlink="">
      <xdr:nvSpPr>
        <xdr:cNvPr id="67" name="テキスト ボックス 66">
          <a:extLst>
            <a:ext uri="{FF2B5EF4-FFF2-40B4-BE49-F238E27FC236}">
              <a16:creationId xmlns:a16="http://schemas.microsoft.com/office/drawing/2014/main" id="{FB353B8F-7124-4318-8542-752720C978D8}"/>
            </a:ext>
          </a:extLst>
        </xdr:cNvPr>
        <xdr:cNvSpPr txBox="1"/>
      </xdr:nvSpPr>
      <xdr:spPr>
        <a:xfrm>
          <a:off x="9692640" y="6997700"/>
          <a:ext cx="4826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dr:col>57</xdr:col>
      <xdr:colOff>149225</xdr:colOff>
      <xdr:row>35</xdr:row>
      <xdr:rowOff>30480</xdr:rowOff>
    </xdr:from>
    <xdr:to>
      <xdr:col>80</xdr:col>
      <xdr:colOff>9525</xdr:colOff>
      <xdr:row>35</xdr:row>
      <xdr:rowOff>30480</xdr:rowOff>
    </xdr:to>
    <xdr:cxnSp macro="">
      <xdr:nvCxnSpPr>
        <xdr:cNvPr id="68" name="直線コネクタ 67">
          <a:extLst>
            <a:ext uri="{FF2B5EF4-FFF2-40B4-BE49-F238E27FC236}">
              <a16:creationId xmlns:a16="http://schemas.microsoft.com/office/drawing/2014/main" id="{1E0DFB8D-B1A5-464D-A9B3-D2E0D2B1237F}"/>
            </a:ext>
          </a:extLst>
        </xdr:cNvPr>
        <xdr:cNvCxnSpPr/>
      </xdr:nvCxnSpPr>
      <xdr:spPr>
        <a:xfrm>
          <a:off x="10188575" y="6781800"/>
          <a:ext cx="380555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171450</xdr:colOff>
      <xdr:row>34</xdr:row>
      <xdr:rowOff>106680</xdr:rowOff>
    </xdr:from>
    <xdr:ext cx="482600" cy="220345"/>
    <xdr:sp macro="" textlink="">
      <xdr:nvSpPr>
        <xdr:cNvPr id="69" name="テキスト ボックス 68">
          <a:extLst>
            <a:ext uri="{FF2B5EF4-FFF2-40B4-BE49-F238E27FC236}">
              <a16:creationId xmlns:a16="http://schemas.microsoft.com/office/drawing/2014/main" id="{54C47615-84D9-4DE3-9D91-62F5816D7B8A}"/>
            </a:ext>
          </a:extLst>
        </xdr:cNvPr>
        <xdr:cNvSpPr txBox="1"/>
      </xdr:nvSpPr>
      <xdr:spPr>
        <a:xfrm>
          <a:off x="9692640" y="6686550"/>
          <a:ext cx="4826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1,000.0</a:t>
          </a:r>
          <a:endParaRPr kumimoji="1" lang="ja-JP" altLang="en-US" sz="800">
            <a:latin typeface="ＭＳ Ｐゴシック"/>
            <a:ea typeface="ＭＳ Ｐゴシック"/>
          </a:endParaRPr>
        </a:p>
      </xdr:txBody>
    </xdr:sp>
    <xdr:clientData/>
  </xdr:oneCellAnchor>
  <xdr:twoCellAnchor>
    <xdr:from>
      <xdr:col>57</xdr:col>
      <xdr:colOff>149225</xdr:colOff>
      <xdr:row>33</xdr:row>
      <xdr:rowOff>64135</xdr:rowOff>
    </xdr:from>
    <xdr:to>
      <xdr:col>80</xdr:col>
      <xdr:colOff>9525</xdr:colOff>
      <xdr:row>33</xdr:row>
      <xdr:rowOff>64135</xdr:rowOff>
    </xdr:to>
    <xdr:cxnSp macro="">
      <xdr:nvCxnSpPr>
        <xdr:cNvPr id="70" name="直線コネクタ 69">
          <a:extLst>
            <a:ext uri="{FF2B5EF4-FFF2-40B4-BE49-F238E27FC236}">
              <a16:creationId xmlns:a16="http://schemas.microsoft.com/office/drawing/2014/main" id="{6D6DA4F3-F17F-43B7-A1BD-6567A6B7FB82}"/>
            </a:ext>
          </a:extLst>
        </xdr:cNvPr>
        <xdr:cNvCxnSpPr/>
      </xdr:nvCxnSpPr>
      <xdr:spPr>
        <a:xfrm>
          <a:off x="10188575" y="6470650"/>
          <a:ext cx="380555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32</xdr:row>
      <xdr:rowOff>140335</xdr:rowOff>
    </xdr:from>
    <xdr:ext cx="410210" cy="219710"/>
    <xdr:sp macro="" textlink="">
      <xdr:nvSpPr>
        <xdr:cNvPr id="71" name="テキスト ボックス 70">
          <a:extLst>
            <a:ext uri="{FF2B5EF4-FFF2-40B4-BE49-F238E27FC236}">
              <a16:creationId xmlns:a16="http://schemas.microsoft.com/office/drawing/2014/main" id="{34CD8ABE-AE93-4BF2-9689-F86F5E013811}"/>
            </a:ext>
          </a:extLst>
        </xdr:cNvPr>
        <xdr:cNvSpPr txBox="1"/>
      </xdr:nvSpPr>
      <xdr:spPr>
        <a:xfrm>
          <a:off x="9756140" y="6375400"/>
          <a:ext cx="41021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800.0</a:t>
          </a:r>
          <a:endParaRPr kumimoji="1" lang="ja-JP" altLang="en-US" sz="800">
            <a:latin typeface="ＭＳ Ｐゴシック"/>
            <a:ea typeface="ＭＳ Ｐゴシック"/>
          </a:endParaRPr>
        </a:p>
      </xdr:txBody>
    </xdr:sp>
    <xdr:clientData/>
  </xdr:oneCellAnchor>
  <xdr:twoCellAnchor>
    <xdr:from>
      <xdr:col>57</xdr:col>
      <xdr:colOff>149225</xdr:colOff>
      <xdr:row>31</xdr:row>
      <xdr:rowOff>97790</xdr:rowOff>
    </xdr:from>
    <xdr:to>
      <xdr:col>80</xdr:col>
      <xdr:colOff>9525</xdr:colOff>
      <xdr:row>31</xdr:row>
      <xdr:rowOff>97790</xdr:rowOff>
    </xdr:to>
    <xdr:cxnSp macro="">
      <xdr:nvCxnSpPr>
        <xdr:cNvPr id="72" name="直線コネクタ 71">
          <a:extLst>
            <a:ext uri="{FF2B5EF4-FFF2-40B4-BE49-F238E27FC236}">
              <a16:creationId xmlns:a16="http://schemas.microsoft.com/office/drawing/2014/main" id="{C55A9CBD-A9F7-4F80-AD26-C2CB9475D35F}"/>
            </a:ext>
          </a:extLst>
        </xdr:cNvPr>
        <xdr:cNvCxnSpPr/>
      </xdr:nvCxnSpPr>
      <xdr:spPr>
        <a:xfrm>
          <a:off x="10188575" y="6161405"/>
          <a:ext cx="380555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31</xdr:row>
      <xdr:rowOff>5715</xdr:rowOff>
    </xdr:from>
    <xdr:ext cx="410210" cy="220345"/>
    <xdr:sp macro="" textlink="">
      <xdr:nvSpPr>
        <xdr:cNvPr id="73" name="テキスト ボックス 72">
          <a:extLst>
            <a:ext uri="{FF2B5EF4-FFF2-40B4-BE49-F238E27FC236}">
              <a16:creationId xmlns:a16="http://schemas.microsoft.com/office/drawing/2014/main" id="{13B4FDD6-F86C-46A9-BA88-24859D266370}"/>
            </a:ext>
          </a:extLst>
        </xdr:cNvPr>
        <xdr:cNvSpPr txBox="1"/>
      </xdr:nvSpPr>
      <xdr:spPr>
        <a:xfrm>
          <a:off x="9756140" y="6075045"/>
          <a:ext cx="4102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dr:col>57</xdr:col>
      <xdr:colOff>149225</xdr:colOff>
      <xdr:row>29</xdr:row>
      <xdr:rowOff>131445</xdr:rowOff>
    </xdr:from>
    <xdr:to>
      <xdr:col>80</xdr:col>
      <xdr:colOff>9525</xdr:colOff>
      <xdr:row>29</xdr:row>
      <xdr:rowOff>131445</xdr:rowOff>
    </xdr:to>
    <xdr:cxnSp macro="">
      <xdr:nvCxnSpPr>
        <xdr:cNvPr id="74" name="直線コネクタ 73">
          <a:extLst>
            <a:ext uri="{FF2B5EF4-FFF2-40B4-BE49-F238E27FC236}">
              <a16:creationId xmlns:a16="http://schemas.microsoft.com/office/drawing/2014/main" id="{D5ED9F0C-0225-4F85-9BB6-2C2B50B8525E}"/>
            </a:ext>
          </a:extLst>
        </xdr:cNvPr>
        <xdr:cNvCxnSpPr/>
      </xdr:nvCxnSpPr>
      <xdr:spPr>
        <a:xfrm>
          <a:off x="10188575" y="5859780"/>
          <a:ext cx="380555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29</xdr:row>
      <xdr:rowOff>39370</xdr:rowOff>
    </xdr:from>
    <xdr:ext cx="410210" cy="220345"/>
    <xdr:sp macro="" textlink="">
      <xdr:nvSpPr>
        <xdr:cNvPr id="75" name="テキスト ボックス 74">
          <a:extLst>
            <a:ext uri="{FF2B5EF4-FFF2-40B4-BE49-F238E27FC236}">
              <a16:creationId xmlns:a16="http://schemas.microsoft.com/office/drawing/2014/main" id="{DCAB42BE-8212-4745-A816-675DAD3EACF4}"/>
            </a:ext>
          </a:extLst>
        </xdr:cNvPr>
        <xdr:cNvSpPr txBox="1"/>
      </xdr:nvSpPr>
      <xdr:spPr>
        <a:xfrm>
          <a:off x="9756140" y="5763895"/>
          <a:ext cx="4102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400.0</a:t>
          </a:r>
          <a:endParaRPr kumimoji="1" lang="ja-JP" altLang="en-US" sz="800">
            <a:latin typeface="ＭＳ Ｐゴシック"/>
            <a:ea typeface="ＭＳ Ｐゴシック"/>
          </a:endParaRPr>
        </a:p>
      </xdr:txBody>
    </xdr:sp>
    <xdr:clientData/>
  </xdr:oneCellAnchor>
  <xdr:twoCellAnchor>
    <xdr:from>
      <xdr:col>57</xdr:col>
      <xdr:colOff>149225</xdr:colOff>
      <xdr:row>27</xdr:row>
      <xdr:rowOff>165100</xdr:rowOff>
    </xdr:from>
    <xdr:to>
      <xdr:col>80</xdr:col>
      <xdr:colOff>9525</xdr:colOff>
      <xdr:row>27</xdr:row>
      <xdr:rowOff>165100</xdr:rowOff>
    </xdr:to>
    <xdr:cxnSp macro="">
      <xdr:nvCxnSpPr>
        <xdr:cNvPr id="76" name="直線コネクタ 75">
          <a:extLst>
            <a:ext uri="{FF2B5EF4-FFF2-40B4-BE49-F238E27FC236}">
              <a16:creationId xmlns:a16="http://schemas.microsoft.com/office/drawing/2014/main" id="{E3B19836-983F-441B-AEB0-73E7F5592C1F}"/>
            </a:ext>
          </a:extLst>
        </xdr:cNvPr>
        <xdr:cNvCxnSpPr/>
      </xdr:nvCxnSpPr>
      <xdr:spPr>
        <a:xfrm>
          <a:off x="10188575" y="5550535"/>
          <a:ext cx="380555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27</xdr:row>
      <xdr:rowOff>73660</xdr:rowOff>
    </xdr:from>
    <xdr:ext cx="410210" cy="220345"/>
    <xdr:sp macro="" textlink="">
      <xdr:nvSpPr>
        <xdr:cNvPr id="77" name="テキスト ボックス 76">
          <a:extLst>
            <a:ext uri="{FF2B5EF4-FFF2-40B4-BE49-F238E27FC236}">
              <a16:creationId xmlns:a16="http://schemas.microsoft.com/office/drawing/2014/main" id="{227C81DE-DA23-4E8D-836D-1C40D046AA76}"/>
            </a:ext>
          </a:extLst>
        </xdr:cNvPr>
        <xdr:cNvSpPr txBox="1"/>
      </xdr:nvSpPr>
      <xdr:spPr>
        <a:xfrm>
          <a:off x="9756140" y="5455285"/>
          <a:ext cx="4102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31750</xdr:rowOff>
    </xdr:from>
    <xdr:to>
      <xdr:col>80</xdr:col>
      <xdr:colOff>9525</xdr:colOff>
      <xdr:row>26</xdr:row>
      <xdr:rowOff>31750</xdr:rowOff>
    </xdr:to>
    <xdr:cxnSp macro="">
      <xdr:nvCxnSpPr>
        <xdr:cNvPr id="78" name="直線コネクタ 77">
          <a:extLst>
            <a:ext uri="{FF2B5EF4-FFF2-40B4-BE49-F238E27FC236}">
              <a16:creationId xmlns:a16="http://schemas.microsoft.com/office/drawing/2014/main" id="{2F73735B-9568-46DD-A115-731E25C24CED}"/>
            </a:ext>
          </a:extLst>
        </xdr:cNvPr>
        <xdr:cNvCxnSpPr/>
      </xdr:nvCxnSpPr>
      <xdr:spPr>
        <a:xfrm>
          <a:off x="10188575" y="5240020"/>
          <a:ext cx="380555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25</xdr:row>
      <xdr:rowOff>107315</xdr:rowOff>
    </xdr:from>
    <xdr:ext cx="307340" cy="220345"/>
    <xdr:sp macro="" textlink="">
      <xdr:nvSpPr>
        <xdr:cNvPr id="79" name="テキスト ボックス 78">
          <a:extLst>
            <a:ext uri="{FF2B5EF4-FFF2-40B4-BE49-F238E27FC236}">
              <a16:creationId xmlns:a16="http://schemas.microsoft.com/office/drawing/2014/main" id="{0A90A7EE-232B-40EA-A8E9-109B950C5BF6}"/>
            </a:ext>
          </a:extLst>
        </xdr:cNvPr>
        <xdr:cNvSpPr txBox="1"/>
      </xdr:nvSpPr>
      <xdr:spPr>
        <a:xfrm>
          <a:off x="9857105" y="5144135"/>
          <a:ext cx="3073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64770</xdr:rowOff>
    </xdr:from>
    <xdr:to>
      <xdr:col>80</xdr:col>
      <xdr:colOff>9525</xdr:colOff>
      <xdr:row>24</xdr:row>
      <xdr:rowOff>64770</xdr:rowOff>
    </xdr:to>
    <xdr:cxnSp macro="">
      <xdr:nvCxnSpPr>
        <xdr:cNvPr id="80" name="直線コネクタ 79">
          <a:extLst>
            <a:ext uri="{FF2B5EF4-FFF2-40B4-BE49-F238E27FC236}">
              <a16:creationId xmlns:a16="http://schemas.microsoft.com/office/drawing/2014/main" id="{E5C0D1D1-61DD-443C-9939-20E0C317A9C5}"/>
            </a:ext>
          </a:extLst>
        </xdr:cNvPr>
        <xdr:cNvCxnSpPr/>
      </xdr:nvCxnSpPr>
      <xdr:spPr>
        <a:xfrm>
          <a:off x="10188575" y="4930140"/>
          <a:ext cx="380555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64770</xdr:rowOff>
    </xdr:from>
    <xdr:to>
      <xdr:col>80</xdr:col>
      <xdr:colOff>9525</xdr:colOff>
      <xdr:row>36</xdr:row>
      <xdr:rowOff>164465</xdr:rowOff>
    </xdr:to>
    <xdr:sp macro="" textlink="">
      <xdr:nvSpPr>
        <xdr:cNvPr id="81" name="債務償還比率グラフ枠">
          <a:extLst>
            <a:ext uri="{FF2B5EF4-FFF2-40B4-BE49-F238E27FC236}">
              <a16:creationId xmlns:a16="http://schemas.microsoft.com/office/drawing/2014/main" id="{2FD17495-C7D0-4011-A8DD-F6D412748466}"/>
            </a:ext>
          </a:extLst>
        </xdr:cNvPr>
        <xdr:cNvSpPr/>
      </xdr:nvSpPr>
      <xdr:spPr>
        <a:xfrm>
          <a:off x="10188575" y="4930140"/>
          <a:ext cx="3805555" cy="21628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31750</xdr:rowOff>
    </xdr:from>
    <xdr:to>
      <xdr:col>76</xdr:col>
      <xdr:colOff>21590</xdr:colOff>
      <xdr:row>34</xdr:row>
      <xdr:rowOff>63500</xdr:rowOff>
    </xdr:to>
    <xdr:cxnSp macro="">
      <xdr:nvCxnSpPr>
        <xdr:cNvPr id="82" name="直線コネクタ 81">
          <a:extLst>
            <a:ext uri="{FF2B5EF4-FFF2-40B4-BE49-F238E27FC236}">
              <a16:creationId xmlns:a16="http://schemas.microsoft.com/office/drawing/2014/main" id="{FC446411-C312-4039-9C44-7D44D1990D6B}"/>
            </a:ext>
          </a:extLst>
        </xdr:cNvPr>
        <xdr:cNvCxnSpPr/>
      </xdr:nvCxnSpPr>
      <xdr:spPr>
        <a:xfrm flipV="1">
          <a:off x="13313410" y="5240020"/>
          <a:ext cx="1270" cy="14014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67945</xdr:rowOff>
    </xdr:from>
    <xdr:ext cx="469900" cy="252730"/>
    <xdr:sp macro="" textlink="">
      <xdr:nvSpPr>
        <xdr:cNvPr id="83" name="債務償還比率最小値テキスト">
          <a:extLst>
            <a:ext uri="{FF2B5EF4-FFF2-40B4-BE49-F238E27FC236}">
              <a16:creationId xmlns:a16="http://schemas.microsoft.com/office/drawing/2014/main" id="{459D23ED-EC07-491E-9EE4-FD7520D3C6AD}"/>
            </a:ext>
          </a:extLst>
        </xdr:cNvPr>
        <xdr:cNvSpPr txBox="1"/>
      </xdr:nvSpPr>
      <xdr:spPr>
        <a:xfrm>
          <a:off x="13369925" y="664781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911.0</a:t>
          </a:r>
          <a:endParaRPr kumimoji="1" lang="ja-JP" altLang="en-US" sz="1000" b="1">
            <a:latin typeface="ＭＳ Ｐゴシック"/>
            <a:ea typeface="ＭＳ Ｐゴシック"/>
          </a:endParaRPr>
        </a:p>
      </xdr:txBody>
    </xdr:sp>
    <xdr:clientData/>
  </xdr:oneCellAnchor>
  <xdr:twoCellAnchor>
    <xdr:from>
      <xdr:col>75</xdr:col>
      <xdr:colOff>123825</xdr:colOff>
      <xdr:row>34</xdr:row>
      <xdr:rowOff>63500</xdr:rowOff>
    </xdr:from>
    <xdr:to>
      <xdr:col>76</xdr:col>
      <xdr:colOff>111125</xdr:colOff>
      <xdr:row>34</xdr:row>
      <xdr:rowOff>63500</xdr:rowOff>
    </xdr:to>
    <xdr:cxnSp macro="">
      <xdr:nvCxnSpPr>
        <xdr:cNvPr id="84" name="直線コネクタ 83">
          <a:extLst>
            <a:ext uri="{FF2B5EF4-FFF2-40B4-BE49-F238E27FC236}">
              <a16:creationId xmlns:a16="http://schemas.microsoft.com/office/drawing/2014/main" id="{BFA255D2-C997-4287-973E-B2270AFA6E74}"/>
            </a:ext>
          </a:extLst>
        </xdr:cNvPr>
        <xdr:cNvCxnSpPr/>
      </xdr:nvCxnSpPr>
      <xdr:spPr>
        <a:xfrm>
          <a:off x="13251180" y="664146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147320</xdr:rowOff>
    </xdr:from>
    <xdr:ext cx="340360" cy="252730"/>
    <xdr:sp macro="" textlink="">
      <xdr:nvSpPr>
        <xdr:cNvPr id="85" name="債務償還比率最大値テキスト">
          <a:extLst>
            <a:ext uri="{FF2B5EF4-FFF2-40B4-BE49-F238E27FC236}">
              <a16:creationId xmlns:a16="http://schemas.microsoft.com/office/drawing/2014/main" id="{ED392753-7CE4-42BC-ACD5-355AFA293092}"/>
            </a:ext>
          </a:extLst>
        </xdr:cNvPr>
        <xdr:cNvSpPr txBox="1"/>
      </xdr:nvSpPr>
      <xdr:spPr>
        <a:xfrm>
          <a:off x="13369925" y="5012690"/>
          <a:ext cx="3403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31750</xdr:rowOff>
    </xdr:from>
    <xdr:to>
      <xdr:col>76</xdr:col>
      <xdr:colOff>111125</xdr:colOff>
      <xdr:row>26</xdr:row>
      <xdr:rowOff>31750</xdr:rowOff>
    </xdr:to>
    <xdr:cxnSp macro="">
      <xdr:nvCxnSpPr>
        <xdr:cNvPr id="86" name="直線コネクタ 85">
          <a:extLst>
            <a:ext uri="{FF2B5EF4-FFF2-40B4-BE49-F238E27FC236}">
              <a16:creationId xmlns:a16="http://schemas.microsoft.com/office/drawing/2014/main" id="{42B7C5F4-0B9D-408E-BD68-047C5DB0685F}"/>
            </a:ext>
          </a:extLst>
        </xdr:cNvPr>
        <xdr:cNvCxnSpPr/>
      </xdr:nvCxnSpPr>
      <xdr:spPr>
        <a:xfrm>
          <a:off x="13251180" y="524002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36830</xdr:rowOff>
    </xdr:from>
    <xdr:ext cx="469900" cy="253365"/>
    <xdr:sp macro="" textlink="">
      <xdr:nvSpPr>
        <xdr:cNvPr id="87" name="債務償還比率平均値テキスト">
          <a:extLst>
            <a:ext uri="{FF2B5EF4-FFF2-40B4-BE49-F238E27FC236}">
              <a16:creationId xmlns:a16="http://schemas.microsoft.com/office/drawing/2014/main" id="{DCA5CFF2-0A18-4922-832F-84046C1A1FCE}"/>
            </a:ext>
          </a:extLst>
        </xdr:cNvPr>
        <xdr:cNvSpPr txBox="1"/>
      </xdr:nvSpPr>
      <xdr:spPr>
        <a:xfrm>
          <a:off x="13369925" y="576135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466.4</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30</xdr:row>
      <xdr:rowOff>14605</xdr:rowOff>
    </xdr:from>
    <xdr:to>
      <xdr:col>76</xdr:col>
      <xdr:colOff>73025</xdr:colOff>
      <xdr:row>30</xdr:row>
      <xdr:rowOff>113665</xdr:rowOff>
    </xdr:to>
    <xdr:sp macro="" textlink="">
      <xdr:nvSpPr>
        <xdr:cNvPr id="88" name="フローチャート: 判断 87">
          <a:extLst>
            <a:ext uri="{FF2B5EF4-FFF2-40B4-BE49-F238E27FC236}">
              <a16:creationId xmlns:a16="http://schemas.microsoft.com/office/drawing/2014/main" id="{34DB7756-6B2E-4587-B56F-C0A5753565C3}"/>
            </a:ext>
          </a:extLst>
        </xdr:cNvPr>
        <xdr:cNvSpPr/>
      </xdr:nvSpPr>
      <xdr:spPr>
        <a:xfrm>
          <a:off x="13289280" y="5914390"/>
          <a:ext cx="8064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12700</xdr:rowOff>
    </xdr:from>
    <xdr:to>
      <xdr:col>72</xdr:col>
      <xdr:colOff>123825</xdr:colOff>
      <xdr:row>30</xdr:row>
      <xdr:rowOff>111760</xdr:rowOff>
    </xdr:to>
    <xdr:sp macro="" textlink="">
      <xdr:nvSpPr>
        <xdr:cNvPr id="89" name="フローチャート: 判断 88">
          <a:extLst>
            <a:ext uri="{FF2B5EF4-FFF2-40B4-BE49-F238E27FC236}">
              <a16:creationId xmlns:a16="http://schemas.microsoft.com/office/drawing/2014/main" id="{E68C7770-09C7-42D4-AA1E-8BAEBEB2D71B}"/>
            </a:ext>
          </a:extLst>
        </xdr:cNvPr>
        <xdr:cNvSpPr/>
      </xdr:nvSpPr>
      <xdr:spPr>
        <a:xfrm>
          <a:off x="12629515" y="5912485"/>
          <a:ext cx="1073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126365</xdr:rowOff>
    </xdr:from>
    <xdr:to>
      <xdr:col>68</xdr:col>
      <xdr:colOff>123825</xdr:colOff>
      <xdr:row>30</xdr:row>
      <xdr:rowOff>57785</xdr:rowOff>
    </xdr:to>
    <xdr:sp macro="" textlink="">
      <xdr:nvSpPr>
        <xdr:cNvPr id="90" name="フローチャート: 判断 89">
          <a:extLst>
            <a:ext uri="{FF2B5EF4-FFF2-40B4-BE49-F238E27FC236}">
              <a16:creationId xmlns:a16="http://schemas.microsoft.com/office/drawing/2014/main" id="{E34BC700-35BE-4FC4-8632-B15BD64B4AF6}"/>
            </a:ext>
          </a:extLst>
        </xdr:cNvPr>
        <xdr:cNvSpPr/>
      </xdr:nvSpPr>
      <xdr:spPr>
        <a:xfrm>
          <a:off x="11943715" y="5854700"/>
          <a:ext cx="1073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28575</xdr:rowOff>
    </xdr:from>
    <xdr:to>
      <xdr:col>64</xdr:col>
      <xdr:colOff>123825</xdr:colOff>
      <xdr:row>31</xdr:row>
      <xdr:rowOff>127635</xdr:rowOff>
    </xdr:to>
    <xdr:sp macro="" textlink="">
      <xdr:nvSpPr>
        <xdr:cNvPr id="91" name="フローチャート: 判断 90">
          <a:extLst>
            <a:ext uri="{FF2B5EF4-FFF2-40B4-BE49-F238E27FC236}">
              <a16:creationId xmlns:a16="http://schemas.microsoft.com/office/drawing/2014/main" id="{E5CC3A28-F4C7-46F0-9256-D6EF8C49541B}"/>
            </a:ext>
          </a:extLst>
        </xdr:cNvPr>
        <xdr:cNvSpPr/>
      </xdr:nvSpPr>
      <xdr:spPr>
        <a:xfrm>
          <a:off x="11257915" y="6094095"/>
          <a:ext cx="10731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56515</xdr:rowOff>
    </xdr:from>
    <xdr:to>
      <xdr:col>60</xdr:col>
      <xdr:colOff>123825</xdr:colOff>
      <xdr:row>31</xdr:row>
      <xdr:rowOff>155575</xdr:rowOff>
    </xdr:to>
    <xdr:sp macro="" textlink="">
      <xdr:nvSpPr>
        <xdr:cNvPr id="92" name="フローチャート: 判断 91">
          <a:extLst>
            <a:ext uri="{FF2B5EF4-FFF2-40B4-BE49-F238E27FC236}">
              <a16:creationId xmlns:a16="http://schemas.microsoft.com/office/drawing/2014/main" id="{F37ADE96-6B11-491E-9C64-5EAC7B8CEE59}"/>
            </a:ext>
          </a:extLst>
        </xdr:cNvPr>
        <xdr:cNvSpPr/>
      </xdr:nvSpPr>
      <xdr:spPr>
        <a:xfrm>
          <a:off x="10572115" y="6127750"/>
          <a:ext cx="1073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41275</xdr:rowOff>
    </xdr:from>
    <xdr:ext cx="761365" cy="220345"/>
    <xdr:sp macro="" textlink="">
      <xdr:nvSpPr>
        <xdr:cNvPr id="93" name="テキスト ボックス 92">
          <a:extLst>
            <a:ext uri="{FF2B5EF4-FFF2-40B4-BE49-F238E27FC236}">
              <a16:creationId xmlns:a16="http://schemas.microsoft.com/office/drawing/2014/main" id="{36DA03BE-626B-41AF-96A4-AD133AB39998}"/>
            </a:ext>
          </a:extLst>
        </xdr:cNvPr>
        <xdr:cNvSpPr txBox="1"/>
      </xdr:nvSpPr>
      <xdr:spPr>
        <a:xfrm>
          <a:off x="13160375" y="7137400"/>
          <a:ext cx="76136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dr:col>71</xdr:col>
      <xdr:colOff>85725</xdr:colOff>
      <xdr:row>37</xdr:row>
      <xdr:rowOff>41275</xdr:rowOff>
    </xdr:from>
    <xdr:ext cx="762000" cy="220345"/>
    <xdr:sp macro="" textlink="">
      <xdr:nvSpPr>
        <xdr:cNvPr id="94" name="テキスト ボックス 93">
          <a:extLst>
            <a:ext uri="{FF2B5EF4-FFF2-40B4-BE49-F238E27FC236}">
              <a16:creationId xmlns:a16="http://schemas.microsoft.com/office/drawing/2014/main" id="{001053B1-08EA-4FF7-9583-3B7A21C6A513}"/>
            </a:ext>
          </a:extLst>
        </xdr:cNvPr>
        <xdr:cNvSpPr txBox="1"/>
      </xdr:nvSpPr>
      <xdr:spPr>
        <a:xfrm>
          <a:off x="12527280" y="713740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dr:col>67</xdr:col>
      <xdr:colOff>85725</xdr:colOff>
      <xdr:row>37</xdr:row>
      <xdr:rowOff>41275</xdr:rowOff>
    </xdr:from>
    <xdr:ext cx="762000" cy="220345"/>
    <xdr:sp macro="" textlink="">
      <xdr:nvSpPr>
        <xdr:cNvPr id="95" name="テキスト ボックス 94">
          <a:extLst>
            <a:ext uri="{FF2B5EF4-FFF2-40B4-BE49-F238E27FC236}">
              <a16:creationId xmlns:a16="http://schemas.microsoft.com/office/drawing/2014/main" id="{8727B0E0-E20B-48FF-A305-E7943197DD8B}"/>
            </a:ext>
          </a:extLst>
        </xdr:cNvPr>
        <xdr:cNvSpPr txBox="1"/>
      </xdr:nvSpPr>
      <xdr:spPr>
        <a:xfrm>
          <a:off x="11841480" y="713740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63</xdr:col>
      <xdr:colOff>85725</xdr:colOff>
      <xdr:row>37</xdr:row>
      <xdr:rowOff>41275</xdr:rowOff>
    </xdr:from>
    <xdr:ext cx="762000" cy="220345"/>
    <xdr:sp macro="" textlink="">
      <xdr:nvSpPr>
        <xdr:cNvPr id="96" name="テキスト ボックス 95">
          <a:extLst>
            <a:ext uri="{FF2B5EF4-FFF2-40B4-BE49-F238E27FC236}">
              <a16:creationId xmlns:a16="http://schemas.microsoft.com/office/drawing/2014/main" id="{A8BE05AB-2E6F-4F90-A737-45E131D9C340}"/>
            </a:ext>
          </a:extLst>
        </xdr:cNvPr>
        <xdr:cNvSpPr txBox="1"/>
      </xdr:nvSpPr>
      <xdr:spPr>
        <a:xfrm>
          <a:off x="11155680" y="713740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59</xdr:col>
      <xdr:colOff>85725</xdr:colOff>
      <xdr:row>37</xdr:row>
      <xdr:rowOff>41275</xdr:rowOff>
    </xdr:from>
    <xdr:ext cx="762000" cy="220345"/>
    <xdr:sp macro="" textlink="">
      <xdr:nvSpPr>
        <xdr:cNvPr id="97" name="テキスト ボックス 96">
          <a:extLst>
            <a:ext uri="{FF2B5EF4-FFF2-40B4-BE49-F238E27FC236}">
              <a16:creationId xmlns:a16="http://schemas.microsoft.com/office/drawing/2014/main" id="{AC347C08-4A47-4141-8F61-91FFC1927915}"/>
            </a:ext>
          </a:extLst>
        </xdr:cNvPr>
        <xdr:cNvSpPr txBox="1"/>
      </xdr:nvSpPr>
      <xdr:spPr>
        <a:xfrm>
          <a:off x="10469880" y="713740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twoCellAnchor>
    <xdr:from>
      <xdr:col>75</xdr:col>
      <xdr:colOff>161925</xdr:colOff>
      <xdr:row>30</xdr:row>
      <xdr:rowOff>31115</xdr:rowOff>
    </xdr:from>
    <xdr:to>
      <xdr:col>76</xdr:col>
      <xdr:colOff>73025</xdr:colOff>
      <xdr:row>30</xdr:row>
      <xdr:rowOff>130175</xdr:rowOff>
    </xdr:to>
    <xdr:sp macro="" textlink="">
      <xdr:nvSpPr>
        <xdr:cNvPr id="98" name="楕円 97">
          <a:extLst>
            <a:ext uri="{FF2B5EF4-FFF2-40B4-BE49-F238E27FC236}">
              <a16:creationId xmlns:a16="http://schemas.microsoft.com/office/drawing/2014/main" id="{C47815C3-BDA2-40DC-92F4-3543FE546665}"/>
            </a:ext>
          </a:extLst>
        </xdr:cNvPr>
        <xdr:cNvSpPr/>
      </xdr:nvSpPr>
      <xdr:spPr>
        <a:xfrm>
          <a:off x="13289280" y="5925185"/>
          <a:ext cx="8064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10160</xdr:rowOff>
    </xdr:from>
    <xdr:ext cx="469900" cy="252730"/>
    <xdr:sp macro="" textlink="">
      <xdr:nvSpPr>
        <xdr:cNvPr id="99" name="債務償還比率該当値テキスト">
          <a:extLst>
            <a:ext uri="{FF2B5EF4-FFF2-40B4-BE49-F238E27FC236}">
              <a16:creationId xmlns:a16="http://schemas.microsoft.com/office/drawing/2014/main" id="{ECA5F553-A850-4C1C-BDBF-301257285158}"/>
            </a:ext>
          </a:extLst>
        </xdr:cNvPr>
        <xdr:cNvSpPr txBox="1"/>
      </xdr:nvSpPr>
      <xdr:spPr>
        <a:xfrm>
          <a:off x="13369925" y="590804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477.4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22225</xdr:colOff>
      <xdr:row>31</xdr:row>
      <xdr:rowOff>11430</xdr:rowOff>
    </xdr:from>
    <xdr:to>
      <xdr:col>72</xdr:col>
      <xdr:colOff>123825</xdr:colOff>
      <xdr:row>31</xdr:row>
      <xdr:rowOff>110490</xdr:rowOff>
    </xdr:to>
    <xdr:sp macro="" textlink="">
      <xdr:nvSpPr>
        <xdr:cNvPr id="100" name="楕円 99">
          <a:extLst>
            <a:ext uri="{FF2B5EF4-FFF2-40B4-BE49-F238E27FC236}">
              <a16:creationId xmlns:a16="http://schemas.microsoft.com/office/drawing/2014/main" id="{21A48842-F5E9-4789-B57A-FC22D3C4521B}"/>
            </a:ext>
          </a:extLst>
        </xdr:cNvPr>
        <xdr:cNvSpPr/>
      </xdr:nvSpPr>
      <xdr:spPr>
        <a:xfrm>
          <a:off x="12629515" y="6082665"/>
          <a:ext cx="1073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80645</xdr:rowOff>
    </xdr:from>
    <xdr:to>
      <xdr:col>76</xdr:col>
      <xdr:colOff>22225</xdr:colOff>
      <xdr:row>31</xdr:row>
      <xdr:rowOff>60960</xdr:rowOff>
    </xdr:to>
    <xdr:cxnSp macro="">
      <xdr:nvCxnSpPr>
        <xdr:cNvPr id="101" name="直線コネクタ 100">
          <a:extLst>
            <a:ext uri="{FF2B5EF4-FFF2-40B4-BE49-F238E27FC236}">
              <a16:creationId xmlns:a16="http://schemas.microsoft.com/office/drawing/2014/main" id="{8A73B7E9-CDF9-44C7-9A62-10D3452D6A35}"/>
            </a:ext>
          </a:extLst>
        </xdr:cNvPr>
        <xdr:cNvCxnSpPr/>
      </xdr:nvCxnSpPr>
      <xdr:spPr>
        <a:xfrm flipV="1">
          <a:off x="12684125" y="5978525"/>
          <a:ext cx="631190" cy="146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49530</xdr:rowOff>
    </xdr:from>
    <xdr:to>
      <xdr:col>68</xdr:col>
      <xdr:colOff>123825</xdr:colOff>
      <xdr:row>30</xdr:row>
      <xdr:rowOff>148590</xdr:rowOff>
    </xdr:to>
    <xdr:sp macro="" textlink="">
      <xdr:nvSpPr>
        <xdr:cNvPr id="102" name="楕円 101">
          <a:extLst>
            <a:ext uri="{FF2B5EF4-FFF2-40B4-BE49-F238E27FC236}">
              <a16:creationId xmlns:a16="http://schemas.microsoft.com/office/drawing/2014/main" id="{4266EACC-0BB2-4E5A-BBAC-C39BD38612E3}"/>
            </a:ext>
          </a:extLst>
        </xdr:cNvPr>
        <xdr:cNvSpPr/>
      </xdr:nvSpPr>
      <xdr:spPr>
        <a:xfrm>
          <a:off x="11943715" y="5949315"/>
          <a:ext cx="1073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98425</xdr:rowOff>
    </xdr:from>
    <xdr:to>
      <xdr:col>72</xdr:col>
      <xdr:colOff>73025</xdr:colOff>
      <xdr:row>31</xdr:row>
      <xdr:rowOff>60960</xdr:rowOff>
    </xdr:to>
    <xdr:cxnSp macro="">
      <xdr:nvCxnSpPr>
        <xdr:cNvPr id="103" name="直線コネクタ 102">
          <a:extLst>
            <a:ext uri="{FF2B5EF4-FFF2-40B4-BE49-F238E27FC236}">
              <a16:creationId xmlns:a16="http://schemas.microsoft.com/office/drawing/2014/main" id="{1F3AF2FB-0CFE-49AB-B0DA-38E1EBCE2632}"/>
            </a:ext>
          </a:extLst>
        </xdr:cNvPr>
        <xdr:cNvCxnSpPr/>
      </xdr:nvCxnSpPr>
      <xdr:spPr>
        <a:xfrm>
          <a:off x="11998325" y="5990590"/>
          <a:ext cx="685800" cy="133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167640</xdr:rowOff>
    </xdr:from>
    <xdr:to>
      <xdr:col>64</xdr:col>
      <xdr:colOff>123825</xdr:colOff>
      <xdr:row>32</xdr:row>
      <xdr:rowOff>99060</xdr:rowOff>
    </xdr:to>
    <xdr:sp macro="" textlink="">
      <xdr:nvSpPr>
        <xdr:cNvPr id="104" name="楕円 103">
          <a:extLst>
            <a:ext uri="{FF2B5EF4-FFF2-40B4-BE49-F238E27FC236}">
              <a16:creationId xmlns:a16="http://schemas.microsoft.com/office/drawing/2014/main" id="{35B5369A-4677-4D39-8FD8-8AAF13D6B9BC}"/>
            </a:ext>
          </a:extLst>
        </xdr:cNvPr>
        <xdr:cNvSpPr/>
      </xdr:nvSpPr>
      <xdr:spPr>
        <a:xfrm>
          <a:off x="11257915" y="6238875"/>
          <a:ext cx="1073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98425</xdr:rowOff>
    </xdr:from>
    <xdr:to>
      <xdr:col>68</xdr:col>
      <xdr:colOff>73025</xdr:colOff>
      <xdr:row>32</xdr:row>
      <xdr:rowOff>50165</xdr:rowOff>
    </xdr:to>
    <xdr:cxnSp macro="">
      <xdr:nvCxnSpPr>
        <xdr:cNvPr id="105" name="直線コネクタ 104">
          <a:extLst>
            <a:ext uri="{FF2B5EF4-FFF2-40B4-BE49-F238E27FC236}">
              <a16:creationId xmlns:a16="http://schemas.microsoft.com/office/drawing/2014/main" id="{6F9F2CFF-7487-49D6-AE67-F4ABE22D4B15}"/>
            </a:ext>
          </a:extLst>
        </xdr:cNvPr>
        <xdr:cNvCxnSpPr/>
      </xdr:nvCxnSpPr>
      <xdr:spPr>
        <a:xfrm flipV="1">
          <a:off x="11312525" y="5990590"/>
          <a:ext cx="685800" cy="302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154305</xdr:rowOff>
    </xdr:from>
    <xdr:to>
      <xdr:col>60</xdr:col>
      <xdr:colOff>123825</xdr:colOff>
      <xdr:row>31</xdr:row>
      <xdr:rowOff>86360</xdr:rowOff>
    </xdr:to>
    <xdr:sp macro="" textlink="">
      <xdr:nvSpPr>
        <xdr:cNvPr id="106" name="楕円 105">
          <a:extLst>
            <a:ext uri="{FF2B5EF4-FFF2-40B4-BE49-F238E27FC236}">
              <a16:creationId xmlns:a16="http://schemas.microsoft.com/office/drawing/2014/main" id="{0C6DF0B0-43F9-4DD1-B852-9A5F68B49FAC}"/>
            </a:ext>
          </a:extLst>
        </xdr:cNvPr>
        <xdr:cNvSpPr/>
      </xdr:nvSpPr>
      <xdr:spPr>
        <a:xfrm>
          <a:off x="10572115" y="6050280"/>
          <a:ext cx="107315"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36830</xdr:rowOff>
    </xdr:from>
    <xdr:to>
      <xdr:col>64</xdr:col>
      <xdr:colOff>73025</xdr:colOff>
      <xdr:row>32</xdr:row>
      <xdr:rowOff>50165</xdr:rowOff>
    </xdr:to>
    <xdr:cxnSp macro="">
      <xdr:nvCxnSpPr>
        <xdr:cNvPr id="107" name="直線コネクタ 106">
          <a:extLst>
            <a:ext uri="{FF2B5EF4-FFF2-40B4-BE49-F238E27FC236}">
              <a16:creationId xmlns:a16="http://schemas.microsoft.com/office/drawing/2014/main" id="{0E7A557A-8618-461F-97B5-C4A5197B3460}"/>
            </a:ext>
          </a:extLst>
        </xdr:cNvPr>
        <xdr:cNvCxnSpPr/>
      </xdr:nvCxnSpPr>
      <xdr:spPr>
        <a:xfrm>
          <a:off x="10626725" y="6104255"/>
          <a:ext cx="685800" cy="188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15875</xdr:colOff>
      <xdr:row>28</xdr:row>
      <xdr:rowOff>128905</xdr:rowOff>
    </xdr:from>
    <xdr:ext cx="469900" cy="253365"/>
    <xdr:sp macro="" textlink="">
      <xdr:nvSpPr>
        <xdr:cNvPr id="108" name="n_1aveValue債務償還比率">
          <a:extLst>
            <a:ext uri="{FF2B5EF4-FFF2-40B4-BE49-F238E27FC236}">
              <a16:creationId xmlns:a16="http://schemas.microsoft.com/office/drawing/2014/main" id="{BB1B9E75-8704-4B82-B0E9-3F348C867C27}"/>
            </a:ext>
          </a:extLst>
        </xdr:cNvPr>
        <xdr:cNvSpPr txBox="1"/>
      </xdr:nvSpPr>
      <xdr:spPr>
        <a:xfrm>
          <a:off x="12459335" y="56857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465.2</a:t>
          </a:r>
          <a:endParaRPr kumimoji="1" lang="ja-JP" altLang="en-US" sz="1000" b="1">
            <a:solidFill>
              <a:srgbClr val="000080"/>
            </a:solidFill>
            <a:latin typeface="ＭＳ Ｐゴシック"/>
            <a:ea typeface="ＭＳ Ｐゴシック"/>
          </a:endParaRPr>
        </a:p>
      </xdr:txBody>
    </xdr:sp>
    <xdr:clientData/>
  </xdr:oneCellAnchor>
  <xdr:oneCellAnchor>
    <xdr:from>
      <xdr:col>67</xdr:col>
      <xdr:colOff>28575</xdr:colOff>
      <xdr:row>28</xdr:row>
      <xdr:rowOff>73660</xdr:rowOff>
    </xdr:from>
    <xdr:ext cx="469900" cy="253365"/>
    <xdr:sp macro="" textlink="">
      <xdr:nvSpPr>
        <xdr:cNvPr id="109" name="n_2aveValue債務償還比率">
          <a:extLst>
            <a:ext uri="{FF2B5EF4-FFF2-40B4-BE49-F238E27FC236}">
              <a16:creationId xmlns:a16="http://schemas.microsoft.com/office/drawing/2014/main" id="{31452E7D-199C-4223-AC02-E6A0D2AA1061}"/>
            </a:ext>
          </a:extLst>
        </xdr:cNvPr>
        <xdr:cNvSpPr txBox="1"/>
      </xdr:nvSpPr>
      <xdr:spPr>
        <a:xfrm>
          <a:off x="11780520" y="56267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429.1</a:t>
          </a:r>
          <a:endParaRPr kumimoji="1" lang="ja-JP" altLang="en-US" sz="1000" b="1">
            <a:solidFill>
              <a:srgbClr val="000080"/>
            </a:solidFill>
            <a:latin typeface="ＭＳ Ｐゴシック"/>
            <a:ea typeface="ＭＳ Ｐゴシック"/>
          </a:endParaRPr>
        </a:p>
      </xdr:txBody>
    </xdr:sp>
    <xdr:clientData/>
  </xdr:oneCellAnchor>
  <xdr:oneCellAnchor>
    <xdr:from>
      <xdr:col>63</xdr:col>
      <xdr:colOff>28575</xdr:colOff>
      <xdr:row>29</xdr:row>
      <xdr:rowOff>143510</xdr:rowOff>
    </xdr:from>
    <xdr:ext cx="469900" cy="252730"/>
    <xdr:sp macro="" textlink="">
      <xdr:nvSpPr>
        <xdr:cNvPr id="110" name="n_3aveValue債務償還比率">
          <a:extLst>
            <a:ext uri="{FF2B5EF4-FFF2-40B4-BE49-F238E27FC236}">
              <a16:creationId xmlns:a16="http://schemas.microsoft.com/office/drawing/2014/main" id="{6AED472A-731A-4A91-A932-61C6793004FC}"/>
            </a:ext>
          </a:extLst>
        </xdr:cNvPr>
        <xdr:cNvSpPr txBox="1"/>
      </xdr:nvSpPr>
      <xdr:spPr>
        <a:xfrm>
          <a:off x="11094720" y="586613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586.4</a:t>
          </a:r>
          <a:endParaRPr kumimoji="1" lang="ja-JP" altLang="en-US" sz="1000" b="1">
            <a:solidFill>
              <a:srgbClr val="000080"/>
            </a:solidFill>
            <a:latin typeface="ＭＳ Ｐゴシック"/>
            <a:ea typeface="ＭＳ Ｐゴシック"/>
          </a:endParaRPr>
        </a:p>
      </xdr:txBody>
    </xdr:sp>
    <xdr:clientData/>
  </xdr:oneCellAnchor>
  <xdr:oneCellAnchor>
    <xdr:from>
      <xdr:col>59</xdr:col>
      <xdr:colOff>28575</xdr:colOff>
      <xdr:row>31</xdr:row>
      <xdr:rowOff>147320</xdr:rowOff>
    </xdr:from>
    <xdr:ext cx="469900" cy="252730"/>
    <xdr:sp macro="" textlink="">
      <xdr:nvSpPr>
        <xdr:cNvPr id="111" name="n_4aveValue債務償還比率">
          <a:extLst>
            <a:ext uri="{FF2B5EF4-FFF2-40B4-BE49-F238E27FC236}">
              <a16:creationId xmlns:a16="http://schemas.microsoft.com/office/drawing/2014/main" id="{DA8D8C5E-DF23-436D-98AD-8C0F054CD607}"/>
            </a:ext>
          </a:extLst>
        </xdr:cNvPr>
        <xdr:cNvSpPr txBox="1"/>
      </xdr:nvSpPr>
      <xdr:spPr>
        <a:xfrm>
          <a:off x="10408920" y="621284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605.3</a:t>
          </a:r>
          <a:endParaRPr kumimoji="1" lang="ja-JP" altLang="en-US" sz="1000" b="1">
            <a:solidFill>
              <a:srgbClr val="000080"/>
            </a:solidFill>
            <a:latin typeface="ＭＳ Ｐゴシック"/>
            <a:ea typeface="ＭＳ Ｐゴシック"/>
          </a:endParaRPr>
        </a:p>
      </xdr:txBody>
    </xdr:sp>
    <xdr:clientData/>
  </xdr:oneCellAnchor>
  <xdr:oneCellAnchor>
    <xdr:from>
      <xdr:col>71</xdr:col>
      <xdr:colOff>15875</xdr:colOff>
      <xdr:row>31</xdr:row>
      <xdr:rowOff>101600</xdr:rowOff>
    </xdr:from>
    <xdr:ext cx="469900" cy="253365"/>
    <xdr:sp macro="" textlink="">
      <xdr:nvSpPr>
        <xdr:cNvPr id="112" name="n_1mainValue債務償還比率">
          <a:extLst>
            <a:ext uri="{FF2B5EF4-FFF2-40B4-BE49-F238E27FC236}">
              <a16:creationId xmlns:a16="http://schemas.microsoft.com/office/drawing/2014/main" id="{F1215F2A-A9EA-4CCD-928E-A696A8771123}"/>
            </a:ext>
          </a:extLst>
        </xdr:cNvPr>
        <xdr:cNvSpPr txBox="1"/>
      </xdr:nvSpPr>
      <xdr:spPr>
        <a:xfrm>
          <a:off x="12459335" y="61652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575.5</a:t>
          </a:r>
          <a:endParaRPr kumimoji="1" lang="ja-JP" altLang="en-US" sz="1000" b="1">
            <a:solidFill>
              <a:srgbClr val="FF0000"/>
            </a:solidFill>
            <a:latin typeface="ＭＳ Ｐゴシック"/>
            <a:ea typeface="ＭＳ Ｐゴシック"/>
          </a:endParaRPr>
        </a:p>
      </xdr:txBody>
    </xdr:sp>
    <xdr:clientData/>
  </xdr:oneCellAnchor>
  <xdr:oneCellAnchor>
    <xdr:from>
      <xdr:col>67</xdr:col>
      <xdr:colOff>28575</xdr:colOff>
      <xdr:row>30</xdr:row>
      <xdr:rowOff>140335</xdr:rowOff>
    </xdr:from>
    <xdr:ext cx="469900" cy="252730"/>
    <xdr:sp macro="" textlink="">
      <xdr:nvSpPr>
        <xdr:cNvPr id="113" name="n_2mainValue債務償還比率">
          <a:extLst>
            <a:ext uri="{FF2B5EF4-FFF2-40B4-BE49-F238E27FC236}">
              <a16:creationId xmlns:a16="http://schemas.microsoft.com/office/drawing/2014/main" id="{B9644AF0-3679-457A-8FE3-0AC651978419}"/>
            </a:ext>
          </a:extLst>
        </xdr:cNvPr>
        <xdr:cNvSpPr txBox="1"/>
      </xdr:nvSpPr>
      <xdr:spPr>
        <a:xfrm>
          <a:off x="11780520" y="603250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489.3</a:t>
          </a:r>
          <a:endParaRPr kumimoji="1" lang="ja-JP" altLang="en-US" sz="1000" b="1">
            <a:solidFill>
              <a:srgbClr val="FF0000"/>
            </a:solidFill>
            <a:latin typeface="ＭＳ Ｐゴシック"/>
            <a:ea typeface="ＭＳ Ｐゴシック"/>
          </a:endParaRPr>
        </a:p>
      </xdr:txBody>
    </xdr:sp>
    <xdr:clientData/>
  </xdr:oneCellAnchor>
  <xdr:oneCellAnchor>
    <xdr:from>
      <xdr:col>63</xdr:col>
      <xdr:colOff>28575</xdr:colOff>
      <xdr:row>32</xdr:row>
      <xdr:rowOff>90805</xdr:rowOff>
    </xdr:from>
    <xdr:ext cx="469900" cy="252730"/>
    <xdr:sp macro="" textlink="">
      <xdr:nvSpPr>
        <xdr:cNvPr id="114" name="n_3mainValue債務償還比率">
          <a:extLst>
            <a:ext uri="{FF2B5EF4-FFF2-40B4-BE49-F238E27FC236}">
              <a16:creationId xmlns:a16="http://schemas.microsoft.com/office/drawing/2014/main" id="{6A92ECE9-B8B1-42E8-A8A3-D23D59023780}"/>
            </a:ext>
          </a:extLst>
        </xdr:cNvPr>
        <xdr:cNvSpPr txBox="1"/>
      </xdr:nvSpPr>
      <xdr:spPr>
        <a:xfrm>
          <a:off x="11094720" y="633349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679.1</a:t>
          </a:r>
          <a:endParaRPr kumimoji="1" lang="ja-JP" altLang="en-US" sz="1000" b="1">
            <a:solidFill>
              <a:srgbClr val="FF0000"/>
            </a:solidFill>
            <a:latin typeface="ＭＳ Ｐゴシック"/>
            <a:ea typeface="ＭＳ Ｐゴシック"/>
          </a:endParaRPr>
        </a:p>
      </xdr:txBody>
    </xdr:sp>
    <xdr:clientData/>
  </xdr:oneCellAnchor>
  <xdr:oneCellAnchor>
    <xdr:from>
      <xdr:col>59</xdr:col>
      <xdr:colOff>28575</xdr:colOff>
      <xdr:row>29</xdr:row>
      <xdr:rowOff>102870</xdr:rowOff>
    </xdr:from>
    <xdr:ext cx="469900" cy="252730"/>
    <xdr:sp macro="" textlink="">
      <xdr:nvSpPr>
        <xdr:cNvPr id="115" name="n_4mainValue債務償還比率">
          <a:extLst>
            <a:ext uri="{FF2B5EF4-FFF2-40B4-BE49-F238E27FC236}">
              <a16:creationId xmlns:a16="http://schemas.microsoft.com/office/drawing/2014/main" id="{165B5CCF-31D1-4270-9786-5731C1A8359E}"/>
            </a:ext>
          </a:extLst>
        </xdr:cNvPr>
        <xdr:cNvSpPr txBox="1"/>
      </xdr:nvSpPr>
      <xdr:spPr>
        <a:xfrm>
          <a:off x="10408920" y="582549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22225</xdr:colOff>
      <xdr:row>41</xdr:row>
      <xdr:rowOff>149225</xdr:rowOff>
    </xdr:from>
    <xdr:to>
      <xdr:col>36</xdr:col>
      <xdr:colOff>22225</xdr:colOff>
      <xdr:row>43</xdr:row>
      <xdr:rowOff>149225</xdr:rowOff>
    </xdr:to>
    <xdr:sp macro="" textlink="">
      <xdr:nvSpPr>
        <xdr:cNvPr id="116" name="正方形/長方形 115">
          <a:extLst>
            <a:ext uri="{FF2B5EF4-FFF2-40B4-BE49-F238E27FC236}">
              <a16:creationId xmlns:a16="http://schemas.microsoft.com/office/drawing/2014/main" id="{3C6A7B70-25EE-41B8-A124-6195B49D19CD}"/>
            </a:ext>
          </a:extLst>
        </xdr:cNvPr>
        <xdr:cNvSpPr/>
      </xdr:nvSpPr>
      <xdr:spPr>
        <a:xfrm>
          <a:off x="1142365" y="7969250"/>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140335</xdr:rowOff>
    </xdr:from>
    <xdr:to>
      <xdr:col>36</xdr:col>
      <xdr:colOff>22225</xdr:colOff>
      <xdr:row>65</xdr:row>
      <xdr:rowOff>140335</xdr:rowOff>
    </xdr:to>
    <xdr:sp macro="" textlink="">
      <xdr:nvSpPr>
        <xdr:cNvPr id="117" name="正方形/長方形 116">
          <a:extLst>
            <a:ext uri="{FF2B5EF4-FFF2-40B4-BE49-F238E27FC236}">
              <a16:creationId xmlns:a16="http://schemas.microsoft.com/office/drawing/2014/main" id="{371B6D69-FBA3-418E-A846-F0A15B4DE5DF}"/>
            </a:ext>
          </a:extLst>
        </xdr:cNvPr>
        <xdr:cNvSpPr/>
      </xdr:nvSpPr>
      <xdr:spPr>
        <a:xfrm>
          <a:off x="1142365" y="11766550"/>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twoCellAnchor>
    <xdr:from>
      <xdr:col>1</xdr:col>
      <xdr:colOff>85725</xdr:colOff>
      <xdr:row>44</xdr:row>
      <xdr:rowOff>18415</xdr:rowOff>
    </xdr:from>
    <xdr:to>
      <xdr:col>36</xdr:col>
      <xdr:colOff>149225</xdr:colOff>
      <xdr:row>60</xdr:row>
      <xdr:rowOff>130175</xdr:rowOff>
    </xdr:to>
    <xdr:sp macro="" textlink="">
      <xdr:nvSpPr>
        <xdr:cNvPr id="118" name="正方形/長方形 117">
          <a:extLst>
            <a:ext uri="{FF2B5EF4-FFF2-40B4-BE49-F238E27FC236}">
              <a16:creationId xmlns:a16="http://schemas.microsoft.com/office/drawing/2014/main" id="{79576AE9-19EF-4736-ABD8-7D4FC0B1032F}"/>
            </a:ext>
          </a:extLst>
        </xdr:cNvPr>
        <xdr:cNvSpPr/>
      </xdr:nvSpPr>
      <xdr:spPr>
        <a:xfrm>
          <a:off x="525780" y="8356600"/>
          <a:ext cx="6062345" cy="2854960"/>
        </a:xfrm>
        <a:prstGeom prst="rect">
          <a:avLst/>
        </a:prstGeom>
        <a:solidFill>
          <a:schemeClr val="bg1"/>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142875</xdr:rowOff>
    </xdr:from>
    <xdr:to>
      <xdr:col>36</xdr:col>
      <xdr:colOff>22225</xdr:colOff>
      <xdr:row>58</xdr:row>
      <xdr:rowOff>31115</xdr:rowOff>
    </xdr:to>
    <xdr:sp macro="" textlink="">
      <xdr:nvSpPr>
        <xdr:cNvPr id="119" name="正方形/長方形 118">
          <a:extLst>
            <a:ext uri="{FF2B5EF4-FFF2-40B4-BE49-F238E27FC236}">
              <a16:creationId xmlns:a16="http://schemas.microsoft.com/office/drawing/2014/main" id="{92A8A580-CA71-4BCB-833E-69A506C77CB9}"/>
            </a:ext>
          </a:extLst>
        </xdr:cNvPr>
        <xdr:cNvSpPr/>
      </xdr:nvSpPr>
      <xdr:spPr>
        <a:xfrm>
          <a:off x="1142365" y="8475345"/>
          <a:ext cx="5314950" cy="22885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ea typeface="ＭＳ Ｐゴシック"/>
            </a:rPr>
            <a:t>固定資産台帳整備中・未整備</a:t>
          </a:r>
        </a:p>
      </xdr:txBody>
    </xdr:sp>
    <xdr:clientData/>
  </xdr:twoCellAnchor>
  <xdr:oneCellAnchor>
    <xdr:from>
      <xdr:col>3</xdr:col>
      <xdr:colOff>47625</xdr:colOff>
      <xdr:row>65</xdr:row>
      <xdr:rowOff>28575</xdr:rowOff>
    </xdr:from>
    <xdr:ext cx="369570" cy="236220"/>
    <xdr:sp macro="" textlink="">
      <xdr:nvSpPr>
        <xdr:cNvPr id="120" name="テキスト ボックス 119">
          <a:extLst>
            <a:ext uri="{FF2B5EF4-FFF2-40B4-BE49-F238E27FC236}">
              <a16:creationId xmlns:a16="http://schemas.microsoft.com/office/drawing/2014/main" id="{AE536E7B-D40E-402E-A1CE-9216E7EF4C8A}"/>
            </a:ext>
          </a:extLst>
        </xdr:cNvPr>
        <xdr:cNvSpPr txBox="1"/>
      </xdr:nvSpPr>
      <xdr:spPr>
        <a:xfrm>
          <a:off x="830580" y="11999595"/>
          <a:ext cx="369570" cy="2362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38735</xdr:rowOff>
    </xdr:from>
    <xdr:ext cx="370205" cy="229235"/>
    <xdr:sp macro="" textlink="">
      <xdr:nvSpPr>
        <xdr:cNvPr id="121" name="テキスト ボックス 120">
          <a:extLst>
            <a:ext uri="{FF2B5EF4-FFF2-40B4-BE49-F238E27FC236}">
              <a16:creationId xmlns:a16="http://schemas.microsoft.com/office/drawing/2014/main" id="{FC4AF4BA-D67F-4218-A8AD-0C7C1C38DB8F}"/>
            </a:ext>
          </a:extLst>
        </xdr:cNvPr>
        <xdr:cNvSpPr txBox="1"/>
      </xdr:nvSpPr>
      <xdr:spPr>
        <a:xfrm>
          <a:off x="6285865" y="14754860"/>
          <a:ext cx="37020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FB6EDE4-7AFF-4932-87A4-0FB0D5B0CF51}"/>
            </a:ext>
          </a:extLst>
        </xdr:cNvPr>
        <xdr:cNvSpPr/>
      </xdr:nvSpPr>
      <xdr:spPr>
        <a:xfrm>
          <a:off x="574040" y="130810"/>
          <a:ext cx="11427460" cy="631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DE06281-900B-4A56-8881-E7B319521AE5}"/>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FF3C059-9ADE-460F-A0C0-99E4570B0FC1}"/>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E0BCDA7-74E8-4684-90A5-599929580FCD}"/>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大阪府箕面市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483D87C-0269-4686-9243-289EC0AED22C}"/>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AA3F1C6-0324-4C60-929D-28B19F1714DD}"/>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AC9B353-B254-41B7-A3C1-5CABFF7F1BFA}"/>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C095A92-F4F4-4F73-97B3-690F3061273A}"/>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D76EF29-154E-42EA-B30F-9B777B839139}"/>
            </a:ext>
          </a:extLst>
        </xdr:cNvPr>
        <xdr:cNvSpPr/>
      </xdr:nvSpPr>
      <xdr:spPr>
        <a:xfrm>
          <a:off x="816610" y="916940"/>
          <a:ext cx="124079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E549F5A-CC1F-4152-8527-916FEBFB9533}"/>
            </a:ext>
          </a:extLst>
        </xdr:cNvPr>
        <xdr:cNvSpPr/>
      </xdr:nvSpPr>
      <xdr:spPr>
        <a:xfrm>
          <a:off x="2016760" y="916940"/>
          <a:ext cx="120015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139,318
136,177
47.90
78,705,318
76,089,334
1,641,937
30,146,380
49,876,086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C7F9189-76B8-40A5-B307-94D37342019C}"/>
            </a:ext>
          </a:extLst>
        </xdr:cNvPr>
        <xdr:cNvSpPr/>
      </xdr:nvSpPr>
      <xdr:spPr>
        <a:xfrm>
          <a:off x="3216910" y="916940"/>
          <a:ext cx="13716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BB05321-2CB1-405A-B164-5E28902A8D91}"/>
            </a:ext>
          </a:extLst>
        </xdr:cNvPr>
        <xdr:cNvSpPr/>
      </xdr:nvSpPr>
      <xdr:spPr>
        <a:xfrm>
          <a:off x="4588510" y="941705"/>
          <a:ext cx="1814830" cy="9417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5A37CDF-C2DA-45D5-867F-88B14BA0092E}"/>
            </a:ext>
          </a:extLst>
        </xdr:cNvPr>
        <xdr:cNvSpPr/>
      </xdr:nvSpPr>
      <xdr:spPr>
        <a:xfrm>
          <a:off x="6403340" y="941705"/>
          <a:ext cx="1140460" cy="9417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2.1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F50581B-8727-4C0C-9C1C-9F7B0980B9AB}"/>
            </a:ext>
          </a:extLst>
        </xdr:cNvPr>
        <xdr:cNvSpPr/>
      </xdr:nvSpPr>
      <xdr:spPr>
        <a:xfrm>
          <a:off x="7603490" y="948690"/>
          <a:ext cx="585470" cy="9455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234CF9F-B7F0-4359-A67E-8F35952D3DCC}"/>
            </a:ext>
          </a:extLst>
        </xdr:cNvPr>
        <xdr:cNvSpPr/>
      </xdr:nvSpPr>
      <xdr:spPr>
        <a:xfrm>
          <a:off x="4588510" y="1714500"/>
          <a:ext cx="1814830" cy="636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779ABCA8-B75B-40E4-A358-6BBA1DC30115}"/>
            </a:ext>
          </a:extLst>
        </xdr:cNvPr>
        <xdr:cNvSpPr/>
      </xdr:nvSpPr>
      <xdr:spPr>
        <a:xfrm>
          <a:off x="6474460" y="1714500"/>
          <a:ext cx="3298190" cy="636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a:t>
          </a:r>
        </a:p>
      </xdr:txBody>
    </xdr:sp>
    <xdr:clientData/>
  </xdr:twoCellAnchor>
  <xdr:oneCellAnchor>
    <xdr:from>
      <xdr:col>3</xdr:col>
      <xdr:colOff>127000</xdr:colOff>
      <xdr:row>16</xdr:row>
      <xdr:rowOff>50800</xdr:rowOff>
    </xdr:from>
    <xdr:ext cx="8896350" cy="259080"/>
    <xdr:sp macro="" textlink="">
      <xdr:nvSpPr>
        <xdr:cNvPr id="18" name="テキスト ボックス 17">
          <a:extLst>
            <a:ext uri="{FF2B5EF4-FFF2-40B4-BE49-F238E27FC236}">
              <a16:creationId xmlns:a16="http://schemas.microsoft.com/office/drawing/2014/main" id="{FC832287-7D9D-4195-A081-813AFB770CB6}"/>
            </a:ext>
          </a:extLst>
        </xdr:cNvPr>
        <xdr:cNvSpPr txBox="1"/>
      </xdr:nvSpPr>
      <xdr:spPr>
        <a:xfrm>
          <a:off x="645160" y="279781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470" cy="259080"/>
    <xdr:sp macro="" textlink="">
      <xdr:nvSpPr>
        <xdr:cNvPr id="19" name="テキスト ボックス 18">
          <a:extLst>
            <a:ext uri="{FF2B5EF4-FFF2-40B4-BE49-F238E27FC236}">
              <a16:creationId xmlns:a16="http://schemas.microsoft.com/office/drawing/2014/main" id="{08104690-E36F-4A3E-9B59-CA7A6F0D003A}"/>
            </a:ext>
          </a:extLst>
        </xdr:cNvPr>
        <xdr:cNvSpPr txBox="1"/>
      </xdr:nvSpPr>
      <xdr:spPr>
        <a:xfrm>
          <a:off x="645160" y="310769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9080"/>
    <xdr:sp macro="" textlink="">
      <xdr:nvSpPr>
        <xdr:cNvPr id="20" name="テキスト ボックス 19">
          <a:extLst>
            <a:ext uri="{FF2B5EF4-FFF2-40B4-BE49-F238E27FC236}">
              <a16:creationId xmlns:a16="http://schemas.microsoft.com/office/drawing/2014/main" id="{4AC40A2C-D0D2-44D3-9DFD-A91235BC16FB}"/>
            </a:ext>
          </a:extLst>
        </xdr:cNvPr>
        <xdr:cNvSpPr txBox="1"/>
      </xdr:nvSpPr>
      <xdr:spPr>
        <a:xfrm>
          <a:off x="64516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570" cy="258445"/>
    <xdr:sp macro="" textlink="">
      <xdr:nvSpPr>
        <xdr:cNvPr id="21" name="テキスト ボックス 20">
          <a:extLst>
            <a:ext uri="{FF2B5EF4-FFF2-40B4-BE49-F238E27FC236}">
              <a16:creationId xmlns:a16="http://schemas.microsoft.com/office/drawing/2014/main" id="{E042AC10-0EC7-4F5C-BB34-BAB67568B461}"/>
            </a:ext>
          </a:extLst>
        </xdr:cNvPr>
        <xdr:cNvSpPr txBox="1"/>
      </xdr:nvSpPr>
      <xdr:spPr>
        <a:xfrm>
          <a:off x="645160" y="3744595"/>
          <a:ext cx="4433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a:extLst>
            <a:ext uri="{FF2B5EF4-FFF2-40B4-BE49-F238E27FC236}">
              <a16:creationId xmlns:a16="http://schemas.microsoft.com/office/drawing/2014/main" id="{4A5E7C36-97C6-4814-B6C8-89D9C9FC8D36}"/>
            </a:ext>
          </a:extLst>
        </xdr:cNvPr>
        <xdr:cNvSpPr/>
      </xdr:nvSpPr>
      <xdr:spPr>
        <a:xfrm>
          <a:off x="685800" y="4191000"/>
          <a:ext cx="20040600" cy="14603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ea typeface="ＭＳ Ｐゴシック"/>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a:extLst>
            <a:ext uri="{FF2B5EF4-FFF2-40B4-BE49-F238E27FC236}">
              <a16:creationId xmlns:a16="http://schemas.microsoft.com/office/drawing/2014/main" id="{03A32A5B-8EC4-4BEA-80CB-8869B6764DD7}"/>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a:extLst>
            <a:ext uri="{FF2B5EF4-FFF2-40B4-BE49-F238E27FC236}">
              <a16:creationId xmlns:a16="http://schemas.microsoft.com/office/drawing/2014/main" id="{DCF8BA36-B664-409B-8665-68EBF5EF6D23}"/>
            </a:ext>
          </a:extLst>
        </xdr:cNvPr>
        <xdr:cNvSpPr/>
      </xdr:nvSpPr>
      <xdr:spPr>
        <a:xfrm>
          <a:off x="685800" y="19496405"/>
          <a:ext cx="34671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a:extLst>
            <a:ext uri="{FF2B5EF4-FFF2-40B4-BE49-F238E27FC236}">
              <a16:creationId xmlns:a16="http://schemas.microsoft.com/office/drawing/2014/main" id="{61C9AE42-A3D2-4E39-B64B-ADBEED58AD8C}"/>
            </a:ext>
          </a:extLst>
        </xdr:cNvPr>
        <xdr:cNvSpPr txBox="1"/>
      </xdr:nvSpPr>
      <xdr:spPr>
        <a:xfrm>
          <a:off x="762000" y="19746595"/>
          <a:ext cx="1987169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平成</a:t>
          </a:r>
          <a:r>
            <a:rPr kumimoji="1" lang="en-US" altLang="ja-JP" sz="1300">
              <a:latin typeface="ＭＳ Ｐゴシック"/>
              <a:ea typeface="ＭＳ Ｐゴシック"/>
            </a:rPr>
            <a:t>29</a:t>
          </a:r>
          <a:r>
            <a:rPr kumimoji="1" lang="ja-JP" altLang="en-US" sz="1300">
              <a:latin typeface="ＭＳ Ｐゴシック"/>
              <a:ea typeface="ＭＳ Ｐゴシック"/>
            </a:rPr>
            <a:t>年度決算以降に係る固定資産台帳については、令和</a:t>
          </a:r>
          <a:r>
            <a:rPr kumimoji="1" lang="en-US" altLang="ja-JP" sz="1300">
              <a:latin typeface="ＭＳ Ｐゴシック"/>
              <a:ea typeface="ＭＳ Ｐゴシック"/>
            </a:rPr>
            <a:t>6</a:t>
          </a:r>
          <a:r>
            <a:rPr kumimoji="1" lang="ja-JP" altLang="en-US" sz="1300">
              <a:latin typeface="ＭＳ Ｐゴシック"/>
              <a:ea typeface="ＭＳ Ｐゴシック"/>
            </a:rPr>
            <a:t>年</a:t>
          </a:r>
          <a:r>
            <a:rPr kumimoji="1" lang="en-US" altLang="ja-JP" sz="1300">
              <a:latin typeface="ＭＳ Ｐゴシック"/>
              <a:ea typeface="ＭＳ Ｐゴシック"/>
            </a:rPr>
            <a:t>3</a:t>
          </a:r>
          <a:r>
            <a:rPr kumimoji="1" lang="ja-JP" altLang="en-US" sz="1300">
              <a:latin typeface="ＭＳ Ｐゴシック"/>
              <a:ea typeface="ＭＳ Ｐゴシック"/>
            </a:rPr>
            <a:t>月</a:t>
          </a:r>
          <a:r>
            <a:rPr kumimoji="1" lang="en-US" altLang="ja-JP" sz="1300">
              <a:latin typeface="ＭＳ Ｐゴシック"/>
              <a:ea typeface="ＭＳ Ｐゴシック"/>
            </a:rPr>
            <a:t>31</a:t>
          </a:r>
          <a:r>
            <a:rPr kumimoji="1" lang="ja-JP" altLang="en-US" sz="1300">
              <a:latin typeface="ＭＳ Ｐゴシック"/>
              <a:ea typeface="ＭＳ Ｐゴシック"/>
            </a:rPr>
            <a:t>日時点で未整備であるため、当該団体値等は表示されていない。</a:t>
          </a:r>
        </a:p>
        <a:p>
          <a:r>
            <a:rPr kumimoji="1" lang="ja-JP" altLang="en-US" sz="1300">
              <a:latin typeface="ＭＳ Ｐゴシック"/>
              <a:ea typeface="ＭＳ Ｐゴシック"/>
            </a:rPr>
            <a:t>なお、平成</a:t>
          </a:r>
          <a:r>
            <a:rPr kumimoji="1" lang="en-US" altLang="ja-JP" sz="1300">
              <a:latin typeface="ＭＳ Ｐゴシック"/>
              <a:ea typeface="ＭＳ Ｐゴシック"/>
            </a:rPr>
            <a:t>28</a:t>
          </a:r>
          <a:r>
            <a:rPr kumimoji="1" lang="ja-JP" altLang="en-US" sz="1300">
              <a:latin typeface="ＭＳ Ｐゴシック"/>
              <a:ea typeface="ＭＳ Ｐゴシック"/>
            </a:rPr>
            <a:t>年度時点において、公民館、公営住宅及び幼稚園・保育所の有形固定資産減価償却率が類似団体内平均値を上回っていたが、このうち公民館については平成</a:t>
          </a:r>
          <a:r>
            <a:rPr kumimoji="1" lang="en-US" altLang="ja-JP" sz="1300">
              <a:latin typeface="ＭＳ Ｐゴシック"/>
              <a:ea typeface="ＭＳ Ｐゴシック"/>
            </a:rPr>
            <a:t>29</a:t>
          </a:r>
          <a:r>
            <a:rPr kumimoji="1" lang="ja-JP" altLang="en-US" sz="1300">
              <a:latin typeface="ＭＳ Ｐゴシック"/>
              <a:ea typeface="ＭＳ Ｐゴシック"/>
            </a:rPr>
            <a:t>年度に建替を実施し、現在は生涯学習センターとして運営しており、施設老朽化の課題はクリアされた。公営住宅、幼稚園・保育所については、国府支出金をはじめとした特定財源を最大限に確保しながら改修を進めており、今後も引き続き適切な対策を講じていく。</a:t>
          </a:r>
        </a:p>
        <a:p>
          <a:r>
            <a:rPr kumimoji="1" lang="ja-JP" altLang="en-US" sz="1300">
              <a:latin typeface="ＭＳ Ｐゴシック"/>
              <a:ea typeface="ＭＳ Ｐゴシック"/>
            </a:rPr>
            <a:t>　その他の施設では、道路や橋りょうについては長寿命化工事を順次実施しているほか、学校については国補正予算（平成</a:t>
          </a:r>
          <a:r>
            <a:rPr kumimoji="1" lang="en-US" altLang="ja-JP" sz="1300">
              <a:latin typeface="ＭＳ Ｐゴシック"/>
              <a:ea typeface="ＭＳ Ｐゴシック"/>
            </a:rPr>
            <a:t>21</a:t>
          </a:r>
          <a:r>
            <a:rPr kumimoji="1" lang="ja-JP" altLang="en-US" sz="1300">
              <a:latin typeface="ＭＳ Ｐゴシック"/>
              <a:ea typeface="ＭＳ Ｐゴシック"/>
            </a:rPr>
            <a:t>年度</a:t>
          </a:r>
          <a:r>
            <a:rPr kumimoji="1" lang="en-US" altLang="ja-JP" sz="1300">
              <a:latin typeface="ＭＳ Ｐゴシック"/>
              <a:ea typeface="ＭＳ Ｐゴシック"/>
            </a:rPr>
            <a:t>/</a:t>
          </a:r>
          <a:r>
            <a:rPr kumimoji="1" lang="ja-JP" altLang="en-US" sz="1300">
              <a:latin typeface="ＭＳ Ｐゴシック"/>
              <a:ea typeface="ＭＳ Ｐゴシック"/>
            </a:rPr>
            <a:t>地域活性化・公共投資臨時交付金）などを活用しながら大規模改修を行った。また、新市街地の開発や新駅周辺整備を進める中で、新たに整備された道路、トンネル、学校が多いこともあり、有形固定資産減価償却率が類似団体内平均値を下回っている状況であり、今後も計画的に老朽化対策を講じ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CA5265E-137E-44A6-8C5B-42DD0E0F396E}"/>
            </a:ext>
          </a:extLst>
        </xdr:cNvPr>
        <xdr:cNvSpPr/>
      </xdr:nvSpPr>
      <xdr:spPr>
        <a:xfrm>
          <a:off x="574040" y="130810"/>
          <a:ext cx="11427460" cy="631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FFD4F84-94B0-4A59-BCE5-B789AAA6B647}"/>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43AF866-D2E2-4A25-8121-B953B901A0CD}"/>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A4277A2-8260-4FAB-82F4-C8E3C03F2330}"/>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大阪府箕面市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C4C0160-A263-49AF-BA0C-C8F1904F697B}"/>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BF97022-5194-4C26-8571-92C9918263B9}"/>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D574587-295D-42D7-888B-E113E72A489E}"/>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EE8F665-BE67-425D-9422-0CE657377CFE}"/>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0DAE3CD-C1D9-4BEB-A523-7F26B18FB431}"/>
            </a:ext>
          </a:extLst>
        </xdr:cNvPr>
        <xdr:cNvSpPr/>
      </xdr:nvSpPr>
      <xdr:spPr>
        <a:xfrm>
          <a:off x="816610" y="916940"/>
          <a:ext cx="124079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0087AF0-D125-4DCF-AA6A-55AA7F688290}"/>
            </a:ext>
          </a:extLst>
        </xdr:cNvPr>
        <xdr:cNvSpPr/>
      </xdr:nvSpPr>
      <xdr:spPr>
        <a:xfrm>
          <a:off x="2016760" y="916940"/>
          <a:ext cx="120015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139,318
136,177
47.90
78,705,318
76,089,334
1,641,937
30,146,380
49,876,086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F22FAB8-4F56-4397-AE2D-65494BD76AE2}"/>
            </a:ext>
          </a:extLst>
        </xdr:cNvPr>
        <xdr:cNvSpPr/>
      </xdr:nvSpPr>
      <xdr:spPr>
        <a:xfrm>
          <a:off x="3216910" y="916940"/>
          <a:ext cx="13716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F7FCC48-18E2-4D55-9910-2EC038F5A5F3}"/>
            </a:ext>
          </a:extLst>
        </xdr:cNvPr>
        <xdr:cNvSpPr/>
      </xdr:nvSpPr>
      <xdr:spPr>
        <a:xfrm>
          <a:off x="4588510" y="941705"/>
          <a:ext cx="1814830" cy="9417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D898C4F-5FB9-4F67-90A3-23DF2CDDC038}"/>
            </a:ext>
          </a:extLst>
        </xdr:cNvPr>
        <xdr:cNvSpPr/>
      </xdr:nvSpPr>
      <xdr:spPr>
        <a:xfrm>
          <a:off x="6403340" y="941705"/>
          <a:ext cx="1140460" cy="9417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2.1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45FED95-A0F7-4A94-A771-A495CD468730}"/>
            </a:ext>
          </a:extLst>
        </xdr:cNvPr>
        <xdr:cNvSpPr/>
      </xdr:nvSpPr>
      <xdr:spPr>
        <a:xfrm>
          <a:off x="7603490" y="948690"/>
          <a:ext cx="585470" cy="9455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DF04412-F13A-4380-B405-9057955F3237}"/>
            </a:ext>
          </a:extLst>
        </xdr:cNvPr>
        <xdr:cNvSpPr/>
      </xdr:nvSpPr>
      <xdr:spPr>
        <a:xfrm>
          <a:off x="4588510" y="1714500"/>
          <a:ext cx="1814830" cy="636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DE61DC6-C22E-4539-ABC3-A3362BDBB443}"/>
            </a:ext>
          </a:extLst>
        </xdr:cNvPr>
        <xdr:cNvSpPr/>
      </xdr:nvSpPr>
      <xdr:spPr>
        <a:xfrm>
          <a:off x="6474460" y="1714500"/>
          <a:ext cx="3086100" cy="636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a:t>
          </a:r>
        </a:p>
      </xdr:txBody>
    </xdr:sp>
    <xdr:clientData/>
  </xdr:twoCellAnchor>
  <xdr:oneCellAnchor>
    <xdr:from>
      <xdr:col>3</xdr:col>
      <xdr:colOff>127000</xdr:colOff>
      <xdr:row>16</xdr:row>
      <xdr:rowOff>50800</xdr:rowOff>
    </xdr:from>
    <xdr:ext cx="8896350" cy="259080"/>
    <xdr:sp macro="" textlink="">
      <xdr:nvSpPr>
        <xdr:cNvPr id="18" name="テキスト ボックス 17">
          <a:extLst>
            <a:ext uri="{FF2B5EF4-FFF2-40B4-BE49-F238E27FC236}">
              <a16:creationId xmlns:a16="http://schemas.microsoft.com/office/drawing/2014/main" id="{D97AC7CE-FBBF-4294-B64F-54E8755C48A3}"/>
            </a:ext>
          </a:extLst>
        </xdr:cNvPr>
        <xdr:cNvSpPr txBox="1"/>
      </xdr:nvSpPr>
      <xdr:spPr>
        <a:xfrm>
          <a:off x="645160" y="279781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470" cy="259080"/>
    <xdr:sp macro="" textlink="">
      <xdr:nvSpPr>
        <xdr:cNvPr id="19" name="テキスト ボックス 18">
          <a:extLst>
            <a:ext uri="{FF2B5EF4-FFF2-40B4-BE49-F238E27FC236}">
              <a16:creationId xmlns:a16="http://schemas.microsoft.com/office/drawing/2014/main" id="{210B35A3-9178-41DF-AF60-DDC4865FA389}"/>
            </a:ext>
          </a:extLst>
        </xdr:cNvPr>
        <xdr:cNvSpPr txBox="1"/>
      </xdr:nvSpPr>
      <xdr:spPr>
        <a:xfrm>
          <a:off x="645160" y="310769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9080"/>
    <xdr:sp macro="" textlink="">
      <xdr:nvSpPr>
        <xdr:cNvPr id="20" name="テキスト ボックス 19">
          <a:extLst>
            <a:ext uri="{FF2B5EF4-FFF2-40B4-BE49-F238E27FC236}">
              <a16:creationId xmlns:a16="http://schemas.microsoft.com/office/drawing/2014/main" id="{A3B58D96-17C8-4300-86A1-54D0FC952258}"/>
            </a:ext>
          </a:extLst>
        </xdr:cNvPr>
        <xdr:cNvSpPr txBox="1"/>
      </xdr:nvSpPr>
      <xdr:spPr>
        <a:xfrm>
          <a:off x="64516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570" cy="258445"/>
    <xdr:sp macro="" textlink="">
      <xdr:nvSpPr>
        <xdr:cNvPr id="21" name="テキスト ボックス 20">
          <a:extLst>
            <a:ext uri="{FF2B5EF4-FFF2-40B4-BE49-F238E27FC236}">
              <a16:creationId xmlns:a16="http://schemas.microsoft.com/office/drawing/2014/main" id="{099219B4-B0F9-4879-B9A1-9627E2E20D32}"/>
            </a:ext>
          </a:extLst>
        </xdr:cNvPr>
        <xdr:cNvSpPr txBox="1"/>
      </xdr:nvSpPr>
      <xdr:spPr>
        <a:xfrm>
          <a:off x="645160" y="3744595"/>
          <a:ext cx="4433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a:extLst>
            <a:ext uri="{FF2B5EF4-FFF2-40B4-BE49-F238E27FC236}">
              <a16:creationId xmlns:a16="http://schemas.microsoft.com/office/drawing/2014/main" id="{2070CB22-42BF-430E-B8BC-9CCCE7D79041}"/>
            </a:ext>
          </a:extLst>
        </xdr:cNvPr>
        <xdr:cNvSpPr/>
      </xdr:nvSpPr>
      <xdr:spPr>
        <a:xfrm>
          <a:off x="685800" y="4191000"/>
          <a:ext cx="20040600" cy="14603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ea typeface="ＭＳ Ｐゴシック"/>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a:extLst>
            <a:ext uri="{FF2B5EF4-FFF2-40B4-BE49-F238E27FC236}">
              <a16:creationId xmlns:a16="http://schemas.microsoft.com/office/drawing/2014/main" id="{8F7C4040-3AA3-4EA1-8975-4C41860C0FD1}"/>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a:extLst>
            <a:ext uri="{FF2B5EF4-FFF2-40B4-BE49-F238E27FC236}">
              <a16:creationId xmlns:a16="http://schemas.microsoft.com/office/drawing/2014/main" id="{A07D317B-D5C5-487F-9123-D4C4619C19E2}"/>
            </a:ext>
          </a:extLst>
        </xdr:cNvPr>
        <xdr:cNvSpPr/>
      </xdr:nvSpPr>
      <xdr:spPr>
        <a:xfrm>
          <a:off x="685800" y="19496405"/>
          <a:ext cx="34671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a:extLst>
            <a:ext uri="{FF2B5EF4-FFF2-40B4-BE49-F238E27FC236}">
              <a16:creationId xmlns:a16="http://schemas.microsoft.com/office/drawing/2014/main" id="{3EBD77F2-E2D0-42B4-A2D3-A6CA97448B07}"/>
            </a:ext>
          </a:extLst>
        </xdr:cNvPr>
        <xdr:cNvSpPr txBox="1"/>
      </xdr:nvSpPr>
      <xdr:spPr>
        <a:xfrm>
          <a:off x="762000" y="19746595"/>
          <a:ext cx="1987169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平成</a:t>
          </a:r>
          <a:r>
            <a:rPr kumimoji="1" lang="en-US" altLang="ja-JP" sz="1300">
              <a:latin typeface="ＭＳ Ｐゴシック"/>
              <a:ea typeface="ＭＳ Ｐゴシック"/>
            </a:rPr>
            <a:t>29</a:t>
          </a:r>
          <a:r>
            <a:rPr kumimoji="1" lang="ja-JP" altLang="en-US" sz="1300">
              <a:latin typeface="ＭＳ Ｐゴシック"/>
              <a:ea typeface="ＭＳ Ｐゴシック"/>
            </a:rPr>
            <a:t>年度決算以降に係る固定資産台帳については、令和</a:t>
          </a:r>
          <a:r>
            <a:rPr kumimoji="1" lang="en-US" altLang="ja-JP" sz="1300">
              <a:latin typeface="ＭＳ Ｐゴシック"/>
              <a:ea typeface="ＭＳ Ｐゴシック"/>
            </a:rPr>
            <a:t>6</a:t>
          </a:r>
          <a:r>
            <a:rPr kumimoji="1" lang="ja-JP" altLang="en-US" sz="1300">
              <a:latin typeface="ＭＳ Ｐゴシック"/>
              <a:ea typeface="ＭＳ Ｐゴシック"/>
            </a:rPr>
            <a:t>年</a:t>
          </a:r>
          <a:r>
            <a:rPr kumimoji="1" lang="en-US" altLang="ja-JP" sz="1300">
              <a:latin typeface="ＭＳ Ｐゴシック"/>
              <a:ea typeface="ＭＳ Ｐゴシック"/>
            </a:rPr>
            <a:t>3</a:t>
          </a:r>
          <a:r>
            <a:rPr kumimoji="1" lang="ja-JP" altLang="en-US" sz="1300">
              <a:latin typeface="ＭＳ Ｐゴシック"/>
              <a:ea typeface="ＭＳ Ｐゴシック"/>
            </a:rPr>
            <a:t>月</a:t>
          </a:r>
          <a:r>
            <a:rPr kumimoji="1" lang="en-US" altLang="ja-JP" sz="1300">
              <a:latin typeface="ＭＳ Ｐゴシック"/>
              <a:ea typeface="ＭＳ Ｐゴシック"/>
            </a:rPr>
            <a:t>31</a:t>
          </a:r>
          <a:r>
            <a:rPr kumimoji="1" lang="ja-JP" altLang="en-US" sz="1300">
              <a:latin typeface="ＭＳ Ｐゴシック"/>
              <a:ea typeface="ＭＳ Ｐゴシック"/>
            </a:rPr>
            <a:t>日時点で未整備であるため、当該団体値等は表示されていない。</a:t>
          </a:r>
        </a:p>
        <a:p>
          <a:r>
            <a:rPr kumimoji="1" lang="ja-JP" altLang="en-US" sz="1300">
              <a:latin typeface="ＭＳ Ｐゴシック"/>
              <a:ea typeface="ＭＳ Ｐゴシック"/>
            </a:rPr>
            <a:t>なお、平成</a:t>
          </a:r>
          <a:r>
            <a:rPr kumimoji="1" lang="en-US" altLang="ja-JP" sz="1300">
              <a:latin typeface="ＭＳ Ｐゴシック"/>
              <a:ea typeface="ＭＳ Ｐゴシック"/>
            </a:rPr>
            <a:t>28</a:t>
          </a:r>
          <a:r>
            <a:rPr kumimoji="1" lang="ja-JP" altLang="en-US" sz="1300">
              <a:latin typeface="ＭＳ Ｐゴシック"/>
              <a:ea typeface="ＭＳ Ｐゴシック"/>
            </a:rPr>
            <a:t>年度時点において、市民会館及び庁舎の有形固定資産減価償却率が類似団体内平均値を大きく上回っている。このうち市民会館については、令和</a:t>
          </a:r>
          <a:r>
            <a:rPr kumimoji="1" lang="en-US" altLang="ja-JP" sz="1300">
              <a:latin typeface="ＭＳ Ｐゴシック"/>
              <a:ea typeface="ＭＳ Ｐゴシック"/>
            </a:rPr>
            <a:t>3</a:t>
          </a:r>
          <a:r>
            <a:rPr kumimoji="1" lang="ja-JP" altLang="en-US" sz="1300">
              <a:latin typeface="ＭＳ Ｐゴシック"/>
              <a:ea typeface="ＭＳ Ｐゴシック"/>
            </a:rPr>
            <a:t>年に箕面船場阪大前駅前に新たなホールが開業したことに伴い、令和</a:t>
          </a:r>
          <a:r>
            <a:rPr kumimoji="1" lang="en-US" altLang="ja-JP" sz="1300">
              <a:latin typeface="ＭＳ Ｐゴシック"/>
              <a:ea typeface="ＭＳ Ｐゴシック"/>
            </a:rPr>
            <a:t>6</a:t>
          </a:r>
          <a:r>
            <a:rPr kumimoji="1" lang="ja-JP" altLang="en-US" sz="1300">
              <a:latin typeface="ＭＳ Ｐゴシック"/>
              <a:ea typeface="ＭＳ Ｐゴシック"/>
            </a:rPr>
            <a:t>年</a:t>
          </a:r>
          <a:r>
            <a:rPr kumimoji="1" lang="en-US" altLang="ja-JP" sz="1300">
              <a:latin typeface="ＭＳ Ｐゴシック"/>
              <a:ea typeface="ＭＳ Ｐゴシック"/>
            </a:rPr>
            <a:t>3</a:t>
          </a:r>
          <a:r>
            <a:rPr kumimoji="1" lang="ja-JP" altLang="en-US" sz="1300">
              <a:latin typeface="ＭＳ Ｐゴシック"/>
              <a:ea typeface="ＭＳ Ｐゴシック"/>
            </a:rPr>
            <a:t>月</a:t>
          </a:r>
          <a:r>
            <a:rPr kumimoji="1" lang="en-US" altLang="ja-JP" sz="1300">
              <a:latin typeface="ＭＳ Ｐゴシック"/>
              <a:ea typeface="ＭＳ Ｐゴシック"/>
            </a:rPr>
            <a:t>31</a:t>
          </a:r>
          <a:r>
            <a:rPr kumimoji="1" lang="ja-JP" altLang="en-US" sz="1300">
              <a:latin typeface="ＭＳ Ｐゴシック"/>
              <a:ea typeface="ＭＳ Ｐゴシック"/>
            </a:rPr>
            <a:t>日現在、除去中である。一方で庁舎については、現在のところ建替えなどの予定はなく、今後も引き続き適切なメンテナンスを行うことで、施設寿命の延命を図る。</a:t>
          </a:r>
        </a:p>
        <a:p>
          <a:r>
            <a:rPr kumimoji="1" lang="ja-JP" altLang="en-US" sz="1300">
              <a:latin typeface="ＭＳ Ｐゴシック"/>
              <a:ea typeface="ＭＳ Ｐゴシック"/>
            </a:rPr>
            <a:t>他の施設についても同様に、適切な対策を講じながら施設の長寿命化に努める。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大阪府箕面市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139,318
136,177
47.90
78,705,318
76,089,334
1,641,937
30,146,380
49,876,086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高い市民税担税力と宅地開発等に伴う人口増、それに伴う新築家屋の増加などにより、財政力指数は類似団体内平均値を</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上回る</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0.89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となっている。一方で、高齢化の進展に伴う社会保障関係費の増加などが見込まれること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から、令和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策定した「箕面市新改革プラン」を元に、幼稚園や保育所の民営化をはじめとしたアウトソーシングの拡大によるさらなる経費削減や市民財産の活用など改革を進め、今後さらに効率的かつ健全な行財政運営を確立し、市民サービスの向上を図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144235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8500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152599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82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75293</xdr:rowOff>
    </xdr:from>
    <xdr:to>
      <xdr:col>19</xdr:col>
      <xdr:colOff>133350</xdr:colOff>
      <xdr:row>40</xdr:row>
      <xdr:rowOff>127000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332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7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40822</xdr:rowOff>
    </xdr:from>
    <xdr:to>
      <xdr:col>15</xdr:col>
      <xdr:colOff>82550</xdr:colOff>
      <xdr:row>40</xdr:row>
      <xdr:rowOff>75293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8988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23585</xdr:rowOff>
    </xdr:from>
    <xdr:to>
      <xdr:col>11</xdr:col>
      <xdr:colOff>31750</xdr:colOff>
      <xdr:row>40</xdr:row>
      <xdr:rowOff>40822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815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93435</xdr:rowOff>
    </xdr:from>
    <xdr:to>
      <xdr:col>23</xdr:col>
      <xdr:colOff>184150</xdr:colOff>
      <xdr:row>41</xdr:row>
      <xdr:rowOff>23585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109962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796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76200</xdr:rowOff>
    </xdr:from>
    <xdr:to>
      <xdr:col>19</xdr:col>
      <xdr:colOff>184150</xdr:colOff>
      <xdr:row>41</xdr:row>
      <xdr:rowOff>6350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24493</xdr:rowOff>
    </xdr:from>
    <xdr:to>
      <xdr:col>15</xdr:col>
      <xdr:colOff>133350</xdr:colOff>
      <xdr:row>40</xdr:row>
      <xdr:rowOff>126093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136270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161472</xdr:rowOff>
    </xdr:from>
    <xdr:to>
      <xdr:col>11</xdr:col>
      <xdr:colOff>82550</xdr:colOff>
      <xdr:row>40</xdr:row>
      <xdr:rowOff>91622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101799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144235</xdr:rowOff>
    </xdr:from>
    <xdr:to>
      <xdr:col>7</xdr:col>
      <xdr:colOff>31750</xdr:colOff>
      <xdr:row>40</xdr:row>
      <xdr:rowOff>74385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84562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教育・保育給付費等の扶助費が増加したことなどにより経常経費充当一般財源総額が増加した一方で、宅地開発や商業施設の開業などから個人市民税や固定資産税が増加したことなどによる経常一般財源の伸びが上回ったことから前年度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1.2</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91.7</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％となった。今後、社会保障関係費の増加などにより、経常経費の増加が見込まれるため、「箕面市新改革</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プラン」を元に、引き続きあらゆる手立てを講じて経費の圧縮を図るとともに、自主財源の最大限の確保、特定財源を活用した市債の発行抑制など歳入面においても取り組みを強化する。</a:t>
          </a:r>
        </a:p>
        <a:p>
          <a:pPr marL="0" marR="0" indent="0" defTabSz="914400" eaLnBrk="1" fontAlgn="auto" latinLnBrk="0" hangingPunct="1">
            <a:lnSpc>
              <a:spcPct val="100000"/>
            </a:lnSpc>
            <a:spcBef>
              <a:spcPts val="0"/>
            </a:spcBef>
            <a:spcAft>
              <a:spcPts val="0"/>
            </a:spcAft>
            <a:buClrTx/>
            <a:buSzTx/>
            <a:buFontTx/>
            <a:buNone/>
            <a:tabLst/>
            <a:defRPr/>
          </a:pP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5842</xdr:rowOff>
    </xdr:from>
    <xdr:to>
      <xdr:col>23</xdr:col>
      <xdr:colOff>133350</xdr:colOff>
      <xdr:row>62</xdr:row>
      <xdr:rowOff>63754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635742"/>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38117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167640</xdr:rowOff>
    </xdr:from>
    <xdr:to>
      <xdr:col>19</xdr:col>
      <xdr:colOff>133350</xdr:colOff>
      <xdr:row>62</xdr:row>
      <xdr:rowOff>63754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626090"/>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115079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02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167640</xdr:rowOff>
    </xdr:from>
    <xdr:to>
      <xdr:col>15</xdr:col>
      <xdr:colOff>82550</xdr:colOff>
      <xdr:row>62</xdr:row>
      <xdr:rowOff>83058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62609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136923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83058</xdr:rowOff>
    </xdr:from>
    <xdr:to>
      <xdr:col>11</xdr:col>
      <xdr:colOff>31750</xdr:colOff>
      <xdr:row>62</xdr:row>
      <xdr:rowOff>112014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71295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61214</xdr:rowOff>
    </xdr:from>
    <xdr:to>
      <xdr:col>11</xdr:col>
      <xdr:colOff>82550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147591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80518</xdr:rowOff>
    </xdr:from>
    <xdr:to>
      <xdr:col>7</xdr:col>
      <xdr:colOff>31750</xdr:colOff>
      <xdr:row>63</xdr:row>
      <xdr:rowOff>10668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166895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9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126492</xdr:rowOff>
    </xdr:from>
    <xdr:to>
      <xdr:col>23</xdr:col>
      <xdr:colOff>184150</xdr:colOff>
      <xdr:row>62</xdr:row>
      <xdr:rowOff>56642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8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143019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3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12954</xdr:rowOff>
    </xdr:from>
    <xdr:to>
      <xdr:col>19</xdr:col>
      <xdr:colOff>184150</xdr:colOff>
      <xdr:row>62</xdr:row>
      <xdr:rowOff>114554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64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99331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729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116840</xdr:rowOff>
    </xdr:from>
    <xdr:to>
      <xdr:col>15</xdr:col>
      <xdr:colOff>133350</xdr:colOff>
      <xdr:row>62</xdr:row>
      <xdr:rowOff>46990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31767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32258</xdr:rowOff>
    </xdr:from>
    <xdr:to>
      <xdr:col>11</xdr:col>
      <xdr:colOff>82550</xdr:colOff>
      <xdr:row>62</xdr:row>
      <xdr:rowOff>133858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66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144035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3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[147,423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１人当たり人件費・物件費等決算額が類似団体内平均値を上回っているのは、ごみ処理の単独実施により、一部事務組合で実施している団体と比較して人件費や物件費が高くなっていることがあげられる。また、類似団体に比べて図書館などの公共施設が多いことや、新興住宅地の開発に伴う公共施設の新設も物件費の増加要因となっている。今後、これまで以上に業務の広域化や、アウトソーシングの拡大を図ることで経費を圧縮し、行政コストの低減を図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168653</xdr:rowOff>
    </xdr:from>
    <xdr:to>
      <xdr:col>23</xdr:col>
      <xdr:colOff>133350</xdr:colOff>
      <xdr:row>85</xdr:row>
      <xdr:rowOff>7446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570453"/>
          <a:ext cx="838200" cy="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76757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35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72053</xdr:rowOff>
    </xdr:from>
    <xdr:to>
      <xdr:col>19</xdr:col>
      <xdr:colOff>133350</xdr:colOff>
      <xdr:row>85</xdr:row>
      <xdr:rowOff>7446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473853"/>
          <a:ext cx="889000" cy="106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22837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1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4718</xdr:rowOff>
    </xdr:from>
    <xdr:to>
      <xdr:col>15</xdr:col>
      <xdr:colOff>82550</xdr:colOff>
      <xdr:row>84</xdr:row>
      <xdr:rowOff>72053</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406518"/>
          <a:ext cx="889000" cy="6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132084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81671</xdr:rowOff>
    </xdr:from>
    <xdr:to>
      <xdr:col>11</xdr:col>
      <xdr:colOff>31750</xdr:colOff>
      <xdr:row>84</xdr:row>
      <xdr:rowOff>4718</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312021"/>
          <a:ext cx="889000" cy="94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89984</xdr:rowOff>
    </xdr:from>
    <xdr:to>
      <xdr:col>11</xdr:col>
      <xdr:colOff>82550</xdr:colOff>
      <xdr:row>83</xdr:row>
      <xdr:rowOff>20134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30311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115791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831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117853</xdr:rowOff>
    </xdr:from>
    <xdr:to>
      <xdr:col>23</xdr:col>
      <xdr:colOff>184150</xdr:colOff>
      <xdr:row>85</xdr:row>
      <xdr:rowOff>48003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51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89930</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491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128096</xdr:rowOff>
    </xdr:from>
    <xdr:to>
      <xdr:col>19</xdr:col>
      <xdr:colOff>184150</xdr:colOff>
      <xdr:row>85</xdr:row>
      <xdr:rowOff>58246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52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43023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616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21253</xdr:rowOff>
    </xdr:from>
    <xdr:to>
      <xdr:col>15</xdr:col>
      <xdr:colOff>133350</xdr:colOff>
      <xdr:row>84</xdr:row>
      <xdr:rowOff>122853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42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107630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509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125368</xdr:rowOff>
    </xdr:from>
    <xdr:to>
      <xdr:col>11</xdr:col>
      <xdr:colOff>82550</xdr:colOff>
      <xdr:row>84</xdr:row>
      <xdr:rowOff>55518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355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40295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44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30871</xdr:rowOff>
    </xdr:from>
    <xdr:to>
      <xdr:col>7</xdr:col>
      <xdr:colOff>31750</xdr:colOff>
      <xdr:row>83</xdr:row>
      <xdr:rowOff>132471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26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117248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347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年度から、給与カット、人事院勧告に基づくマイナス改定などにより適正策を実施、平成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月まで全職員の給料月額</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％カットを実施、平成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年度に給与構造改革として国を上回る平均</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％の給与水準引き下げを実施、平成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月から平成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月まで参事級以上の職員の給料月額を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％、主幹級以上の職員を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％カットを実施、平成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年度に給与構造改革を実施するなどの施策を実施しているため、類似団体内平均値及び国水準を下回った。今後も引き続き、総人件費の抑制と併せて給与水準の適正化に努める。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79829</xdr:rowOff>
    </xdr:from>
    <xdr:to>
      <xdr:col>81</xdr:col>
      <xdr:colOff>44450</xdr:colOff>
      <xdr:row>81</xdr:row>
      <xdr:rowOff>148771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3967279"/>
          <a:ext cx="8382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72770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74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147864</xdr:rowOff>
    </xdr:from>
    <xdr:to>
      <xdr:col>77</xdr:col>
      <xdr:colOff>44450</xdr:colOff>
      <xdr:row>81</xdr:row>
      <xdr:rowOff>148771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3863864"/>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50091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23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80</xdr:row>
      <xdr:rowOff>147864</xdr:rowOff>
    </xdr:from>
    <xdr:to>
      <xdr:col>72</xdr:col>
      <xdr:colOff>203200</xdr:colOff>
      <xdr:row>82</xdr:row>
      <xdr:rowOff>166914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3863864"/>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166914</xdr:rowOff>
    </xdr:from>
    <xdr:to>
      <xdr:col>68</xdr:col>
      <xdr:colOff>152400</xdr:colOff>
      <xdr:row>85</xdr:row>
      <xdr:rowOff>83457</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225814"/>
          <a:ext cx="889000" cy="430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153506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29029</xdr:rowOff>
    </xdr:from>
    <xdr:to>
      <xdr:col>81</xdr:col>
      <xdr:colOff>95250</xdr:colOff>
      <xdr:row>81</xdr:row>
      <xdr:rowOff>130629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391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121756</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3837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97971</xdr:rowOff>
    </xdr:from>
    <xdr:to>
      <xdr:col>77</xdr:col>
      <xdr:colOff>95250</xdr:colOff>
      <xdr:row>82</xdr:row>
      <xdr:rowOff>28121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398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38298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754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80</xdr:row>
      <xdr:rowOff>97064</xdr:rowOff>
    </xdr:from>
    <xdr:to>
      <xdr:col>73</xdr:col>
      <xdr:colOff>44450</xdr:colOff>
      <xdr:row>81</xdr:row>
      <xdr:rowOff>27214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381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37391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358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116114</xdr:rowOff>
    </xdr:from>
    <xdr:to>
      <xdr:col>68</xdr:col>
      <xdr:colOff>203200</xdr:colOff>
      <xdr:row>83</xdr:row>
      <xdr:rowOff>46264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56441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394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144434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今後の退職者数の推移を見て計画的な採用を行っており、常勤の職員数は令和元年</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月の</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815</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人</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から、令和</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月の</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798</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人（▲</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17</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人、▲</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％）と減少している。引き続きアウトソーシングの推進など業務の不断の見直しを行い、職員数の適正化に取り組む。</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49424</xdr:rowOff>
    </xdr:from>
    <xdr:to>
      <xdr:col>81</xdr:col>
      <xdr:colOff>44450</xdr:colOff>
      <xdr:row>64</xdr:row>
      <xdr:rowOff>97684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1022224"/>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633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97684</xdr:rowOff>
    </xdr:from>
    <xdr:to>
      <xdr:col>77</xdr:col>
      <xdr:colOff>44450</xdr:colOff>
      <xdr:row>64</xdr:row>
      <xdr:rowOff>101706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107048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86800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45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101706</xdr:rowOff>
    </xdr:from>
    <xdr:to>
      <xdr:col>72</xdr:col>
      <xdr:colOff>203200</xdr:colOff>
      <xdr:row>64</xdr:row>
      <xdr:rowOff>103717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1074506"/>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74735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3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101706</xdr:rowOff>
    </xdr:from>
    <xdr:to>
      <xdr:col>68</xdr:col>
      <xdr:colOff>152400</xdr:colOff>
      <xdr:row>64</xdr:row>
      <xdr:rowOff>103717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1074506"/>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66692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124354</xdr:rowOff>
    </xdr:from>
    <xdr:to>
      <xdr:col>64</xdr:col>
      <xdr:colOff>152400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64681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2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170074</xdr:rowOff>
    </xdr:from>
    <xdr:to>
      <xdr:col>81</xdr:col>
      <xdr:colOff>95250</xdr:colOff>
      <xdr:row>64</xdr:row>
      <xdr:rowOff>100224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97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142151</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94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46884</xdr:rowOff>
    </xdr:from>
    <xdr:to>
      <xdr:col>77</xdr:col>
      <xdr:colOff>95250</xdr:colOff>
      <xdr:row>64</xdr:row>
      <xdr:rowOff>148484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101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133261</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1106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50906</xdr:rowOff>
    </xdr:from>
    <xdr:to>
      <xdr:col>73</xdr:col>
      <xdr:colOff>44450</xdr:colOff>
      <xdr:row>64</xdr:row>
      <xdr:rowOff>152506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102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137283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1110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52917</xdr:rowOff>
    </xdr:from>
    <xdr:to>
      <xdr:col>68</xdr:col>
      <xdr:colOff>203200</xdr:colOff>
      <xdr:row>64</xdr:row>
      <xdr:rowOff>154517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1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139294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50906</xdr:rowOff>
    </xdr:from>
    <xdr:to>
      <xdr:col>64</xdr:col>
      <xdr:colOff>152400</xdr:colOff>
      <xdr:row>64</xdr:row>
      <xdr:rowOff>152506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102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137283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1110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北大阪急行線延伸整備にかかる市債の繰上償還により、実質公債費比率は前年度から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ポイント改善した。元利償還金については、国の緊急経済対策を活用した市債の据置期間終了に伴う償還が本格化した平成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年度から増加に転じている。また、新駅周辺のまちづくり拠点施設整備</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にかかる元利金償還も増加していくため、今後一定期間は実質公債費比率の上昇が見込まれる。特定財源の確保や基金の活用により、可能な限り市債発行抑制を図り、引き続き高いレベルでの財政規律の維持に努める。　</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22678</xdr:rowOff>
    </xdr:from>
    <xdr:to>
      <xdr:col>81</xdr:col>
      <xdr:colOff>44450</xdr:colOff>
      <xdr:row>39</xdr:row>
      <xdr:rowOff>57150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709228"/>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91622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7437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2618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11188</xdr:rowOff>
    </xdr:from>
    <xdr:to>
      <xdr:col>72</xdr:col>
      <xdr:colOff>203200</xdr:colOff>
      <xdr:row>39</xdr:row>
      <xdr:rowOff>91622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697738"/>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125185</xdr:rowOff>
    </xdr:from>
    <xdr:to>
      <xdr:col>68</xdr:col>
      <xdr:colOff>152400</xdr:colOff>
      <xdr:row>39</xdr:row>
      <xdr:rowOff>11188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640285"/>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143328</xdr:rowOff>
    </xdr:from>
    <xdr:to>
      <xdr:col>81</xdr:col>
      <xdr:colOff>95250</xdr:colOff>
      <xdr:row>39</xdr:row>
      <xdr:rowOff>73478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159855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40822</xdr:rowOff>
    </xdr:from>
    <xdr:to>
      <xdr:col>73</xdr:col>
      <xdr:colOff>44450</xdr:colOff>
      <xdr:row>39</xdr:row>
      <xdr:rowOff>142422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152599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131838</xdr:rowOff>
    </xdr:from>
    <xdr:to>
      <xdr:col>68</xdr:col>
      <xdr:colOff>203200</xdr:colOff>
      <xdr:row>39</xdr:row>
      <xdr:rowOff>61988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72165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74385</xdr:rowOff>
    </xdr:from>
    <xdr:to>
      <xdr:col>64</xdr:col>
      <xdr:colOff>152400</xdr:colOff>
      <xdr:row>39</xdr:row>
      <xdr:rowOff>4535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14713</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35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将来負担比率は</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0.9</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％で、北大阪急行線延伸整備にかかる市債の繰上償還により、前年度から</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8.9</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ポイント改善した。令和</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類似団体内平均値を上回っており、これは主に、新駅周辺整備をはじめとしたビッグプロジェクトにより地方債残高が大幅に増加したことによるものである。今後は、資産と負債のバランスを見極めながら、繰上償還を積極的に実施し、財政規律を高いレベルで堅持す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50800</xdr:rowOff>
    </xdr:from>
    <xdr:to>
      <xdr:col>77</xdr:col>
      <xdr:colOff>44450</xdr:colOff>
      <xdr:row>14</xdr:row>
      <xdr:rowOff>142149</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5290800" y="2451100"/>
          <a:ext cx="889000" cy="9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13</xdr:row>
      <xdr:rowOff>167096</xdr:rowOff>
    </xdr:from>
    <xdr:to>
      <xdr:col>72</xdr:col>
      <xdr:colOff>203200</xdr:colOff>
      <xdr:row>14</xdr:row>
      <xdr:rowOff>142149</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4401800" y="2395946"/>
          <a:ext cx="889000" cy="146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100784</xdr:rowOff>
    </xdr:from>
    <xdr:to>
      <xdr:col>68</xdr:col>
      <xdr:colOff>203200</xdr:colOff>
      <xdr:row>14</xdr:row>
      <xdr:rowOff>30934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41111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66964</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0</xdr:rowOff>
    </xdr:from>
    <xdr:to>
      <xdr:col>77</xdr:col>
      <xdr:colOff>95250</xdr:colOff>
      <xdr:row>14</xdr:row>
      <xdr:rowOff>101600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86377</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48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91349</xdr:rowOff>
    </xdr:from>
    <xdr:to>
      <xdr:col>73</xdr:col>
      <xdr:colOff>44450</xdr:colOff>
      <xdr:row>15</xdr:row>
      <xdr:rowOff>21499</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49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6276</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578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116296</xdr:rowOff>
    </xdr:from>
    <xdr:to>
      <xdr:col>68</xdr:col>
      <xdr:colOff>203200</xdr:colOff>
      <xdr:row>14</xdr:row>
      <xdr:rowOff>46446</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34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31223</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431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大阪府箕面市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139,318
136,177
47.90
78,705,318
76,089,334
1,641,937
30,146,380
49,876,086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年度の給与構造改革の実施など、総人件費の抑制に取り組んだ結果、令和元年度から</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3.7</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ポイント改善した。しかし、類似団体に比べて</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構成</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する一部事務組合等が少なく</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直営で事業を実施していることや、図書館等の公共施設を多く設置し、職員数が多いことが主な要因となり、人件費は類似団体内平均値と比べて依然高い水準にある。引き続き、職員数の適正化及び人件費の縮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73660</xdr:rowOff>
    </xdr:from>
    <xdr:to>
      <xdr:col>24</xdr:col>
      <xdr:colOff>25400</xdr:colOff>
      <xdr:row>39</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6006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133367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161290</xdr:rowOff>
    </xdr:from>
    <xdr:to>
      <xdr:col>24</xdr:col>
      <xdr:colOff>114300</xdr:colOff>
      <xdr:row>39</xdr:row>
      <xdr:rowOff>161290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160037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0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73660</xdr:rowOff>
    </xdr:from>
    <xdr:to>
      <xdr:col>24</xdr:col>
      <xdr:colOff>114300</xdr:colOff>
      <xdr:row>32</xdr:row>
      <xdr:rowOff>73660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60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119380</xdr:rowOff>
    </xdr:from>
    <xdr:to>
      <xdr:col>24</xdr:col>
      <xdr:colOff>25400</xdr:colOff>
      <xdr:row>39</xdr:row>
      <xdr:rowOff>153670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634480"/>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115587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6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153670</xdr:rowOff>
    </xdr:from>
    <xdr:to>
      <xdr:col>19</xdr:col>
      <xdr:colOff>187325</xdr:colOff>
      <xdr:row>39</xdr:row>
      <xdr:rowOff>168910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8402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106680</xdr:rowOff>
    </xdr:from>
    <xdr:to>
      <xdr:col>20</xdr:col>
      <xdr:colOff>38100</xdr:colOff>
      <xdr:row>37</xdr:row>
      <xdr:rowOff>36830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47007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7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168910</xdr:rowOff>
    </xdr:from>
    <xdr:to>
      <xdr:col>15</xdr:col>
      <xdr:colOff>98425</xdr:colOff>
      <xdr:row>40</xdr:row>
      <xdr:rowOff>73660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8554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58420</xdr:rowOff>
    </xdr:from>
    <xdr:to>
      <xdr:col>11</xdr:col>
      <xdr:colOff>9525</xdr:colOff>
      <xdr:row>40</xdr:row>
      <xdr:rowOff>73660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9164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34290</xdr:rowOff>
    </xdr:from>
    <xdr:to>
      <xdr:col>11</xdr:col>
      <xdr:colOff>60325</xdr:colOff>
      <xdr:row>37</xdr:row>
      <xdr:rowOff>135890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146067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106680</xdr:rowOff>
    </xdr:from>
    <xdr:to>
      <xdr:col>6</xdr:col>
      <xdr:colOff>171450</xdr:colOff>
      <xdr:row>37</xdr:row>
      <xdr:rowOff>36830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47007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68580</xdr:rowOff>
    </xdr:from>
    <xdr:to>
      <xdr:col>24</xdr:col>
      <xdr:colOff>76200</xdr:colOff>
      <xdr:row>38</xdr:row>
      <xdr:rowOff>170180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40657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102870</xdr:rowOff>
    </xdr:from>
    <xdr:to>
      <xdr:col>20</xdr:col>
      <xdr:colOff>38100</xdr:colOff>
      <xdr:row>40</xdr:row>
      <xdr:rowOff>33020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17797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87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118110</xdr:rowOff>
    </xdr:from>
    <xdr:to>
      <xdr:col>15</xdr:col>
      <xdr:colOff>149225</xdr:colOff>
      <xdr:row>40</xdr:row>
      <xdr:rowOff>48260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80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33037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9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22860</xdr:rowOff>
    </xdr:from>
    <xdr:to>
      <xdr:col>11</xdr:col>
      <xdr:colOff>60325</xdr:colOff>
      <xdr:row>40</xdr:row>
      <xdr:rowOff>124460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88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109237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96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7620</xdr:rowOff>
    </xdr:from>
    <xdr:to>
      <xdr:col>6</xdr:col>
      <xdr:colOff>171450</xdr:colOff>
      <xdr:row>40</xdr:row>
      <xdr:rowOff>109220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86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93997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95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物件費が依然として類似団体内平均値を上回っているのは、消防やごみ処理を単独実施していることが主な要因であり、また、平成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開始した環境クリーンセンターの包括運営委託、また学校給食やごみ収集、公共施設の管理運営などの多くを外部委託していることも理由となっている。今後も委託化による物件費の増加は続く見込みである。引き続き、様々な分野で近隣団体との広域連携を図るなどし、コスト削減を図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42636</xdr:rowOff>
    </xdr:from>
    <xdr:to>
      <xdr:col>82</xdr:col>
      <xdr:colOff>107950</xdr:colOff>
      <xdr:row>19</xdr:row>
      <xdr:rowOff>53522</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300186"/>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111777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5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137886</xdr:rowOff>
    </xdr:from>
    <xdr:to>
      <xdr:col>78</xdr:col>
      <xdr:colOff>69850</xdr:colOff>
      <xdr:row>19</xdr:row>
      <xdr:rowOff>42636</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223986"/>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2920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746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137886</xdr:rowOff>
    </xdr:from>
    <xdr:to>
      <xdr:col>73</xdr:col>
      <xdr:colOff>180975</xdr:colOff>
      <xdr:row>19</xdr:row>
      <xdr:rowOff>20864</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3223986"/>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20864</xdr:rowOff>
    </xdr:from>
    <xdr:to>
      <xdr:col>69</xdr:col>
      <xdr:colOff>92075</xdr:colOff>
      <xdr:row>20</xdr:row>
      <xdr:rowOff>1814</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3278414"/>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57348</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0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2722</xdr:rowOff>
    </xdr:from>
    <xdr:to>
      <xdr:col>82</xdr:col>
      <xdr:colOff>158750</xdr:colOff>
      <xdr:row>19</xdr:row>
      <xdr:rowOff>104322</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26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146249</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23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163286</xdr:rowOff>
    </xdr:from>
    <xdr:to>
      <xdr:col>78</xdr:col>
      <xdr:colOff>120650</xdr:colOff>
      <xdr:row>19</xdr:row>
      <xdr:rowOff>93436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24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78213</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335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87086</xdr:rowOff>
    </xdr:from>
    <xdr:to>
      <xdr:col>74</xdr:col>
      <xdr:colOff>31750</xdr:colOff>
      <xdr:row>19</xdr:row>
      <xdr:rowOff>17236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17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2013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259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141514</xdr:rowOff>
    </xdr:from>
    <xdr:to>
      <xdr:col>69</xdr:col>
      <xdr:colOff>142875</xdr:colOff>
      <xdr:row>19</xdr:row>
      <xdr:rowOff>71664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22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56441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31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122464</xdr:rowOff>
    </xdr:from>
    <xdr:to>
      <xdr:col>65</xdr:col>
      <xdr:colOff>53975</xdr:colOff>
      <xdr:row>20</xdr:row>
      <xdr:rowOff>52614</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38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37391</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46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扶助費に係る経常収支比率が類似団体内平均値を下回った。しかし、今後も教育・保育給付費の増加や、高齢化の進展に伴う社会保障関係費の増加が見込まれることから、資格審査等の適正化や各種手当への独自加算等の見直しを進めていくことで、財政を圧迫する上昇傾向に歯止めをかけるよう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149860</xdr:rowOff>
    </xdr:from>
    <xdr:to>
      <xdr:col>24</xdr:col>
      <xdr:colOff>25400</xdr:colOff>
      <xdr:row>57</xdr:row>
      <xdr:rowOff>46990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75106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149860</xdr:rowOff>
    </xdr:from>
    <xdr:to>
      <xdr:col>19</xdr:col>
      <xdr:colOff>187325</xdr:colOff>
      <xdr:row>57</xdr:row>
      <xdr:rowOff>8890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7510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44467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1270</xdr:rowOff>
    </xdr:from>
    <xdr:to>
      <xdr:col>15</xdr:col>
      <xdr:colOff>98425</xdr:colOff>
      <xdr:row>57</xdr:row>
      <xdr:rowOff>8890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7739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1270</xdr:rowOff>
    </xdr:from>
    <xdr:to>
      <xdr:col>11</xdr:col>
      <xdr:colOff>9525</xdr:colOff>
      <xdr:row>57</xdr:row>
      <xdr:rowOff>107950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7739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167640</xdr:rowOff>
    </xdr:from>
    <xdr:to>
      <xdr:col>24</xdr:col>
      <xdr:colOff>76200</xdr:colOff>
      <xdr:row>57</xdr:row>
      <xdr:rowOff>97790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12717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61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99060</xdr:rowOff>
    </xdr:from>
    <xdr:to>
      <xdr:col>20</xdr:col>
      <xdr:colOff>38100</xdr:colOff>
      <xdr:row>57</xdr:row>
      <xdr:rowOff>29210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39387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46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129540</xdr:rowOff>
    </xdr:from>
    <xdr:to>
      <xdr:col>15</xdr:col>
      <xdr:colOff>149225</xdr:colOff>
      <xdr:row>57</xdr:row>
      <xdr:rowOff>59690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44467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121920</xdr:rowOff>
    </xdr:from>
    <xdr:to>
      <xdr:col>11</xdr:col>
      <xdr:colOff>60325</xdr:colOff>
      <xdr:row>57</xdr:row>
      <xdr:rowOff>52070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36847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57150</xdr:rowOff>
    </xdr:from>
    <xdr:to>
      <xdr:col>6</xdr:col>
      <xdr:colOff>171450</xdr:colOff>
      <xdr:row>57</xdr:row>
      <xdr:rowOff>158750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143527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繰出金については、令和元年度まで横ばいの状況であったが、介護や医療にかかる繰出は、高齢化の進展とともに増加する可能性が非常に高く、今後の動向を注視していく必要がある。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維持補修費については、平成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年度から環境クリーンセンターにおいて包括運営委託が始まったことにより、維持補修にかかる経費が物件費に振り替わったことで、比率が大きく改善した。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88900</xdr:rowOff>
    </xdr:from>
    <xdr:to>
      <xdr:col>82</xdr:col>
      <xdr:colOff>107950</xdr:colOff>
      <xdr:row>57</xdr:row>
      <xdr:rowOff>4535</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690100"/>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2012</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74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88900</xdr:rowOff>
    </xdr:from>
    <xdr:to>
      <xdr:col>78</xdr:col>
      <xdr:colOff>69850</xdr:colOff>
      <xdr:row>57</xdr:row>
      <xdr:rowOff>4535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690100"/>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4535</xdr:rowOff>
    </xdr:from>
    <xdr:to>
      <xdr:col>73</xdr:col>
      <xdr:colOff>180975</xdr:colOff>
      <xdr:row>57</xdr:row>
      <xdr:rowOff>48078</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7771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21970</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56243</xdr:rowOff>
    </xdr:from>
    <xdr:to>
      <xdr:col>69</xdr:col>
      <xdr:colOff>92075</xdr:colOff>
      <xdr:row>57</xdr:row>
      <xdr:rowOff>48078</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657443"/>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21062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141712</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38100</xdr:rowOff>
    </xdr:from>
    <xdr:to>
      <xdr:col>78</xdr:col>
      <xdr:colOff>120650</xdr:colOff>
      <xdr:row>56</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149877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125185</xdr:rowOff>
    </xdr:from>
    <xdr:to>
      <xdr:col>74</xdr:col>
      <xdr:colOff>31750</xdr:colOff>
      <xdr:row>57</xdr:row>
      <xdr:rowOff>55335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40112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168728</xdr:rowOff>
    </xdr:from>
    <xdr:to>
      <xdr:col>69</xdr:col>
      <xdr:colOff>142875</xdr:colOff>
      <xdr:row>57</xdr:row>
      <xdr:rowOff>98878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109055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53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5443</xdr:rowOff>
    </xdr:from>
    <xdr:to>
      <xdr:col>65</xdr:col>
      <xdr:colOff>53975</xdr:colOff>
      <xdr:row>56</xdr:row>
      <xdr:rowOff>107043</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117220</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補助費等にかかる経常収支比率が類似団体内平均値を下回っているのは、構成する一部事務組合等が少なく、特にごみ処理を単独実施していることや、行財政改革の一環で、企業会計や外郭団体などへの補助金等の見直しを行ってきたことが主な要因である。今後、教育・保育施設の運営費補助などは増加する見込みではあるが、引き続き補助負担の必要性をしっかりと見極め、負担軽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152146</xdr:rowOff>
    </xdr:from>
    <xdr:to>
      <xdr:col>82</xdr:col>
      <xdr:colOff>107950</xdr:colOff>
      <xdr:row>33</xdr:row>
      <xdr:rowOff>161290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580999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160291</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88138</xdr:rowOff>
    </xdr:from>
    <xdr:to>
      <xdr:col>78</xdr:col>
      <xdr:colOff>69850</xdr:colOff>
      <xdr:row>33</xdr:row>
      <xdr:rowOff>152146</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574598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84853</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257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88138</xdr:rowOff>
    </xdr:from>
    <xdr:to>
      <xdr:col>73</xdr:col>
      <xdr:colOff>180975</xdr:colOff>
      <xdr:row>33</xdr:row>
      <xdr:rowOff>106426</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57459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75709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78994</xdr:rowOff>
    </xdr:from>
    <xdr:to>
      <xdr:col>69</xdr:col>
      <xdr:colOff>92075</xdr:colOff>
      <xdr:row>33</xdr:row>
      <xdr:rowOff>106426</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57368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112285</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48277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110490</xdr:rowOff>
    </xdr:from>
    <xdr:to>
      <xdr:col>82</xdr:col>
      <xdr:colOff>158750</xdr:colOff>
      <xdr:row>34</xdr:row>
      <xdr:rowOff>40640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127017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56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101346</xdr:rowOff>
    </xdr:from>
    <xdr:to>
      <xdr:col>78</xdr:col>
      <xdr:colOff>120650</xdr:colOff>
      <xdr:row>34</xdr:row>
      <xdr:rowOff>31496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575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41673</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52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37338</xdr:rowOff>
    </xdr:from>
    <xdr:to>
      <xdr:col>74</xdr:col>
      <xdr:colOff>31750</xdr:colOff>
      <xdr:row>33</xdr:row>
      <xdr:rowOff>138938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5695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149115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46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55626</xdr:rowOff>
    </xdr:from>
    <xdr:to>
      <xdr:col>69</xdr:col>
      <xdr:colOff>142875</xdr:colOff>
      <xdr:row>33</xdr:row>
      <xdr:rowOff>157226</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571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167403</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482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28194</xdr:rowOff>
    </xdr:from>
    <xdr:to>
      <xdr:col>65</xdr:col>
      <xdr:colOff>53975</xdr:colOff>
      <xdr:row>33</xdr:row>
      <xdr:rowOff>129794</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5686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139971</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454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北大阪急行線延伸にかかる</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繰上償還額が昨年度より減少したこと</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に伴い、公債費</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が減少</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しており、公債費にかかる経常収支比率は前年度から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0.4</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下落</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した。今後、新駅周辺整備</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にかかる元利償還が増加するため、比率は一定期間上昇が続く見込みである。基金を活用し、市債発行抑制を図るなどの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手立てを講じ、公債費負担を軽減し、過度に市債に依存しない財政運営に努める。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a:extLst>
            <a:ext uri="{FF2B5EF4-FFF2-40B4-BE49-F238E27FC236}">
              <a16:creationId xmlns:a16="http://schemas.microsoft.com/office/drawing/2014/main" id="{00000000-0008-0000-0400-00006F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9" name="公債費最小値テキスト">
          <a:extLst>
            <a:ext uri="{FF2B5EF4-FFF2-40B4-BE49-F238E27FC236}">
              <a16:creationId xmlns:a16="http://schemas.microsoft.com/office/drawing/2014/main" id="{00000000-0008-0000-0400-000071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1" name="公債費最大値テキスト">
          <a:extLst>
            <a:ext uri="{FF2B5EF4-FFF2-40B4-BE49-F238E27FC236}">
              <a16:creationId xmlns:a16="http://schemas.microsoft.com/office/drawing/2014/main" id="{00000000-0008-0000-0400-000073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85090</xdr:rowOff>
    </xdr:from>
    <xdr:to>
      <xdr:col>24</xdr:col>
      <xdr:colOff>25400</xdr:colOff>
      <xdr:row>75</xdr:row>
      <xdr:rowOff>115570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987800" y="129438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74" name="公債費平均値テキスト">
          <a:extLst>
            <a:ext uri="{FF2B5EF4-FFF2-40B4-BE49-F238E27FC236}">
              <a16:creationId xmlns:a16="http://schemas.microsoft.com/office/drawing/2014/main" id="{00000000-0008-0000-0400-000076010000}"/>
            </a:ext>
          </a:extLst>
        </xdr:cNvPr>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8890</xdr:rowOff>
    </xdr:from>
    <xdr:to>
      <xdr:col>19</xdr:col>
      <xdr:colOff>187325</xdr:colOff>
      <xdr:row>75</xdr:row>
      <xdr:rowOff>115570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098800" y="1286764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165100</xdr:rowOff>
    </xdr:from>
    <xdr:to>
      <xdr:col>15</xdr:col>
      <xdr:colOff>98425</xdr:colOff>
      <xdr:row>75</xdr:row>
      <xdr:rowOff>8890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2209800" y="128524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13988</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149860</xdr:rowOff>
    </xdr:from>
    <xdr:to>
      <xdr:col>11</xdr:col>
      <xdr:colOff>9525</xdr:colOff>
      <xdr:row>74</xdr:row>
      <xdr:rowOff>165100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a:off x="1320800" y="128371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137161</xdr:rowOff>
    </xdr:from>
    <xdr:to>
      <xdr:col>11</xdr:col>
      <xdr:colOff>60325</xdr:colOff>
      <xdr:row>77</xdr:row>
      <xdr:rowOff>67311</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2159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52088</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44466</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34290</xdr:rowOff>
    </xdr:from>
    <xdr:to>
      <xdr:col>24</xdr:col>
      <xdr:colOff>76200</xdr:colOff>
      <xdr:row>75</xdr:row>
      <xdr:rowOff>135890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47752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50817</xdr:rowOff>
    </xdr:from>
    <xdr:ext cx="762000" cy="259045"/>
    <xdr:sp macro="" textlink="">
      <xdr:nvSpPr>
        <xdr:cNvPr id="393" name="公債費該当値テキスト">
          <a:extLst>
            <a:ext uri="{FF2B5EF4-FFF2-40B4-BE49-F238E27FC236}">
              <a16:creationId xmlns:a16="http://schemas.microsoft.com/office/drawing/2014/main" id="{00000000-0008-0000-0400-000089010000}"/>
            </a:ext>
          </a:extLst>
        </xdr:cNvPr>
        <xdr:cNvSpPr txBox="1"/>
      </xdr:nvSpPr>
      <xdr:spPr>
        <a:xfrm>
          <a:off x="49149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64770</xdr:rowOff>
    </xdr:from>
    <xdr:to>
      <xdr:col>20</xdr:col>
      <xdr:colOff>38100</xdr:colOff>
      <xdr:row>75</xdr:row>
      <xdr:rowOff>166370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937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5097</xdr:rowOff>
    </xdr:from>
    <xdr:ext cx="7366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3606800" y="1269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129540</xdr:rowOff>
    </xdr:from>
    <xdr:to>
      <xdr:col>15</xdr:col>
      <xdr:colOff>149225</xdr:colOff>
      <xdr:row>75</xdr:row>
      <xdr:rowOff>59690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048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69867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2717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114300</xdr:rowOff>
    </xdr:from>
    <xdr:to>
      <xdr:col>11</xdr:col>
      <xdr:colOff>60325</xdr:colOff>
      <xdr:row>75</xdr:row>
      <xdr:rowOff>44450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2159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54627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828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99060</xdr:rowOff>
    </xdr:from>
    <xdr:to>
      <xdr:col>6</xdr:col>
      <xdr:colOff>171450</xdr:colOff>
      <xdr:row>75</xdr:row>
      <xdr:rowOff>29210</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1270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39387</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939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補助費等については、類似団体内平均値を下回ったが、図書館等の公共施設が多いことや構成する一部事務組合が少なく、平成</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から開始した環境クリーンセンターの包括運営委託やごみ処理の単独実施により、人件費及び物件費が嵩み、公債費以外の経常収支比率が類似団体内平均値を上回った。今後も、これまで行ってきた行財政改革を引き継ぎながら、さらなる効率化を図るとともに、近隣団体との新たな広域連携に着手するなど、徹底的なコスト削減に取り組む。</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8" name="公債費以外グラフ枠">
          <a:extLst>
            <a:ext uri="{FF2B5EF4-FFF2-40B4-BE49-F238E27FC236}">
              <a16:creationId xmlns:a16="http://schemas.microsoft.com/office/drawing/2014/main" id="{00000000-0008-0000-0400-0000A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30" name="公債費以外最小値テキスト">
          <a:extLst>
            <a:ext uri="{FF2B5EF4-FFF2-40B4-BE49-F238E27FC236}">
              <a16:creationId xmlns:a16="http://schemas.microsoft.com/office/drawing/2014/main" id="{00000000-0008-0000-0400-0000AE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2" name="公債費以外最大値テキスト">
          <a:extLst>
            <a:ext uri="{FF2B5EF4-FFF2-40B4-BE49-F238E27FC236}">
              <a16:creationId xmlns:a16="http://schemas.microsoft.com/office/drawing/2014/main" id="{00000000-0008-0000-0400-0000B0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146050</xdr:rowOff>
    </xdr:from>
    <xdr:to>
      <xdr:col>82</xdr:col>
      <xdr:colOff>107950</xdr:colOff>
      <xdr:row>78</xdr:row>
      <xdr:rowOff>35561</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5671800" y="13347700"/>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5" name="公債費以外平均値テキスト">
          <a:extLst>
            <a:ext uri="{FF2B5EF4-FFF2-40B4-BE49-F238E27FC236}">
              <a16:creationId xmlns:a16="http://schemas.microsoft.com/office/drawing/2014/main" id="{00000000-0008-0000-0400-0000B3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35561</xdr:rowOff>
    </xdr:from>
    <xdr:to>
      <xdr:col>78</xdr:col>
      <xdr:colOff>69850</xdr:colOff>
      <xdr:row>78</xdr:row>
      <xdr:rowOff>35561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4782800" y="134086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35561</xdr:rowOff>
    </xdr:from>
    <xdr:to>
      <xdr:col>73</xdr:col>
      <xdr:colOff>180975</xdr:colOff>
      <xdr:row>79</xdr:row>
      <xdr:rowOff>16511</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893800" y="13408661"/>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16511</xdr:rowOff>
    </xdr:from>
    <xdr:to>
      <xdr:col>69</xdr:col>
      <xdr:colOff>92075</xdr:colOff>
      <xdr:row>79</xdr:row>
      <xdr:rowOff>77470</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flipV="1">
          <a:off x="13004800" y="1356106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512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2954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138447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623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95250</xdr:rowOff>
    </xdr:from>
    <xdr:to>
      <xdr:col>82</xdr:col>
      <xdr:colOff>158750</xdr:colOff>
      <xdr:row>78</xdr:row>
      <xdr:rowOff>25400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64592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67327</xdr:rowOff>
    </xdr:from>
    <xdr:ext cx="762000" cy="259045"/>
    <xdr:sp macro="" textlink="">
      <xdr:nvSpPr>
        <xdr:cNvPr id="454" name="公債費以外該当値テキスト">
          <a:extLst>
            <a:ext uri="{FF2B5EF4-FFF2-40B4-BE49-F238E27FC236}">
              <a16:creationId xmlns:a16="http://schemas.microsoft.com/office/drawing/2014/main" id="{00000000-0008-0000-0400-0000C6010000}"/>
            </a:ext>
          </a:extLst>
        </xdr:cNvPr>
        <xdr:cNvSpPr txBox="1"/>
      </xdr:nvSpPr>
      <xdr:spPr>
        <a:xfrm>
          <a:off x="165989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156211</xdr:rowOff>
    </xdr:from>
    <xdr:to>
      <xdr:col>78</xdr:col>
      <xdr:colOff>120650</xdr:colOff>
      <xdr:row>78</xdr:row>
      <xdr:rowOff>86361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5621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71138</xdr:rowOff>
    </xdr:from>
    <xdr:ext cx="7366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5290800" y="1344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156211</xdr:rowOff>
    </xdr:from>
    <xdr:to>
      <xdr:col>74</xdr:col>
      <xdr:colOff>31750</xdr:colOff>
      <xdr:row>78</xdr:row>
      <xdr:rowOff>86361</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4732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71138</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4401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137161</xdr:rowOff>
    </xdr:from>
    <xdr:to>
      <xdr:col>69</xdr:col>
      <xdr:colOff>142875</xdr:colOff>
      <xdr:row>79</xdr:row>
      <xdr:rowOff>67311</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3843000" y="135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52088</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35128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26670</xdr:rowOff>
    </xdr:from>
    <xdr:to>
      <xdr:col>65</xdr:col>
      <xdr:colOff>53975</xdr:colOff>
      <xdr:row>79</xdr:row>
      <xdr:rowOff>128270</xdr:rowOff>
    </xdr:to>
    <xdr:sp macro="" textlink="">
      <xdr:nvSpPr>
        <xdr:cNvPr id="461" name="楕円 460">
          <a:extLst>
            <a:ext uri="{FF2B5EF4-FFF2-40B4-BE49-F238E27FC236}">
              <a16:creationId xmlns:a16="http://schemas.microsoft.com/office/drawing/2014/main" id="{00000000-0008-0000-0400-0000CD010000}"/>
            </a:ext>
          </a:extLst>
        </xdr:cNvPr>
        <xdr:cNvSpPr/>
      </xdr:nvSpPr>
      <xdr:spPr>
        <a:xfrm>
          <a:off x="12954000" y="1357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113047</xdr:rowOff>
    </xdr:from>
    <xdr:ext cx="7620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2623800" y="1365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大阪府箕面市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104491</xdr:rowOff>
    </xdr:from>
    <xdr:to>
      <xdr:col>29</xdr:col>
      <xdr:colOff>127000</xdr:colOff>
      <xdr:row>15</xdr:row>
      <xdr:rowOff>121750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003800" y="2723866"/>
          <a:ext cx="647700" cy="172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124546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43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104491</xdr:rowOff>
    </xdr:from>
    <xdr:to>
      <xdr:col>26</xdr:col>
      <xdr:colOff>50800</xdr:colOff>
      <xdr:row>15</xdr:row>
      <xdr:rowOff>132334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723866"/>
          <a:ext cx="698500" cy="27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109527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90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118481</xdr:rowOff>
    </xdr:from>
    <xdr:to>
      <xdr:col>22</xdr:col>
      <xdr:colOff>114300</xdr:colOff>
      <xdr:row>15</xdr:row>
      <xdr:rowOff>132334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2737856"/>
          <a:ext cx="698500" cy="138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120157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91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118481</xdr:rowOff>
    </xdr:from>
    <xdr:to>
      <xdr:col>18</xdr:col>
      <xdr:colOff>177800</xdr:colOff>
      <xdr:row>15</xdr:row>
      <xdr:rowOff>136975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737856"/>
          <a:ext cx="698500" cy="184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57485</xdr:rowOff>
    </xdr:from>
    <xdr:to>
      <xdr:col>19</xdr:col>
      <xdr:colOff>38100</xdr:colOff>
      <xdr:row>16</xdr:row>
      <xdr:rowOff>159085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143862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93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96301</xdr:rowOff>
    </xdr:from>
    <xdr:to>
      <xdr:col>15</xdr:col>
      <xdr:colOff>101600</xdr:colOff>
      <xdr:row>17</xdr:row>
      <xdr:rowOff>26451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11228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97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70950</xdr:rowOff>
    </xdr:from>
    <xdr:to>
      <xdr:col>29</xdr:col>
      <xdr:colOff>177800</xdr:colOff>
      <xdr:row>16</xdr:row>
      <xdr:rowOff>1100</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690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87477</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53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53691</xdr:rowOff>
    </xdr:from>
    <xdr:to>
      <xdr:col>26</xdr:col>
      <xdr:colOff>101600</xdr:colOff>
      <xdr:row>15</xdr:row>
      <xdr:rowOff>155291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6730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165468</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441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81534</xdr:rowOff>
    </xdr:from>
    <xdr:to>
      <xdr:col>22</xdr:col>
      <xdr:colOff>165100</xdr:colOff>
      <xdr:row>16</xdr:row>
      <xdr:rowOff>11684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7009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21861</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469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67681</xdr:rowOff>
    </xdr:from>
    <xdr:to>
      <xdr:col>19</xdr:col>
      <xdr:colOff>38100</xdr:colOff>
      <xdr:row>15</xdr:row>
      <xdr:rowOff>169281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6870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8008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455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86175</xdr:rowOff>
    </xdr:from>
    <xdr:to>
      <xdr:col>15</xdr:col>
      <xdr:colOff>101600</xdr:colOff>
      <xdr:row>16</xdr:row>
      <xdr:rowOff>16325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7055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26502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47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97054</xdr:rowOff>
    </xdr:from>
    <xdr:to>
      <xdr:col>29</xdr:col>
      <xdr:colOff>127000</xdr:colOff>
      <xdr:row>36</xdr:row>
      <xdr:rowOff>101130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050304"/>
          <a:ext cx="647700" cy="40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331233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98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336359</xdr:rowOff>
    </xdr:from>
    <xdr:to>
      <xdr:col>26</xdr:col>
      <xdr:colOff>50800</xdr:colOff>
      <xdr:row>36</xdr:row>
      <xdr:rowOff>101130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946709"/>
          <a:ext cx="698500" cy="107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260214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336359</xdr:rowOff>
    </xdr:from>
    <xdr:to>
      <xdr:col>22</xdr:col>
      <xdr:colOff>114300</xdr:colOff>
      <xdr:row>36</xdr:row>
      <xdr:rowOff>43332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946709"/>
          <a:ext cx="698500" cy="498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36170</xdr:rowOff>
    </xdr:from>
    <xdr:to>
      <xdr:col>18</xdr:col>
      <xdr:colOff>177800</xdr:colOff>
      <xdr:row>36</xdr:row>
      <xdr:rowOff>43332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989420"/>
          <a:ext cx="698500" cy="71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220866</xdr:rowOff>
    </xdr:from>
    <xdr:to>
      <xdr:col>19</xdr:col>
      <xdr:colOff>38100</xdr:colOff>
      <xdr:row>35</xdr:row>
      <xdr:rowOff>322466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332643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341177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46254</xdr:rowOff>
    </xdr:from>
    <xdr:to>
      <xdr:col>29</xdr:col>
      <xdr:colOff>177800</xdr:colOff>
      <xdr:row>36</xdr:row>
      <xdr:rowOff>147854</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9995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18331</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971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50330</xdr:rowOff>
    </xdr:from>
    <xdr:to>
      <xdr:col>26</xdr:col>
      <xdr:colOff>101600</xdr:colOff>
      <xdr:row>36</xdr:row>
      <xdr:rowOff>151930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0035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136707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08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285559</xdr:rowOff>
    </xdr:from>
    <xdr:to>
      <xdr:col>22</xdr:col>
      <xdr:colOff>165100</xdr:colOff>
      <xdr:row>36</xdr:row>
      <xdr:rowOff>44259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8959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29036</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982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335432</xdr:rowOff>
    </xdr:from>
    <xdr:to>
      <xdr:col>19</xdr:col>
      <xdr:colOff>38100</xdr:colOff>
      <xdr:row>36</xdr:row>
      <xdr:rowOff>94132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9457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78909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032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328270</xdr:rowOff>
    </xdr:from>
    <xdr:to>
      <xdr:col>15</xdr:col>
      <xdr:colOff>101600</xdr:colOff>
      <xdr:row>36</xdr:row>
      <xdr:rowOff>86970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9386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71747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02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大阪府箕面市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139,318
136,177
47.90
78,705,318
76,089,334
1,641,937
30,146,380
49,876,086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32555</xdr:rowOff>
    </xdr:from>
    <xdr:to>
      <xdr:col>24</xdr:col>
      <xdr:colOff>63500</xdr:colOff>
      <xdr:row>34</xdr:row>
      <xdr:rowOff>129230</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3797300" y="5861855"/>
          <a:ext cx="838200" cy="9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52240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052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32555</xdr:rowOff>
    </xdr:from>
    <xdr:to>
      <xdr:col>19</xdr:col>
      <xdr:colOff>177800</xdr:colOff>
      <xdr:row>34</xdr:row>
      <xdr:rowOff>78321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5861855"/>
          <a:ext cx="889000" cy="45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13057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618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52924</xdr:rowOff>
    </xdr:from>
    <xdr:to>
      <xdr:col>15</xdr:col>
      <xdr:colOff>50800</xdr:colOff>
      <xdr:row>34</xdr:row>
      <xdr:rowOff>78321</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5882224"/>
          <a:ext cx="889000" cy="2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21127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619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52924</xdr:rowOff>
    </xdr:from>
    <xdr:to>
      <xdr:col>10</xdr:col>
      <xdr:colOff>114300</xdr:colOff>
      <xdr:row>34</xdr:row>
      <xdr:rowOff>164938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5882224"/>
          <a:ext cx="8890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116698</xdr:rowOff>
    </xdr:from>
    <xdr:to>
      <xdr:col>10</xdr:col>
      <xdr:colOff>165100</xdr:colOff>
      <xdr:row>36</xdr:row>
      <xdr:rowOff>46848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37975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62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46198</xdr:rowOff>
    </xdr:from>
    <xdr:to>
      <xdr:col>6</xdr:col>
      <xdr:colOff>38100</xdr:colOff>
      <xdr:row>36</xdr:row>
      <xdr:rowOff>147798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138925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31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78430</xdr:rowOff>
    </xdr:from>
    <xdr:to>
      <xdr:col>24</xdr:col>
      <xdr:colOff>114300</xdr:colOff>
      <xdr:row>35</xdr:row>
      <xdr:rowOff>8580</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90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101307</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75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153205</xdr:rowOff>
    </xdr:from>
    <xdr:to>
      <xdr:col>20</xdr:col>
      <xdr:colOff>38100</xdr:colOff>
      <xdr:row>34</xdr:row>
      <xdr:rowOff>83355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581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99882</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5586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27521</xdr:rowOff>
    </xdr:from>
    <xdr:to>
      <xdr:col>15</xdr:col>
      <xdr:colOff>101600</xdr:colOff>
      <xdr:row>34</xdr:row>
      <xdr:rowOff>129121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585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145648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5632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2124</xdr:rowOff>
    </xdr:from>
    <xdr:to>
      <xdr:col>10</xdr:col>
      <xdr:colOff>165100</xdr:colOff>
      <xdr:row>34</xdr:row>
      <xdr:rowOff>103724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583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120251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5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114138</xdr:rowOff>
    </xdr:from>
    <xdr:to>
      <xdr:col>6</xdr:col>
      <xdr:colOff>38100</xdr:colOff>
      <xdr:row>35</xdr:row>
      <xdr:rowOff>44288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594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60815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5718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34707</xdr:rowOff>
    </xdr:from>
    <xdr:to>
      <xdr:col>24</xdr:col>
      <xdr:colOff>63500</xdr:colOff>
      <xdr:row>56</xdr:row>
      <xdr:rowOff>40080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635907"/>
          <a:ext cx="838200" cy="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133327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34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34707</xdr:rowOff>
    </xdr:from>
    <xdr:to>
      <xdr:col>19</xdr:col>
      <xdr:colOff>177800</xdr:colOff>
      <xdr:row>56</xdr:row>
      <xdr:rowOff>145970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35907"/>
          <a:ext cx="889000" cy="111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17688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145970</xdr:rowOff>
    </xdr:from>
    <xdr:to>
      <xdr:col>15</xdr:col>
      <xdr:colOff>50800</xdr:colOff>
      <xdr:row>57</xdr:row>
      <xdr:rowOff>63756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47170"/>
          <a:ext cx="889000" cy="89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84243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63756</xdr:rowOff>
    </xdr:from>
    <xdr:to>
      <xdr:col>10</xdr:col>
      <xdr:colOff>114300</xdr:colOff>
      <xdr:row>57</xdr:row>
      <xdr:rowOff>97262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36406"/>
          <a:ext cx="889000" cy="3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97521</xdr:rowOff>
    </xdr:from>
    <xdr:to>
      <xdr:col>10</xdr:col>
      <xdr:colOff>165100</xdr:colOff>
      <xdr:row>58</xdr:row>
      <xdr:rowOff>27671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18798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122994</xdr:rowOff>
    </xdr:from>
    <xdr:to>
      <xdr:col>6</xdr:col>
      <xdr:colOff>38100</xdr:colOff>
      <xdr:row>58</xdr:row>
      <xdr:rowOff>53144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44271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160730</xdr:rowOff>
    </xdr:from>
    <xdr:to>
      <xdr:col>24</xdr:col>
      <xdr:colOff>114300</xdr:colOff>
      <xdr:row>56</xdr:row>
      <xdr:rowOff>90880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12157</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41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155357</xdr:rowOff>
    </xdr:from>
    <xdr:to>
      <xdr:col>20</xdr:col>
      <xdr:colOff>38100</xdr:colOff>
      <xdr:row>56</xdr:row>
      <xdr:rowOff>85507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8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102034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60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95170</xdr:rowOff>
    </xdr:from>
    <xdr:to>
      <xdr:col>15</xdr:col>
      <xdr:colOff>101600</xdr:colOff>
      <xdr:row>57</xdr:row>
      <xdr:rowOff>25320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9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41847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7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12956</xdr:rowOff>
    </xdr:from>
    <xdr:to>
      <xdr:col>10</xdr:col>
      <xdr:colOff>165100</xdr:colOff>
      <xdr:row>57</xdr:row>
      <xdr:rowOff>114556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8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131083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6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46462</xdr:rowOff>
    </xdr:from>
    <xdr:to>
      <xdr:col>6</xdr:col>
      <xdr:colOff>38100</xdr:colOff>
      <xdr:row>57</xdr:row>
      <xdr:rowOff>148062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1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164589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9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56262</xdr:rowOff>
    </xdr:from>
    <xdr:to>
      <xdr:col>24</xdr:col>
      <xdr:colOff>63500</xdr:colOff>
      <xdr:row>77</xdr:row>
      <xdr:rowOff>65576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57912"/>
          <a:ext cx="838200" cy="9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58089</xdr:rowOff>
    </xdr:from>
    <xdr:to>
      <xdr:col>19</xdr:col>
      <xdr:colOff>177800</xdr:colOff>
      <xdr:row>77</xdr:row>
      <xdr:rowOff>65576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259739"/>
          <a:ext cx="889000" cy="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58089</xdr:rowOff>
    </xdr:from>
    <xdr:to>
      <xdr:col>15</xdr:col>
      <xdr:colOff>50800</xdr:colOff>
      <xdr:row>77</xdr:row>
      <xdr:rowOff>67290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59739"/>
          <a:ext cx="889000" cy="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67290</xdr:rowOff>
    </xdr:from>
    <xdr:to>
      <xdr:col>10</xdr:col>
      <xdr:colOff>114300</xdr:colOff>
      <xdr:row>77</xdr:row>
      <xdr:rowOff>137643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68940"/>
          <a:ext cx="889000" cy="70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112903</xdr:rowOff>
    </xdr:from>
    <xdr:to>
      <xdr:col>10</xdr:col>
      <xdr:colOff>165100</xdr:colOff>
      <xdr:row>77</xdr:row>
      <xdr:rowOff>43053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59580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124504</xdr:rowOff>
    </xdr:from>
    <xdr:to>
      <xdr:col>6</xdr:col>
      <xdr:colOff>38100</xdr:colOff>
      <xdr:row>77</xdr:row>
      <xdr:rowOff>54654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71182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5462</xdr:rowOff>
    </xdr:from>
    <xdr:to>
      <xdr:col>24</xdr:col>
      <xdr:colOff>114300</xdr:colOff>
      <xdr:row>77</xdr:row>
      <xdr:rowOff>107062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0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91839</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22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14776</xdr:rowOff>
    </xdr:from>
    <xdr:to>
      <xdr:col>20</xdr:col>
      <xdr:colOff>38100</xdr:colOff>
      <xdr:row>77</xdr:row>
      <xdr:rowOff>116376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1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107503</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09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7289</xdr:rowOff>
    </xdr:from>
    <xdr:to>
      <xdr:col>15</xdr:col>
      <xdr:colOff>101600</xdr:colOff>
      <xdr:row>77</xdr:row>
      <xdr:rowOff>108889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0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100016</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0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16490</xdr:rowOff>
    </xdr:from>
    <xdr:to>
      <xdr:col>10</xdr:col>
      <xdr:colOff>165100</xdr:colOff>
      <xdr:row>77</xdr:row>
      <xdr:rowOff>118090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1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109217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1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86843</xdr:rowOff>
    </xdr:from>
    <xdr:to>
      <xdr:col>6</xdr:col>
      <xdr:colOff>38100</xdr:colOff>
      <xdr:row>78</xdr:row>
      <xdr:rowOff>16993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8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8120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81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7074</xdr:rowOff>
    </xdr:from>
    <xdr:to>
      <xdr:col>24</xdr:col>
      <xdr:colOff>63500</xdr:colOff>
      <xdr:row>96</xdr:row>
      <xdr:rowOff>64064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466274"/>
          <a:ext cx="838200" cy="5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35828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152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131660</xdr:rowOff>
    </xdr:from>
    <xdr:to>
      <xdr:col>19</xdr:col>
      <xdr:colOff>177800</xdr:colOff>
      <xdr:row>96</xdr:row>
      <xdr:rowOff>64064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419410"/>
          <a:ext cx="889000" cy="103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29884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146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131660</xdr:rowOff>
    </xdr:from>
    <xdr:to>
      <xdr:col>15</xdr:col>
      <xdr:colOff>50800</xdr:colOff>
      <xdr:row>96</xdr:row>
      <xdr:rowOff>152936</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419410"/>
          <a:ext cx="889000" cy="192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121257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066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152936</xdr:rowOff>
    </xdr:from>
    <xdr:to>
      <xdr:col>10</xdr:col>
      <xdr:colOff>114300</xdr:colOff>
      <xdr:row>97</xdr:row>
      <xdr:rowOff>8911</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612136"/>
          <a:ext cx="889000" cy="27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57521</xdr:rowOff>
    </xdr:from>
    <xdr:to>
      <xdr:col>10</xdr:col>
      <xdr:colOff>165100</xdr:colOff>
      <xdr:row>96</xdr:row>
      <xdr:rowOff>159121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4198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29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73371</xdr:rowOff>
    </xdr:from>
    <xdr:to>
      <xdr:col>6</xdr:col>
      <xdr:colOff>38100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20048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30795" y="16307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127724</xdr:rowOff>
    </xdr:from>
    <xdr:to>
      <xdr:col>24</xdr:col>
      <xdr:colOff>114300</xdr:colOff>
      <xdr:row>96</xdr:row>
      <xdr:rowOff>57874</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41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106151</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393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13264</xdr:rowOff>
    </xdr:from>
    <xdr:to>
      <xdr:col>20</xdr:col>
      <xdr:colOff>38100</xdr:colOff>
      <xdr:row>96</xdr:row>
      <xdr:rowOff>114864</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47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105991</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6565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80860</xdr:rowOff>
    </xdr:from>
    <xdr:to>
      <xdr:col>15</xdr:col>
      <xdr:colOff>101600</xdr:colOff>
      <xdr:row>96</xdr:row>
      <xdr:rowOff>11010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36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2137</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6461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102136</xdr:rowOff>
    </xdr:from>
    <xdr:to>
      <xdr:col>10</xdr:col>
      <xdr:colOff>165100</xdr:colOff>
      <xdr:row>97</xdr:row>
      <xdr:rowOff>32286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56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23413</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6654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129561</xdr:rowOff>
    </xdr:from>
    <xdr:to>
      <xdr:col>6</xdr:col>
      <xdr:colOff>38100</xdr:colOff>
      <xdr:row>97</xdr:row>
      <xdr:rowOff>59711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58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50838</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63111" y="1668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14381"/>
          <a:ext cx="1270" cy="133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43030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5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5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17558</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8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1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146928</xdr:rowOff>
    </xdr:from>
    <xdr:to>
      <xdr:col>55</xdr:col>
      <xdr:colOff>0</xdr:colOff>
      <xdr:row>37</xdr:row>
      <xdr:rowOff>158031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490578"/>
          <a:ext cx="838200" cy="1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76137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076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146928</xdr:rowOff>
    </xdr:from>
    <xdr:to>
      <xdr:col>50</xdr:col>
      <xdr:colOff>114300</xdr:colOff>
      <xdr:row>38</xdr:row>
      <xdr:rowOff>29743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490578"/>
          <a:ext cx="889000" cy="5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153741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143510</xdr:rowOff>
    </xdr:from>
    <xdr:to>
      <xdr:col>45</xdr:col>
      <xdr:colOff>177800</xdr:colOff>
      <xdr:row>38</xdr:row>
      <xdr:rowOff>29743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287010"/>
          <a:ext cx="889000" cy="125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20391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143510</xdr:rowOff>
    </xdr:from>
    <xdr:to>
      <xdr:col>41</xdr:col>
      <xdr:colOff>50800</xdr:colOff>
      <xdr:row>38</xdr:row>
      <xdr:rowOff>71294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287010"/>
          <a:ext cx="889000" cy="1299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13527</xdr:rowOff>
    </xdr:from>
    <xdr:to>
      <xdr:col>41</xdr:col>
      <xdr:colOff>101600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147574</xdr:rowOff>
    </xdr:from>
    <xdr:to>
      <xdr:col>36</xdr:col>
      <xdr:colOff>165100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94251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107231</xdr:rowOff>
    </xdr:from>
    <xdr:to>
      <xdr:col>55</xdr:col>
      <xdr:colOff>50800</xdr:colOff>
      <xdr:row>38</xdr:row>
      <xdr:rowOff>37381</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45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22158</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36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96128</xdr:rowOff>
    </xdr:from>
    <xdr:to>
      <xdr:col>50</xdr:col>
      <xdr:colOff>165100</xdr:colOff>
      <xdr:row>38</xdr:row>
      <xdr:rowOff>26278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439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17405</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53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150394</xdr:rowOff>
    </xdr:from>
    <xdr:to>
      <xdr:col>46</xdr:col>
      <xdr:colOff>38100</xdr:colOff>
      <xdr:row>38</xdr:row>
      <xdr:rowOff>80544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49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71670</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586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92710</xdr:rowOff>
    </xdr:from>
    <xdr:to>
      <xdr:col>41</xdr:col>
      <xdr:colOff>101600</xdr:colOff>
      <xdr:row>31</xdr:row>
      <xdr:rowOff>22860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23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13987</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532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20494</xdr:rowOff>
    </xdr:from>
    <xdr:to>
      <xdr:col>36</xdr:col>
      <xdr:colOff>165100</xdr:colOff>
      <xdr:row>38</xdr:row>
      <xdr:rowOff>122094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53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113221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62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53</xdr:row>
      <xdr:rowOff>98110</xdr:rowOff>
    </xdr:from>
    <xdr:to>
      <xdr:col>54</xdr:col>
      <xdr:colOff>189865</xdr:colOff>
      <xdr:row>58</xdr:row>
      <xdr:rowOff>111682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9184960"/>
          <a:ext cx="1270" cy="870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115509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5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111682</xdr:rowOff>
    </xdr:from>
    <xdr:to>
      <xdr:col>55</xdr:col>
      <xdr:colOff>88900</xdr:colOff>
      <xdr:row>58</xdr:row>
      <xdr:rowOff>111682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55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44787</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960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53</xdr:row>
      <xdr:rowOff>98110</xdr:rowOff>
    </xdr:from>
    <xdr:to>
      <xdr:col>55</xdr:col>
      <xdr:colOff>88900</xdr:colOff>
      <xdr:row>53</xdr:row>
      <xdr:rowOff>98110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184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98110</xdr:rowOff>
    </xdr:from>
    <xdr:to>
      <xdr:col>55</xdr:col>
      <xdr:colOff>0</xdr:colOff>
      <xdr:row>54</xdr:row>
      <xdr:rowOff>1039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184960"/>
          <a:ext cx="838200" cy="74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146690</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7478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168263</xdr:rowOff>
    </xdr:from>
    <xdr:to>
      <xdr:col>55</xdr:col>
      <xdr:colOff>50800</xdr:colOff>
      <xdr:row>57</xdr:row>
      <xdr:rowOff>98413</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6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39474</xdr:rowOff>
    </xdr:from>
    <xdr:to>
      <xdr:col>50</xdr:col>
      <xdr:colOff>114300</xdr:colOff>
      <xdr:row>54</xdr:row>
      <xdr:rowOff>1039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8783424"/>
          <a:ext cx="889000" cy="475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17112</xdr:rowOff>
    </xdr:from>
    <xdr:to>
      <xdr:col>50</xdr:col>
      <xdr:colOff>165100</xdr:colOff>
      <xdr:row>57</xdr:row>
      <xdr:rowOff>118712</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8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109839</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88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39474</xdr:rowOff>
    </xdr:from>
    <xdr:to>
      <xdr:col>45</xdr:col>
      <xdr:colOff>177800</xdr:colOff>
      <xdr:row>51</xdr:row>
      <xdr:rowOff>103253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8783424"/>
          <a:ext cx="889000" cy="63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1613</xdr:rowOff>
    </xdr:from>
    <xdr:to>
      <xdr:col>46</xdr:col>
      <xdr:colOff>38100</xdr:colOff>
      <xdr:row>57</xdr:row>
      <xdr:rowOff>103213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74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94340</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866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103253</xdr:rowOff>
    </xdr:from>
    <xdr:to>
      <xdr:col>41</xdr:col>
      <xdr:colOff>50800</xdr:colOff>
      <xdr:row>52</xdr:row>
      <xdr:rowOff>139845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8847203"/>
          <a:ext cx="889000" cy="20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43</xdr:rowOff>
    </xdr:from>
    <xdr:to>
      <xdr:col>41</xdr:col>
      <xdr:colOff>101600</xdr:colOff>
      <xdr:row>57</xdr:row>
      <xdr:rowOff>101643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77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92770</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86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10140</xdr:rowOff>
    </xdr:from>
    <xdr:to>
      <xdr:col>36</xdr:col>
      <xdr:colOff>165100</xdr:colOff>
      <xdr:row>57</xdr:row>
      <xdr:rowOff>111740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8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102867</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87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47310</xdr:rowOff>
    </xdr:from>
    <xdr:to>
      <xdr:col>55</xdr:col>
      <xdr:colOff>50800</xdr:colOff>
      <xdr:row>53</xdr:row>
      <xdr:rowOff>148910</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13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337</xdr:rowOff>
    </xdr:from>
    <xdr:ext cx="599010"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087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121689</xdr:rowOff>
    </xdr:from>
    <xdr:to>
      <xdr:col>50</xdr:col>
      <xdr:colOff>165100</xdr:colOff>
      <xdr:row>54</xdr:row>
      <xdr:rowOff>51839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20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68366</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39795" y="8983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50</xdr:row>
      <xdr:rowOff>160124</xdr:rowOff>
    </xdr:from>
    <xdr:to>
      <xdr:col>46</xdr:col>
      <xdr:colOff>38100</xdr:colOff>
      <xdr:row>51</xdr:row>
      <xdr:rowOff>90274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87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49</xdr:row>
      <xdr:rowOff>106801</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50795" y="8507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52453</xdr:rowOff>
    </xdr:from>
    <xdr:to>
      <xdr:col>41</xdr:col>
      <xdr:colOff>101600</xdr:colOff>
      <xdr:row>51</xdr:row>
      <xdr:rowOff>154053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879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49</xdr:row>
      <xdr:rowOff>170580</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61795" y="8571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89045</xdr:rowOff>
    </xdr:from>
    <xdr:to>
      <xdr:col>36</xdr:col>
      <xdr:colOff>165100</xdr:colOff>
      <xdr:row>53</xdr:row>
      <xdr:rowOff>19195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00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35722</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8779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74</xdr:row>
      <xdr:rowOff>166395</xdr:rowOff>
    </xdr:from>
    <xdr:to>
      <xdr:col>54</xdr:col>
      <xdr:colOff>189865</xdr:colOff>
      <xdr:row>79</xdr:row>
      <xdr:rowOff>44450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853695"/>
          <a:ext cx="1270" cy="735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113072</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262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74</xdr:row>
      <xdr:rowOff>166395</xdr:rowOff>
    </xdr:from>
    <xdr:to>
      <xdr:col>55</xdr:col>
      <xdr:colOff>88900</xdr:colOff>
      <xdr:row>74</xdr:row>
      <xdr:rowOff>166395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85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49085</xdr:rowOff>
    </xdr:from>
    <xdr:to>
      <xdr:col>55</xdr:col>
      <xdr:colOff>0</xdr:colOff>
      <xdr:row>75</xdr:row>
      <xdr:rowOff>157987</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9639300" y="12907835"/>
          <a:ext cx="838200" cy="108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385</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3734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21958</xdr:rowOff>
    </xdr:from>
    <xdr:to>
      <xdr:col>55</xdr:col>
      <xdr:colOff>50800</xdr:colOff>
      <xdr:row>78</xdr:row>
      <xdr:rowOff>123558</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39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135420</xdr:rowOff>
    </xdr:from>
    <xdr:to>
      <xdr:col>50</xdr:col>
      <xdr:colOff>114300</xdr:colOff>
      <xdr:row>75</xdr:row>
      <xdr:rowOff>49085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8750300" y="12136920"/>
          <a:ext cx="889000" cy="77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20269</xdr:rowOff>
    </xdr:from>
    <xdr:to>
      <xdr:col>50</xdr:col>
      <xdr:colOff>165100</xdr:colOff>
      <xdr:row>78</xdr:row>
      <xdr:rowOff>121869</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393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112996</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348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69</xdr:row>
      <xdr:rowOff>152374</xdr:rowOff>
    </xdr:from>
    <xdr:to>
      <xdr:col>45</xdr:col>
      <xdr:colOff>177800</xdr:colOff>
      <xdr:row>70</xdr:row>
      <xdr:rowOff>135420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7861300" y="11982424"/>
          <a:ext cx="889000" cy="15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28677</xdr:rowOff>
    </xdr:from>
    <xdr:to>
      <xdr:col>46</xdr:col>
      <xdr:colOff>38100</xdr:colOff>
      <xdr:row>78</xdr:row>
      <xdr:rowOff>130277</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40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121404</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3494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69</xdr:row>
      <xdr:rowOff>152374</xdr:rowOff>
    </xdr:from>
    <xdr:to>
      <xdr:col>41</xdr:col>
      <xdr:colOff>50800</xdr:colOff>
      <xdr:row>73</xdr:row>
      <xdr:rowOff>111163</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6972300" y="11982424"/>
          <a:ext cx="889000" cy="644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160223</xdr:rowOff>
    </xdr:from>
    <xdr:to>
      <xdr:col>41</xdr:col>
      <xdr:colOff>101600</xdr:colOff>
      <xdr:row>78</xdr:row>
      <xdr:rowOff>90373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3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81500</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345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13881</xdr:rowOff>
    </xdr:from>
    <xdr:to>
      <xdr:col>36</xdr:col>
      <xdr:colOff>165100</xdr:colOff>
      <xdr:row>78</xdr:row>
      <xdr:rowOff>115481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38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106608</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347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107188</xdr:rowOff>
    </xdr:from>
    <xdr:to>
      <xdr:col>55</xdr:col>
      <xdr:colOff>50800</xdr:colOff>
      <xdr:row>76</xdr:row>
      <xdr:rowOff>37337</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296593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130065</xdr:rowOff>
    </xdr:from>
    <xdr:ext cx="534377"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281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169735</xdr:rowOff>
    </xdr:from>
    <xdr:to>
      <xdr:col>50</xdr:col>
      <xdr:colOff>165100</xdr:colOff>
      <xdr:row>75</xdr:row>
      <xdr:rowOff>99885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285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116412</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372111" y="12632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70</xdr:row>
      <xdr:rowOff>84620</xdr:rowOff>
    </xdr:from>
    <xdr:to>
      <xdr:col>46</xdr:col>
      <xdr:colOff>38100</xdr:colOff>
      <xdr:row>71</xdr:row>
      <xdr:rowOff>14770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208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69</xdr:row>
      <xdr:rowOff>31297</xdr:rowOff>
    </xdr:from>
    <xdr:ext cx="59901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50795" y="11861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69</xdr:row>
      <xdr:rowOff>101574</xdr:rowOff>
    </xdr:from>
    <xdr:to>
      <xdr:col>41</xdr:col>
      <xdr:colOff>101600</xdr:colOff>
      <xdr:row>70</xdr:row>
      <xdr:rowOff>31724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193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68</xdr:row>
      <xdr:rowOff>48251</xdr:rowOff>
    </xdr:from>
    <xdr:ext cx="59901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61795" y="11706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60363</xdr:rowOff>
    </xdr:from>
    <xdr:to>
      <xdr:col>36</xdr:col>
      <xdr:colOff>165100</xdr:colOff>
      <xdr:row>73</xdr:row>
      <xdr:rowOff>161963</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2576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7040</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05111" y="12351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17514</xdr:rowOff>
    </xdr:from>
    <xdr:to>
      <xdr:col>55</xdr:col>
      <xdr:colOff>0</xdr:colOff>
      <xdr:row>97</xdr:row>
      <xdr:rowOff>36601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9639300" y="16476714"/>
          <a:ext cx="838200" cy="190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20235</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479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125585</xdr:rowOff>
    </xdr:from>
    <xdr:to>
      <xdr:col>50</xdr:col>
      <xdr:colOff>114300</xdr:colOff>
      <xdr:row>97</xdr:row>
      <xdr:rowOff>36601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8750300" y="16413335"/>
          <a:ext cx="889000" cy="253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34605</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125585</xdr:rowOff>
    </xdr:from>
    <xdr:to>
      <xdr:col>45</xdr:col>
      <xdr:colOff>177800</xdr:colOff>
      <xdr:row>96</xdr:row>
      <xdr:rowOff>71749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7861300" y="16413335"/>
          <a:ext cx="889000" cy="117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166540</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625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71749</xdr:rowOff>
    </xdr:from>
    <xdr:to>
      <xdr:col>41</xdr:col>
      <xdr:colOff>50800</xdr:colOff>
      <xdr:row>96</xdr:row>
      <xdr:rowOff>126631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6972300" y="16530949"/>
          <a:ext cx="889000" cy="54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88500</xdr:rowOff>
    </xdr:from>
    <xdr:to>
      <xdr:col>41</xdr:col>
      <xdr:colOff>101600</xdr:colOff>
      <xdr:row>97</xdr:row>
      <xdr:rowOff>18650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9777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64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103836</xdr:rowOff>
    </xdr:from>
    <xdr:to>
      <xdr:col>36</xdr:col>
      <xdr:colOff>165100</xdr:colOff>
      <xdr:row>97</xdr:row>
      <xdr:rowOff>33986</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25113</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65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138164</xdr:rowOff>
    </xdr:from>
    <xdr:to>
      <xdr:col>55</xdr:col>
      <xdr:colOff>50800</xdr:colOff>
      <xdr:row>96</xdr:row>
      <xdr:rowOff>68314</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42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161041</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27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157251</xdr:rowOff>
    </xdr:from>
    <xdr:to>
      <xdr:col>50</xdr:col>
      <xdr:colOff>165100</xdr:colOff>
      <xdr:row>97</xdr:row>
      <xdr:rowOff>87401</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61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78528</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709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74785</xdr:rowOff>
    </xdr:from>
    <xdr:to>
      <xdr:col>46</xdr:col>
      <xdr:colOff>38100</xdr:colOff>
      <xdr:row>96</xdr:row>
      <xdr:rowOff>4935</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36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21462</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13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20949</xdr:rowOff>
    </xdr:from>
    <xdr:to>
      <xdr:col>41</xdr:col>
      <xdr:colOff>101600</xdr:colOff>
      <xdr:row>96</xdr:row>
      <xdr:rowOff>122549</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480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139076</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255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75831</xdr:rowOff>
    </xdr:from>
    <xdr:to>
      <xdr:col>36</xdr:col>
      <xdr:colOff>165100</xdr:colOff>
      <xdr:row>97</xdr:row>
      <xdr:rowOff>5981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535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22508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31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81897</xdr:rowOff>
    </xdr:from>
    <xdr:to>
      <xdr:col>85</xdr:col>
      <xdr:colOff>127000</xdr:colOff>
      <xdr:row>39</xdr:row>
      <xdr:rowOff>91041</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5481300" y="6768447"/>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89081</xdr:rowOff>
    </xdr:from>
    <xdr:to>
      <xdr:col>81</xdr:col>
      <xdr:colOff>50800</xdr:colOff>
      <xdr:row>39</xdr:row>
      <xdr:rowOff>91041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592300" y="6775631"/>
          <a:ext cx="8890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37047</xdr:rowOff>
    </xdr:from>
    <xdr:to>
      <xdr:col>76</xdr:col>
      <xdr:colOff>114300</xdr:colOff>
      <xdr:row>39</xdr:row>
      <xdr:rowOff>89081</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723597"/>
          <a:ext cx="889000" cy="52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143619</xdr:rowOff>
    </xdr:from>
    <xdr:to>
      <xdr:col>71</xdr:col>
      <xdr:colOff>177800</xdr:colOff>
      <xdr:row>39</xdr:row>
      <xdr:rowOff>37047</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658719"/>
          <a:ext cx="889000" cy="6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106752</xdr:rowOff>
    </xdr:from>
    <xdr:to>
      <xdr:col>72</xdr:col>
      <xdr:colOff>38100</xdr:colOff>
      <xdr:row>39</xdr:row>
      <xdr:rowOff>36902</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62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53429</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68428" y="639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82913</xdr:rowOff>
    </xdr:from>
    <xdr:to>
      <xdr:col>67</xdr:col>
      <xdr:colOff>101600</xdr:colOff>
      <xdr:row>39</xdr:row>
      <xdr:rowOff>13063</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598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29590</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79428" y="637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31097</xdr:rowOff>
    </xdr:from>
    <xdr:to>
      <xdr:col>85</xdr:col>
      <xdr:colOff>177800</xdr:colOff>
      <xdr:row>39</xdr:row>
      <xdr:rowOff>132697</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71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117474</xdr:rowOff>
    </xdr:from>
    <xdr:ext cx="378565"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632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40241</xdr:rowOff>
    </xdr:from>
    <xdr:to>
      <xdr:col>81</xdr:col>
      <xdr:colOff>101600</xdr:colOff>
      <xdr:row>39</xdr:row>
      <xdr:rowOff>141841</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72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132968</xdr:rowOff>
    </xdr:from>
    <xdr:ext cx="313932"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24333" y="68195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38281</xdr:rowOff>
    </xdr:from>
    <xdr:to>
      <xdr:col>76</xdr:col>
      <xdr:colOff>165100</xdr:colOff>
      <xdr:row>39</xdr:row>
      <xdr:rowOff>139881</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72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131008</xdr:rowOff>
    </xdr:from>
    <xdr:ext cx="313932"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35333" y="68175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157697</xdr:rowOff>
    </xdr:from>
    <xdr:to>
      <xdr:col>72</xdr:col>
      <xdr:colOff>38100</xdr:colOff>
      <xdr:row>39</xdr:row>
      <xdr:rowOff>87847</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67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78974</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4017" y="67655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92819</xdr:rowOff>
    </xdr:from>
    <xdr:to>
      <xdr:col>67</xdr:col>
      <xdr:colOff>101600</xdr:colOff>
      <xdr:row>39</xdr:row>
      <xdr:rowOff>22969</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607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14096</xdr:rowOff>
    </xdr:from>
    <xdr:ext cx="469744"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579428" y="670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145720</xdr:rowOff>
    </xdr:from>
    <xdr:to>
      <xdr:col>85</xdr:col>
      <xdr:colOff>127000</xdr:colOff>
      <xdr:row>73</xdr:row>
      <xdr:rowOff>67177</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5481300" y="12490120"/>
          <a:ext cx="838200" cy="9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8920</xdr:rowOff>
    </xdr:from>
    <xdr:ext cx="534377"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2867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145720</xdr:rowOff>
    </xdr:from>
    <xdr:to>
      <xdr:col>81</xdr:col>
      <xdr:colOff>50800</xdr:colOff>
      <xdr:row>76</xdr:row>
      <xdr:rowOff>163418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4592300" y="12490120"/>
          <a:ext cx="889000" cy="703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113180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14111" y="1297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139395</xdr:rowOff>
    </xdr:from>
    <xdr:to>
      <xdr:col>76</xdr:col>
      <xdr:colOff>114300</xdr:colOff>
      <xdr:row>76</xdr:row>
      <xdr:rowOff>163418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3703300" y="13169595"/>
          <a:ext cx="889000" cy="2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148924</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25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139395</xdr:rowOff>
    </xdr:from>
    <xdr:to>
      <xdr:col>71</xdr:col>
      <xdr:colOff>177800</xdr:colOff>
      <xdr:row>77</xdr:row>
      <xdr:rowOff>23267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2814300" y="13169595"/>
          <a:ext cx="889000" cy="5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67240</xdr:rowOff>
    </xdr:from>
    <xdr:to>
      <xdr:col>72</xdr:col>
      <xdr:colOff>38100</xdr:colOff>
      <xdr:row>75</xdr:row>
      <xdr:rowOff>168839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13917</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20985</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16377</xdr:rowOff>
    </xdr:from>
    <xdr:to>
      <xdr:col>85</xdr:col>
      <xdr:colOff>177800</xdr:colOff>
      <xdr:row>73</xdr:row>
      <xdr:rowOff>117977</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253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39254</xdr:rowOff>
    </xdr:from>
    <xdr:ext cx="534377"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238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94920</xdr:rowOff>
    </xdr:from>
    <xdr:to>
      <xdr:col>81</xdr:col>
      <xdr:colOff>101600</xdr:colOff>
      <xdr:row>73</xdr:row>
      <xdr:rowOff>25070</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243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41597</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14111" y="1221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112618</xdr:rowOff>
    </xdr:from>
    <xdr:to>
      <xdr:col>76</xdr:col>
      <xdr:colOff>165100</xdr:colOff>
      <xdr:row>77</xdr:row>
      <xdr:rowOff>42768</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314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33895</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25111" y="1323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88595</xdr:rowOff>
    </xdr:from>
    <xdr:to>
      <xdr:col>72</xdr:col>
      <xdr:colOff>38100</xdr:colOff>
      <xdr:row>77</xdr:row>
      <xdr:rowOff>18745</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311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9872</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321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143917</xdr:rowOff>
    </xdr:from>
    <xdr:to>
      <xdr:col>67</xdr:col>
      <xdr:colOff>101600</xdr:colOff>
      <xdr:row>77</xdr:row>
      <xdr:rowOff>74067</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317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65194</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326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159398</xdr:rowOff>
    </xdr:from>
    <xdr:to>
      <xdr:col>85</xdr:col>
      <xdr:colOff>127000</xdr:colOff>
      <xdr:row>98</xdr:row>
      <xdr:rowOff>124529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790048"/>
          <a:ext cx="838200" cy="136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147238</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777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19746</xdr:rowOff>
    </xdr:from>
    <xdr:to>
      <xdr:col>81</xdr:col>
      <xdr:colOff>50800</xdr:colOff>
      <xdr:row>98</xdr:row>
      <xdr:rowOff>124529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821846"/>
          <a:ext cx="889000" cy="10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116936</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5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166691</xdr:rowOff>
    </xdr:from>
    <xdr:to>
      <xdr:col>76</xdr:col>
      <xdr:colOff>114300</xdr:colOff>
      <xdr:row>98</xdr:row>
      <xdr:rowOff>19746</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3703300" y="16797341"/>
          <a:ext cx="889000" cy="2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92946</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89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166691</xdr:rowOff>
    </xdr:from>
    <xdr:to>
      <xdr:col>71</xdr:col>
      <xdr:colOff>177800</xdr:colOff>
      <xdr:row>98</xdr:row>
      <xdr:rowOff>115781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797341"/>
          <a:ext cx="889000" cy="120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62672</xdr:rowOff>
    </xdr:from>
    <xdr:to>
      <xdr:col>72</xdr:col>
      <xdr:colOff>38100</xdr:colOff>
      <xdr:row>98</xdr:row>
      <xdr:rowOff>164272</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86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155399</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95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62071</xdr:rowOff>
    </xdr:from>
    <xdr:to>
      <xdr:col>67</xdr:col>
      <xdr:colOff>101600</xdr:colOff>
      <xdr:row>98</xdr:row>
      <xdr:rowOff>163671</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86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8748</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639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108598</xdr:rowOff>
    </xdr:from>
    <xdr:to>
      <xdr:col>85</xdr:col>
      <xdr:colOff>177800</xdr:colOff>
      <xdr:row>98</xdr:row>
      <xdr:rowOff>38748</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73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131475</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590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73729</xdr:rowOff>
    </xdr:from>
    <xdr:to>
      <xdr:col>81</xdr:col>
      <xdr:colOff>101600</xdr:colOff>
      <xdr:row>99</xdr:row>
      <xdr:rowOff>3879</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87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166456</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968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140396</xdr:rowOff>
    </xdr:from>
    <xdr:to>
      <xdr:col>76</xdr:col>
      <xdr:colOff>165100</xdr:colOff>
      <xdr:row>98</xdr:row>
      <xdr:rowOff>70546</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771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87073</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54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115891</xdr:rowOff>
    </xdr:from>
    <xdr:to>
      <xdr:col>72</xdr:col>
      <xdr:colOff>38100</xdr:colOff>
      <xdr:row>98</xdr:row>
      <xdr:rowOff>46041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74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62568</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52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64981</xdr:rowOff>
    </xdr:from>
    <xdr:to>
      <xdr:col>67</xdr:col>
      <xdr:colOff>101600</xdr:colOff>
      <xdr:row>98</xdr:row>
      <xdr:rowOff>166581</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86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157708</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695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80589</xdr:rowOff>
    </xdr:from>
    <xdr:ext cx="378565"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42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30842</xdr:rowOff>
    </xdr:from>
    <xdr:ext cx="378565"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34017" y="6374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10105</xdr:rowOff>
    </xdr:from>
    <xdr:ext cx="378565"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5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81244</xdr:rowOff>
    </xdr:from>
    <xdr:to>
      <xdr:col>102</xdr:col>
      <xdr:colOff>114300</xdr:colOff>
      <xdr:row>39</xdr:row>
      <xdr:rowOff>98878</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6767794"/>
          <a:ext cx="889000" cy="17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48732</xdr:rowOff>
    </xdr:from>
    <xdr:to>
      <xdr:col>102</xdr:col>
      <xdr:colOff>165100</xdr:colOff>
      <xdr:row>38</xdr:row>
      <xdr:rowOff>150332</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56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166859</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33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88574</xdr:rowOff>
    </xdr:from>
    <xdr:to>
      <xdr:col>98</xdr:col>
      <xdr:colOff>38100</xdr:colOff>
      <xdr:row>39</xdr:row>
      <xdr:rowOff>18724</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35250</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7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30444</xdr:rowOff>
    </xdr:from>
    <xdr:to>
      <xdr:col>98</xdr:col>
      <xdr:colOff>38100</xdr:colOff>
      <xdr:row>39</xdr:row>
      <xdr:rowOff>132044</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716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123171</xdr:rowOff>
    </xdr:from>
    <xdr:ext cx="378565"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7017" y="68097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4921</xdr:rowOff>
    </xdr:from>
    <xdr:to>
      <xdr:col>116</xdr:col>
      <xdr:colOff>63500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1323300" y="10120471"/>
          <a:ext cx="838200" cy="3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111530</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884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43650</xdr:rowOff>
    </xdr:from>
    <xdr:to>
      <xdr:col>111</xdr:col>
      <xdr:colOff>177800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0434300" y="10159200"/>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33482</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42983</xdr:rowOff>
    </xdr:from>
    <xdr:to>
      <xdr:col>107</xdr:col>
      <xdr:colOff>50800</xdr:colOff>
      <xdr:row>59</xdr:row>
      <xdr:rowOff>43650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10158533"/>
          <a:ext cx="889000" cy="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27481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41249</xdr:rowOff>
    </xdr:from>
    <xdr:to>
      <xdr:col>102</xdr:col>
      <xdr:colOff>114300</xdr:colOff>
      <xdr:row>59</xdr:row>
      <xdr:rowOff>42983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10156799"/>
          <a:ext cx="889000" cy="1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61525</xdr:rowOff>
    </xdr:from>
    <xdr:to>
      <xdr:col>102</xdr:col>
      <xdr:colOff>165100</xdr:colOff>
      <xdr:row>58</xdr:row>
      <xdr:rowOff>163125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8202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82499</xdr:rowOff>
    </xdr:from>
    <xdr:to>
      <xdr:col>98</xdr:col>
      <xdr:colOff>38100</xdr:colOff>
      <xdr:row>59</xdr:row>
      <xdr:rowOff>12649</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29176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125571</xdr:rowOff>
    </xdr:from>
    <xdr:to>
      <xdr:col>116</xdr:col>
      <xdr:colOff>114300</xdr:colOff>
      <xdr:row>59</xdr:row>
      <xdr:rowOff>55721</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06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67079</xdr:rowOff>
    </xdr:from>
    <xdr:ext cx="469744"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1001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164300</xdr:rowOff>
    </xdr:from>
    <xdr:to>
      <xdr:col>107</xdr:col>
      <xdr:colOff>101600</xdr:colOff>
      <xdr:row>59</xdr:row>
      <xdr:rowOff>94450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10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85577</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77333" y="102011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163633</xdr:rowOff>
    </xdr:from>
    <xdr:to>
      <xdr:col>102</xdr:col>
      <xdr:colOff>165100</xdr:colOff>
      <xdr:row>59</xdr:row>
      <xdr:rowOff>93783</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1010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84910</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88333" y="102004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161899</xdr:rowOff>
    </xdr:from>
    <xdr:to>
      <xdr:col>98</xdr:col>
      <xdr:colOff>38100</xdr:colOff>
      <xdr:row>59</xdr:row>
      <xdr:rowOff>92049</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10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83176</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7017" y="10198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91922</xdr:rowOff>
    </xdr:from>
    <xdr:to>
      <xdr:col>116</xdr:col>
      <xdr:colOff>63500</xdr:colOff>
      <xdr:row>76</xdr:row>
      <xdr:rowOff>19571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950672"/>
          <a:ext cx="838200" cy="99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141914</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657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19571</xdr:rowOff>
    </xdr:from>
    <xdr:to>
      <xdr:col>111</xdr:col>
      <xdr:colOff>177800</xdr:colOff>
      <xdr:row>76</xdr:row>
      <xdr:rowOff>52299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3049771"/>
          <a:ext cx="889000" cy="32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138752</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65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52299</xdr:rowOff>
    </xdr:from>
    <xdr:to>
      <xdr:col>107</xdr:col>
      <xdr:colOff>50800</xdr:colOff>
      <xdr:row>76</xdr:row>
      <xdr:rowOff>76225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3082499"/>
          <a:ext cx="889000" cy="23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14279</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270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76225</xdr:rowOff>
    </xdr:from>
    <xdr:to>
      <xdr:col>102</xdr:col>
      <xdr:colOff>114300</xdr:colOff>
      <xdr:row>76</xdr:row>
      <xdr:rowOff>88379</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3106425"/>
          <a:ext cx="889000" cy="1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69850</xdr:rowOff>
    </xdr:from>
    <xdr:to>
      <xdr:col>102</xdr:col>
      <xdr:colOff>165100</xdr:colOff>
      <xdr:row>76</xdr:row>
      <xdr:rowOff>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16527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70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149975</xdr:rowOff>
    </xdr:from>
    <xdr:to>
      <xdr:col>98</xdr:col>
      <xdr:colOff>38100</xdr:colOff>
      <xdr:row>75</xdr:row>
      <xdr:rowOff>80125</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96652</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41122</xdr:rowOff>
    </xdr:from>
    <xdr:to>
      <xdr:col>116</xdr:col>
      <xdr:colOff>114300</xdr:colOff>
      <xdr:row>75</xdr:row>
      <xdr:rowOff>142722</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89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19549</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878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140221</xdr:rowOff>
    </xdr:from>
    <xdr:to>
      <xdr:col>112</xdr:col>
      <xdr:colOff>38100</xdr:colOff>
      <xdr:row>76</xdr:row>
      <xdr:rowOff>70371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99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61498</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309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1499</xdr:rowOff>
    </xdr:from>
    <xdr:to>
      <xdr:col>107</xdr:col>
      <xdr:colOff>101600</xdr:colOff>
      <xdr:row>76</xdr:row>
      <xdr:rowOff>103099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303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94226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312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25425</xdr:rowOff>
    </xdr:from>
    <xdr:to>
      <xdr:col>102</xdr:col>
      <xdr:colOff>165100</xdr:colOff>
      <xdr:row>76</xdr:row>
      <xdr:rowOff>127025</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3055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118152</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314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37579</xdr:rowOff>
    </xdr:from>
    <xdr:to>
      <xdr:col>98</xdr:col>
      <xdr:colOff>38100</xdr:colOff>
      <xdr:row>76</xdr:row>
      <xdr:rowOff>139179</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306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130306</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316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新市立病院予定地整備にかかる事業や都市施設整備基金への積立などにより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、住民一人当たり歳出総額は、前年度から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29,633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546,156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円となった。主な項目で見ると、まず人件費については依然として類似団体内平均値を大きく上回る</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70,458</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っている。これは、ごみ処理といった業務を本市単独実施していることが主な要因となっているほか、図書館等の公共施設を数多く有し、充実した公共サービスを提供していることによるものである。このほか特徴的な経費としては普通建設事業費が挙げられ、依然として類似団体内平均値を大きく上回る状況にあり、特に新規整備の乖離が顕著である。これは、北大阪急行線延伸や新駅周辺整備の進展によるものであり、今後は事業費のピークを過ぎたことから右肩下がりになっていくことが見込まれている。なお、公債費についても、これらの整備にかかる市債の償還が本格化</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たことにより、類似団体内平均値を大きく上回る</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52,807</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新駅周辺整備</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伴う公債費の増加や社会保障関費の増加などによる財源不足に陥る可能性がある中で、今後は「箕面市新改革プラン」を元に、そのような状況を打開し、質の高い市民サービスを提供していくため、アウトソーシングのさらなる拡大など引き続きあらゆる手立てを講じて経費の圧縮を図っ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大阪府箕面市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139,318
136,177
47.90
78,705,318
76,089,334
1,641,937
30,146,380
49,876,086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54356</xdr:rowOff>
    </xdr:from>
    <xdr:to>
      <xdr:col>24</xdr:col>
      <xdr:colOff>63500</xdr:colOff>
      <xdr:row>32</xdr:row>
      <xdr:rowOff>92456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540756"/>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5605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34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54356</xdr:rowOff>
    </xdr:from>
    <xdr:to>
      <xdr:col>19</xdr:col>
      <xdr:colOff>177800</xdr:colOff>
      <xdr:row>32</xdr:row>
      <xdr:rowOff>88646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54075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144289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3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88646</xdr:rowOff>
    </xdr:from>
    <xdr:to>
      <xdr:col>15</xdr:col>
      <xdr:colOff>50800</xdr:colOff>
      <xdr:row>33</xdr:row>
      <xdr:rowOff>2540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575046"/>
          <a:ext cx="889000" cy="8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130573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5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86360</xdr:rowOff>
    </xdr:from>
    <xdr:to>
      <xdr:col>10</xdr:col>
      <xdr:colOff>114300</xdr:colOff>
      <xdr:row>33</xdr:row>
      <xdr:rowOff>2540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40131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44704</xdr:rowOff>
    </xdr:from>
    <xdr:to>
      <xdr:col>10</xdr:col>
      <xdr:colOff>165100</xdr:colOff>
      <xdr:row>34</xdr:row>
      <xdr:rowOff>146304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137431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6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1270</xdr:rowOff>
    </xdr:from>
    <xdr:to>
      <xdr:col>6</xdr:col>
      <xdr:colOff>38100</xdr:colOff>
      <xdr:row>34</xdr:row>
      <xdr:rowOff>102870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93997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41656</xdr:rowOff>
    </xdr:from>
    <xdr:to>
      <xdr:col>24</xdr:col>
      <xdr:colOff>114300</xdr:colOff>
      <xdr:row>32</xdr:row>
      <xdr:rowOff>143256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52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64533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37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3556</xdr:rowOff>
    </xdr:from>
    <xdr:to>
      <xdr:col>20</xdr:col>
      <xdr:colOff>38100</xdr:colOff>
      <xdr:row>32</xdr:row>
      <xdr:rowOff>105156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48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121683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26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37846</xdr:rowOff>
    </xdr:from>
    <xdr:to>
      <xdr:col>15</xdr:col>
      <xdr:colOff>101600</xdr:colOff>
      <xdr:row>32</xdr:row>
      <xdr:rowOff>139446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52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155973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29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123190</xdr:rowOff>
    </xdr:from>
    <xdr:to>
      <xdr:col>10</xdr:col>
      <xdr:colOff>165100</xdr:colOff>
      <xdr:row>33</xdr:row>
      <xdr:rowOff>53340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60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69867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384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35560</xdr:rowOff>
    </xdr:from>
    <xdr:to>
      <xdr:col>6</xdr:col>
      <xdr:colOff>38100</xdr:colOff>
      <xdr:row>31</xdr:row>
      <xdr:rowOff>137160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35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29</xdr:row>
      <xdr:rowOff>153687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12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65707</xdr:rowOff>
    </xdr:from>
    <xdr:to>
      <xdr:col>24</xdr:col>
      <xdr:colOff>63500</xdr:colOff>
      <xdr:row>57</xdr:row>
      <xdr:rowOff>146466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838357"/>
          <a:ext cx="838200" cy="8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170952</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00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58117</xdr:rowOff>
    </xdr:from>
    <xdr:to>
      <xdr:col>19</xdr:col>
      <xdr:colOff>177800</xdr:colOff>
      <xdr:row>57</xdr:row>
      <xdr:rowOff>146466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830767"/>
          <a:ext cx="889000" cy="88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97587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52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20248</xdr:rowOff>
    </xdr:from>
    <xdr:to>
      <xdr:col>15</xdr:col>
      <xdr:colOff>50800</xdr:colOff>
      <xdr:row>57</xdr:row>
      <xdr:rowOff>58117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449998"/>
          <a:ext cx="889000" cy="380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104692</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20248</xdr:rowOff>
    </xdr:from>
    <xdr:to>
      <xdr:col>10</xdr:col>
      <xdr:colOff>114300</xdr:colOff>
      <xdr:row>57</xdr:row>
      <xdr:rowOff>135567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449998"/>
          <a:ext cx="889000" cy="458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89856</xdr:rowOff>
    </xdr:from>
    <xdr:to>
      <xdr:col>10</xdr:col>
      <xdr:colOff>165100</xdr:colOff>
      <xdr:row>55</xdr:row>
      <xdr:rowOff>20006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36533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22670</xdr:rowOff>
    </xdr:from>
    <xdr:to>
      <xdr:col>6</xdr:col>
      <xdr:colOff>38100</xdr:colOff>
      <xdr:row>57</xdr:row>
      <xdr:rowOff>124270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14907</xdr:rowOff>
    </xdr:from>
    <xdr:to>
      <xdr:col>24</xdr:col>
      <xdr:colOff>114300</xdr:colOff>
      <xdr:row>57</xdr:row>
      <xdr:rowOff>116507</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87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126503</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27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95666</xdr:rowOff>
    </xdr:from>
    <xdr:to>
      <xdr:col>20</xdr:col>
      <xdr:colOff>38100</xdr:colOff>
      <xdr:row>58</xdr:row>
      <xdr:rowOff>25816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6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16943</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6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7317</xdr:rowOff>
    </xdr:from>
    <xdr:to>
      <xdr:col>15</xdr:col>
      <xdr:colOff>101600</xdr:colOff>
      <xdr:row>57</xdr:row>
      <xdr:rowOff>108917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7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100044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72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140898</xdr:rowOff>
    </xdr:from>
    <xdr:to>
      <xdr:col>10</xdr:col>
      <xdr:colOff>165100</xdr:colOff>
      <xdr:row>55</xdr:row>
      <xdr:rowOff>71048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399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62175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491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84767</xdr:rowOff>
    </xdr:from>
    <xdr:to>
      <xdr:col>6</xdr:col>
      <xdr:colOff>38100</xdr:colOff>
      <xdr:row>58</xdr:row>
      <xdr:rowOff>14917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5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6044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5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98346</xdr:rowOff>
    </xdr:from>
    <xdr:to>
      <xdr:col>24</xdr:col>
      <xdr:colOff>63500</xdr:colOff>
      <xdr:row>77</xdr:row>
      <xdr:rowOff>151870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299996"/>
          <a:ext cx="838200" cy="53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107259</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660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112892</xdr:rowOff>
    </xdr:from>
    <xdr:to>
      <xdr:col>19</xdr:col>
      <xdr:colOff>177800</xdr:colOff>
      <xdr:row>77</xdr:row>
      <xdr:rowOff>151870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314542"/>
          <a:ext cx="889000" cy="3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117477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76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112892</xdr:rowOff>
    </xdr:from>
    <xdr:to>
      <xdr:col>15</xdr:col>
      <xdr:colOff>50800</xdr:colOff>
      <xdr:row>78</xdr:row>
      <xdr:rowOff>88311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314542"/>
          <a:ext cx="889000" cy="14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68907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92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88311</xdr:rowOff>
    </xdr:from>
    <xdr:to>
      <xdr:col>10</xdr:col>
      <xdr:colOff>114300</xdr:colOff>
      <xdr:row>78</xdr:row>
      <xdr:rowOff>161226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461411"/>
          <a:ext cx="889000" cy="72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26386</xdr:rowOff>
    </xdr:from>
    <xdr:to>
      <xdr:col>10</xdr:col>
      <xdr:colOff>165100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144513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17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42135</xdr:rowOff>
    </xdr:from>
    <xdr:to>
      <xdr:col>6</xdr:col>
      <xdr:colOff>38100</xdr:colOff>
      <xdr:row>78</xdr:row>
      <xdr:rowOff>143735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160262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9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47546</xdr:rowOff>
    </xdr:from>
    <xdr:to>
      <xdr:col>24</xdr:col>
      <xdr:colOff>114300</xdr:colOff>
      <xdr:row>77</xdr:row>
      <xdr:rowOff>149146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24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25973</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227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101070</xdr:rowOff>
    </xdr:from>
    <xdr:to>
      <xdr:col>20</xdr:col>
      <xdr:colOff>38100</xdr:colOff>
      <xdr:row>78</xdr:row>
      <xdr:rowOff>31220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30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22347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395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62092</xdr:rowOff>
    </xdr:from>
    <xdr:to>
      <xdr:col>15</xdr:col>
      <xdr:colOff>101600</xdr:colOff>
      <xdr:row>77</xdr:row>
      <xdr:rowOff>163692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63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154819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356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37511</xdr:rowOff>
    </xdr:from>
    <xdr:to>
      <xdr:col>10</xdr:col>
      <xdr:colOff>165100</xdr:colOff>
      <xdr:row>78</xdr:row>
      <xdr:rowOff>139111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410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130238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503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110426</xdr:rowOff>
    </xdr:from>
    <xdr:to>
      <xdr:col>6</xdr:col>
      <xdr:colOff>38100</xdr:colOff>
      <xdr:row>79</xdr:row>
      <xdr:rowOff>40576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48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31703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576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92771</xdr:rowOff>
    </xdr:from>
    <xdr:to>
      <xdr:col>24</xdr:col>
      <xdr:colOff>62865</xdr:colOff>
      <xdr:row>99</xdr:row>
      <xdr:rowOff>2474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51821"/>
          <a:ext cx="1270" cy="162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6301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2474</xdr:rowOff>
    </xdr:from>
    <xdr:to>
      <xdr:col>24</xdr:col>
      <xdr:colOff>152400</xdr:colOff>
      <xdr:row>99</xdr:row>
      <xdr:rowOff>2474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39448</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92771</xdr:rowOff>
    </xdr:from>
    <xdr:to>
      <xdr:col>24</xdr:col>
      <xdr:colOff>152400</xdr:colOff>
      <xdr:row>89</xdr:row>
      <xdr:rowOff>92771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5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108676</xdr:rowOff>
    </xdr:from>
    <xdr:to>
      <xdr:col>24</xdr:col>
      <xdr:colOff>63500</xdr:colOff>
      <xdr:row>96</xdr:row>
      <xdr:rowOff>50023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396426"/>
          <a:ext cx="838200" cy="112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155244</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271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132367</xdr:rowOff>
    </xdr:from>
    <xdr:to>
      <xdr:col>24</xdr:col>
      <xdr:colOff>114300</xdr:colOff>
      <xdr:row>96</xdr:row>
      <xdr:rowOff>62517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2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108676</xdr:rowOff>
    </xdr:from>
    <xdr:to>
      <xdr:col>19</xdr:col>
      <xdr:colOff>177800</xdr:colOff>
      <xdr:row>96</xdr:row>
      <xdr:rowOff>157792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396426"/>
          <a:ext cx="889000" cy="220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5037</xdr:rowOff>
    </xdr:from>
    <xdr:to>
      <xdr:col>20</xdr:col>
      <xdr:colOff>38100</xdr:colOff>
      <xdr:row>95</xdr:row>
      <xdr:rowOff>106637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9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123164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06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48554</xdr:rowOff>
    </xdr:from>
    <xdr:to>
      <xdr:col>15</xdr:col>
      <xdr:colOff>50800</xdr:colOff>
      <xdr:row>96</xdr:row>
      <xdr:rowOff>157792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164854"/>
          <a:ext cx="889000" cy="452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43311</xdr:rowOff>
    </xdr:from>
    <xdr:to>
      <xdr:col>15</xdr:col>
      <xdr:colOff>101600</xdr:colOff>
      <xdr:row>95</xdr:row>
      <xdr:rowOff>144911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3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161438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10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48554</xdr:rowOff>
    </xdr:from>
    <xdr:to>
      <xdr:col>10</xdr:col>
      <xdr:colOff>114300</xdr:colOff>
      <xdr:row>96</xdr:row>
      <xdr:rowOff>102471</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164854"/>
          <a:ext cx="889000" cy="396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117638</xdr:rowOff>
    </xdr:from>
    <xdr:to>
      <xdr:col>10</xdr:col>
      <xdr:colOff>165100</xdr:colOff>
      <xdr:row>97</xdr:row>
      <xdr:rowOff>47788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7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38915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669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152876</xdr:rowOff>
    </xdr:from>
    <xdr:to>
      <xdr:col>6</xdr:col>
      <xdr:colOff>38100</xdr:colOff>
      <xdr:row>97</xdr:row>
      <xdr:rowOff>83026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1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74153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0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170673</xdr:rowOff>
    </xdr:from>
    <xdr:to>
      <xdr:col>24</xdr:col>
      <xdr:colOff>114300</xdr:colOff>
      <xdr:row>96</xdr:row>
      <xdr:rowOff>100823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45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149100</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43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57876</xdr:rowOff>
    </xdr:from>
    <xdr:to>
      <xdr:col>20</xdr:col>
      <xdr:colOff>38100</xdr:colOff>
      <xdr:row>95</xdr:row>
      <xdr:rowOff>159476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34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150603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43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106992</xdr:rowOff>
    </xdr:from>
    <xdr:to>
      <xdr:col>15</xdr:col>
      <xdr:colOff>101600</xdr:colOff>
      <xdr:row>97</xdr:row>
      <xdr:rowOff>37142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56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28269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65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169204</xdr:rowOff>
    </xdr:from>
    <xdr:to>
      <xdr:col>10</xdr:col>
      <xdr:colOff>165100</xdr:colOff>
      <xdr:row>94</xdr:row>
      <xdr:rowOff>99354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114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115881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588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51671</xdr:rowOff>
    </xdr:from>
    <xdr:to>
      <xdr:col>6</xdr:col>
      <xdr:colOff>38100</xdr:colOff>
      <xdr:row>96</xdr:row>
      <xdr:rowOff>153271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51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169798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28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34163</xdr:rowOff>
    </xdr:from>
    <xdr:to>
      <xdr:col>55</xdr:col>
      <xdr:colOff>0</xdr:colOff>
      <xdr:row>38</xdr:row>
      <xdr:rowOff>38354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549263"/>
          <a:ext cx="8382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82821</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255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38354</xdr:rowOff>
    </xdr:from>
    <xdr:to>
      <xdr:col>50</xdr:col>
      <xdr:colOff>114300</xdr:colOff>
      <xdr:row>38</xdr:row>
      <xdr:rowOff>51689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553454"/>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161688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46736</xdr:rowOff>
    </xdr:from>
    <xdr:to>
      <xdr:col>45</xdr:col>
      <xdr:colOff>177800</xdr:colOff>
      <xdr:row>38</xdr:row>
      <xdr:rowOff>51689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561836"/>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162831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46736</xdr:rowOff>
    </xdr:from>
    <xdr:to>
      <xdr:col>41</xdr:col>
      <xdr:colOff>50800</xdr:colOff>
      <xdr:row>38</xdr:row>
      <xdr:rowOff>49403</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561836"/>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43942</xdr:rowOff>
    </xdr:from>
    <xdr:to>
      <xdr:col>41</xdr:col>
      <xdr:colOff>101600</xdr:colOff>
      <xdr:row>37</xdr:row>
      <xdr:rowOff>145542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162069</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147210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1479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154813</xdr:rowOff>
    </xdr:from>
    <xdr:to>
      <xdr:col>55</xdr:col>
      <xdr:colOff>50800</xdr:colOff>
      <xdr:row>38</xdr:row>
      <xdr:rowOff>84963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49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133240</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4768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159004</xdr:rowOff>
    </xdr:from>
    <xdr:to>
      <xdr:col>50</xdr:col>
      <xdr:colOff>165100</xdr:colOff>
      <xdr:row>38</xdr:row>
      <xdr:rowOff>89154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0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80281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595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xdr:rowOff>
    </xdr:from>
    <xdr:to>
      <xdr:col>46</xdr:col>
      <xdr:colOff>38100</xdr:colOff>
      <xdr:row>38</xdr:row>
      <xdr:rowOff>102489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51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93616</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6087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167386</xdr:rowOff>
    </xdr:from>
    <xdr:to>
      <xdr:col>41</xdr:col>
      <xdr:colOff>101600</xdr:colOff>
      <xdr:row>38</xdr:row>
      <xdr:rowOff>97536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51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88663</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603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170053</xdr:rowOff>
    </xdr:from>
    <xdr:to>
      <xdr:col>36</xdr:col>
      <xdr:colOff>165100</xdr:colOff>
      <xdr:row>38</xdr:row>
      <xdr:rowOff>100203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513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91330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606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80676</xdr:rowOff>
    </xdr:from>
    <xdr:to>
      <xdr:col>55</xdr:col>
      <xdr:colOff>0</xdr:colOff>
      <xdr:row>58</xdr:row>
      <xdr:rowOff>93432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10024776"/>
          <a:ext cx="838200" cy="12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80676</xdr:rowOff>
    </xdr:from>
    <xdr:to>
      <xdr:col>50</xdr:col>
      <xdr:colOff>114300</xdr:colOff>
      <xdr:row>58</xdr:row>
      <xdr:rowOff>85202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24776"/>
          <a:ext cx="889000" cy="4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85202</xdr:rowOff>
    </xdr:from>
    <xdr:to>
      <xdr:col>45</xdr:col>
      <xdr:colOff>177800</xdr:colOff>
      <xdr:row>58</xdr:row>
      <xdr:rowOff>100106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29302"/>
          <a:ext cx="889000" cy="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100106</xdr:rowOff>
    </xdr:from>
    <xdr:to>
      <xdr:col>41</xdr:col>
      <xdr:colOff>50800</xdr:colOff>
      <xdr:row>58</xdr:row>
      <xdr:rowOff>103901</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44206"/>
          <a:ext cx="889000" cy="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65949</xdr:rowOff>
    </xdr:from>
    <xdr:to>
      <xdr:col>41</xdr:col>
      <xdr:colOff>101600</xdr:colOff>
      <xdr:row>57</xdr:row>
      <xdr:rowOff>167549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12626</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80350</xdr:rowOff>
    </xdr:from>
    <xdr:to>
      <xdr:col>36</xdr:col>
      <xdr:colOff>165100</xdr:colOff>
      <xdr:row>58</xdr:row>
      <xdr:rowOff>10500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27027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42632</xdr:rowOff>
    </xdr:from>
    <xdr:to>
      <xdr:col>55</xdr:col>
      <xdr:colOff>50800</xdr:colOff>
      <xdr:row>58</xdr:row>
      <xdr:rowOff>144232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8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129009</xdr:rowOff>
    </xdr:from>
    <xdr:ext cx="469744"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0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29876</xdr:rowOff>
    </xdr:from>
    <xdr:to>
      <xdr:col>50</xdr:col>
      <xdr:colOff>165100</xdr:colOff>
      <xdr:row>58</xdr:row>
      <xdr:rowOff>131476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7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122603</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04428" y="1006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34402</xdr:rowOff>
    </xdr:from>
    <xdr:to>
      <xdr:col>46</xdr:col>
      <xdr:colOff>38100</xdr:colOff>
      <xdr:row>58</xdr:row>
      <xdr:rowOff>136002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7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127129</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15428" y="10071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49306</xdr:rowOff>
    </xdr:from>
    <xdr:to>
      <xdr:col>41</xdr:col>
      <xdr:colOff>101600</xdr:colOff>
      <xdr:row>58</xdr:row>
      <xdr:rowOff>150906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9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142033</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100861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53101</xdr:rowOff>
    </xdr:from>
    <xdr:to>
      <xdr:col>36</xdr:col>
      <xdr:colOff>165100</xdr:colOff>
      <xdr:row>58</xdr:row>
      <xdr:rowOff>154701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97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145828</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100899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150882</xdr:rowOff>
    </xdr:from>
    <xdr:to>
      <xdr:col>55</xdr:col>
      <xdr:colOff>0</xdr:colOff>
      <xdr:row>79</xdr:row>
      <xdr:rowOff>1263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523982"/>
          <a:ext cx="838200" cy="2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1263</xdr:rowOff>
    </xdr:from>
    <xdr:to>
      <xdr:col>50</xdr:col>
      <xdr:colOff>114300</xdr:colOff>
      <xdr:row>79</xdr:row>
      <xdr:rowOff>8826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545813"/>
          <a:ext cx="889000" cy="7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41345</xdr:rowOff>
    </xdr:from>
    <xdr:to>
      <xdr:col>45</xdr:col>
      <xdr:colOff>177800</xdr:colOff>
      <xdr:row>79</xdr:row>
      <xdr:rowOff>8826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414445"/>
          <a:ext cx="889000" cy="138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41345</xdr:rowOff>
    </xdr:from>
    <xdr:to>
      <xdr:col>41</xdr:col>
      <xdr:colOff>50800</xdr:colOff>
      <xdr:row>78</xdr:row>
      <xdr:rowOff>170104</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414445"/>
          <a:ext cx="889000" cy="128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76364</xdr:rowOff>
    </xdr:from>
    <xdr:to>
      <xdr:col>41</xdr:col>
      <xdr:colOff>101600</xdr:colOff>
      <xdr:row>78</xdr:row>
      <xdr:rowOff>6514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23041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31311</xdr:rowOff>
    </xdr:from>
    <xdr:to>
      <xdr:col>36</xdr:col>
      <xdr:colOff>165100</xdr:colOff>
      <xdr:row>78</xdr:row>
      <xdr:rowOff>132911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0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149438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17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100082</xdr:rowOff>
    </xdr:from>
    <xdr:to>
      <xdr:col>55</xdr:col>
      <xdr:colOff>50800</xdr:colOff>
      <xdr:row>79</xdr:row>
      <xdr:rowOff>30232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73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15009</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88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121913</xdr:rowOff>
    </xdr:from>
    <xdr:to>
      <xdr:col>50</xdr:col>
      <xdr:colOff>165100</xdr:colOff>
      <xdr:row>79</xdr:row>
      <xdr:rowOff>52063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9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43190</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87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129476</xdr:rowOff>
    </xdr:from>
    <xdr:to>
      <xdr:col>46</xdr:col>
      <xdr:colOff>38100</xdr:colOff>
      <xdr:row>79</xdr:row>
      <xdr:rowOff>59626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502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50753</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59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161995</xdr:rowOff>
    </xdr:from>
    <xdr:to>
      <xdr:col>41</xdr:col>
      <xdr:colOff>101600</xdr:colOff>
      <xdr:row>78</xdr:row>
      <xdr:rowOff>92145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6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83272</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456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119304</xdr:rowOff>
    </xdr:from>
    <xdr:to>
      <xdr:col>36</xdr:col>
      <xdr:colOff>165100</xdr:colOff>
      <xdr:row>79</xdr:row>
      <xdr:rowOff>49454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9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40581</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85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93</xdr:row>
      <xdr:rowOff>162644</xdr:rowOff>
    </xdr:from>
    <xdr:to>
      <xdr:col>54</xdr:col>
      <xdr:colOff>189865</xdr:colOff>
      <xdr:row>98</xdr:row>
      <xdr:rowOff>109768</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6107494"/>
          <a:ext cx="1270" cy="804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113595</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1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109768</xdr:rowOff>
    </xdr:from>
    <xdr:to>
      <xdr:col>55</xdr:col>
      <xdr:colOff>88900</xdr:colOff>
      <xdr:row>98</xdr:row>
      <xdr:rowOff>109768</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1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92</xdr:row>
      <xdr:rowOff>109321</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882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93</xdr:row>
      <xdr:rowOff>162644</xdr:rowOff>
    </xdr:from>
    <xdr:to>
      <xdr:col>55</xdr:col>
      <xdr:colOff>88900</xdr:colOff>
      <xdr:row>93</xdr:row>
      <xdr:rowOff>162644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10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162644</xdr:rowOff>
    </xdr:from>
    <xdr:to>
      <xdr:col>55</xdr:col>
      <xdr:colOff>0</xdr:colOff>
      <xdr:row>94</xdr:row>
      <xdr:rowOff>22930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107494"/>
          <a:ext cx="838200" cy="3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8684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639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30257</xdr:rowOff>
    </xdr:from>
    <xdr:to>
      <xdr:col>55</xdr:col>
      <xdr:colOff>50800</xdr:colOff>
      <xdr:row>97</xdr:row>
      <xdr:rowOff>131857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660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96662</xdr:rowOff>
    </xdr:from>
    <xdr:to>
      <xdr:col>50</xdr:col>
      <xdr:colOff>114300</xdr:colOff>
      <xdr:row>94</xdr:row>
      <xdr:rowOff>22930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5698612"/>
          <a:ext cx="889000" cy="44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35477</xdr:rowOff>
    </xdr:from>
    <xdr:to>
      <xdr:col>50</xdr:col>
      <xdr:colOff>165100</xdr:colOff>
      <xdr:row>97</xdr:row>
      <xdr:rowOff>137077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66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128204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75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65162</xdr:rowOff>
    </xdr:from>
    <xdr:to>
      <xdr:col>45</xdr:col>
      <xdr:colOff>177800</xdr:colOff>
      <xdr:row>91</xdr:row>
      <xdr:rowOff>96662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5667112"/>
          <a:ext cx="889000" cy="3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32040</xdr:rowOff>
    </xdr:from>
    <xdr:to>
      <xdr:col>46</xdr:col>
      <xdr:colOff>38100</xdr:colOff>
      <xdr:row>97</xdr:row>
      <xdr:rowOff>133640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66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124767</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755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65162</xdr:rowOff>
    </xdr:from>
    <xdr:to>
      <xdr:col>41</xdr:col>
      <xdr:colOff>50800</xdr:colOff>
      <xdr:row>93</xdr:row>
      <xdr:rowOff>82161</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5667112"/>
          <a:ext cx="889000" cy="359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43622</xdr:rowOff>
    </xdr:from>
    <xdr:to>
      <xdr:col>41</xdr:col>
      <xdr:colOff>101600</xdr:colOff>
      <xdr:row>97</xdr:row>
      <xdr:rowOff>145222</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7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136349</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766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48416</xdr:rowOff>
    </xdr:from>
    <xdr:to>
      <xdr:col>36</xdr:col>
      <xdr:colOff>165100</xdr:colOff>
      <xdr:row>97</xdr:row>
      <xdr:rowOff>150016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7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141143</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7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111844</xdr:rowOff>
    </xdr:from>
    <xdr:to>
      <xdr:col>55</xdr:col>
      <xdr:colOff>50800</xdr:colOff>
      <xdr:row>94</xdr:row>
      <xdr:rowOff>41994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05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64871</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00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143580</xdr:rowOff>
    </xdr:from>
    <xdr:to>
      <xdr:col>50</xdr:col>
      <xdr:colOff>165100</xdr:colOff>
      <xdr:row>94</xdr:row>
      <xdr:rowOff>73730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0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90257</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5863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45862</xdr:rowOff>
    </xdr:from>
    <xdr:to>
      <xdr:col>46</xdr:col>
      <xdr:colOff>38100</xdr:colOff>
      <xdr:row>91</xdr:row>
      <xdr:rowOff>147462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564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89</xdr:row>
      <xdr:rowOff>163989</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5423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14362</xdr:rowOff>
    </xdr:from>
    <xdr:to>
      <xdr:col>41</xdr:col>
      <xdr:colOff>101600</xdr:colOff>
      <xdr:row>91</xdr:row>
      <xdr:rowOff>115962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561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89</xdr:row>
      <xdr:rowOff>132489</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5391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31361</xdr:rowOff>
    </xdr:from>
    <xdr:to>
      <xdr:col>36</xdr:col>
      <xdr:colOff>165100</xdr:colOff>
      <xdr:row>93</xdr:row>
      <xdr:rowOff>132961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597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91</xdr:row>
      <xdr:rowOff>149488</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5751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152273</xdr:rowOff>
    </xdr:from>
    <xdr:to>
      <xdr:col>85</xdr:col>
      <xdr:colOff>127000</xdr:colOff>
      <xdr:row>34</xdr:row>
      <xdr:rowOff>89662</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5810123"/>
          <a:ext cx="838200" cy="10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52976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053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89662</xdr:rowOff>
    </xdr:from>
    <xdr:to>
      <xdr:col>81</xdr:col>
      <xdr:colOff>50800</xdr:colOff>
      <xdr:row>36</xdr:row>
      <xdr:rowOff>142113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5918962"/>
          <a:ext cx="889000" cy="395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17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80518</xdr:rowOff>
    </xdr:from>
    <xdr:to>
      <xdr:col>76</xdr:col>
      <xdr:colOff>114300</xdr:colOff>
      <xdr:row>36</xdr:row>
      <xdr:rowOff>142113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5738368"/>
          <a:ext cx="889000" cy="575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21734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585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80518</xdr:rowOff>
    </xdr:from>
    <xdr:to>
      <xdr:col>71</xdr:col>
      <xdr:colOff>177800</xdr:colOff>
      <xdr:row>34</xdr:row>
      <xdr:rowOff>127508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5738368"/>
          <a:ext cx="889000" cy="218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160147</xdr:rowOff>
    </xdr:from>
    <xdr:to>
      <xdr:col>72</xdr:col>
      <xdr:colOff>38100</xdr:colOff>
      <xdr:row>35</xdr:row>
      <xdr:rowOff>90297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81424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08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15367</xdr:rowOff>
    </xdr:from>
    <xdr:to>
      <xdr:col>67</xdr:col>
      <xdr:colOff>101600</xdr:colOff>
      <xdr:row>35</xdr:row>
      <xdr:rowOff>116967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108094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10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101473</xdr:rowOff>
    </xdr:from>
    <xdr:to>
      <xdr:col>85</xdr:col>
      <xdr:colOff>177800</xdr:colOff>
      <xdr:row>34</xdr:row>
      <xdr:rowOff>31623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575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124350</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561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38862</xdr:rowOff>
    </xdr:from>
    <xdr:to>
      <xdr:col>81</xdr:col>
      <xdr:colOff>101600</xdr:colOff>
      <xdr:row>34</xdr:row>
      <xdr:rowOff>140462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586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156989</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5643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91313</xdr:rowOff>
    </xdr:from>
    <xdr:to>
      <xdr:col>76</xdr:col>
      <xdr:colOff>165100</xdr:colOff>
      <xdr:row>37</xdr:row>
      <xdr:rowOff>21463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26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12590</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35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29718</xdr:rowOff>
    </xdr:from>
    <xdr:to>
      <xdr:col>72</xdr:col>
      <xdr:colOff>38100</xdr:colOff>
      <xdr:row>33</xdr:row>
      <xdr:rowOff>131318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568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31</xdr:row>
      <xdr:rowOff>147845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5462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76708</xdr:rowOff>
    </xdr:from>
    <xdr:to>
      <xdr:col>67</xdr:col>
      <xdr:colOff>101600</xdr:colOff>
      <xdr:row>35</xdr:row>
      <xdr:rowOff>6858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590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23385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5681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107734</xdr:rowOff>
    </xdr:from>
    <xdr:to>
      <xdr:col>85</xdr:col>
      <xdr:colOff>127000</xdr:colOff>
      <xdr:row>54</xdr:row>
      <xdr:rowOff>76244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194584"/>
          <a:ext cx="838200" cy="139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101846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531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8960</xdr:rowOff>
    </xdr:from>
    <xdr:to>
      <xdr:col>81</xdr:col>
      <xdr:colOff>50800</xdr:colOff>
      <xdr:row>54</xdr:row>
      <xdr:rowOff>76244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267260"/>
          <a:ext cx="889000" cy="67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97045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69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8960</xdr:rowOff>
    </xdr:from>
    <xdr:to>
      <xdr:col>76</xdr:col>
      <xdr:colOff>114300</xdr:colOff>
      <xdr:row>55</xdr:row>
      <xdr:rowOff>92875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267260"/>
          <a:ext cx="889000" cy="255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122382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7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35192</xdr:rowOff>
    </xdr:from>
    <xdr:to>
      <xdr:col>71</xdr:col>
      <xdr:colOff>177800</xdr:colOff>
      <xdr:row>55</xdr:row>
      <xdr:rowOff>92875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464942"/>
          <a:ext cx="889000" cy="5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85681</xdr:rowOff>
    </xdr:from>
    <xdr:to>
      <xdr:col>72</xdr:col>
      <xdr:colOff>38100</xdr:colOff>
      <xdr:row>56</xdr:row>
      <xdr:rowOff>15831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6958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60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132497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73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56934</xdr:rowOff>
    </xdr:from>
    <xdr:to>
      <xdr:col>85</xdr:col>
      <xdr:colOff>177800</xdr:colOff>
      <xdr:row>53</xdr:row>
      <xdr:rowOff>158534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143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79811</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8995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25444</xdr:rowOff>
    </xdr:from>
    <xdr:to>
      <xdr:col>81</xdr:col>
      <xdr:colOff>101600</xdr:colOff>
      <xdr:row>54</xdr:row>
      <xdr:rowOff>127044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28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143571</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05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129610</xdr:rowOff>
    </xdr:from>
    <xdr:to>
      <xdr:col>76</xdr:col>
      <xdr:colOff>165100</xdr:colOff>
      <xdr:row>54</xdr:row>
      <xdr:rowOff>59760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21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76287</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899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42075</xdr:rowOff>
    </xdr:from>
    <xdr:to>
      <xdr:col>72</xdr:col>
      <xdr:colOff>38100</xdr:colOff>
      <xdr:row>55</xdr:row>
      <xdr:rowOff>143675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47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160202</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24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155842</xdr:rowOff>
    </xdr:from>
    <xdr:to>
      <xdr:col>67</xdr:col>
      <xdr:colOff>101600</xdr:colOff>
      <xdr:row>55</xdr:row>
      <xdr:rowOff>85992</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41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102519</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18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81897</xdr:rowOff>
    </xdr:from>
    <xdr:to>
      <xdr:col>85</xdr:col>
      <xdr:colOff>127000</xdr:colOff>
      <xdr:row>79</xdr:row>
      <xdr:rowOff>91041</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626447"/>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89081</xdr:rowOff>
    </xdr:from>
    <xdr:to>
      <xdr:col>81</xdr:col>
      <xdr:colOff>50800</xdr:colOff>
      <xdr:row>79</xdr:row>
      <xdr:rowOff>91041</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633631"/>
          <a:ext cx="8890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35742</xdr:rowOff>
    </xdr:from>
    <xdr:to>
      <xdr:col>76</xdr:col>
      <xdr:colOff>114300</xdr:colOff>
      <xdr:row>79</xdr:row>
      <xdr:rowOff>89081</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80292"/>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143619</xdr:rowOff>
    </xdr:from>
    <xdr:to>
      <xdr:col>71</xdr:col>
      <xdr:colOff>177800</xdr:colOff>
      <xdr:row>79</xdr:row>
      <xdr:rowOff>35742</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16719"/>
          <a:ext cx="889000" cy="63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106643</xdr:rowOff>
    </xdr:from>
    <xdr:to>
      <xdr:col>72</xdr:col>
      <xdr:colOff>38100</xdr:colOff>
      <xdr:row>79</xdr:row>
      <xdr:rowOff>36793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7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53320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2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82913</xdr:rowOff>
    </xdr:from>
    <xdr:to>
      <xdr:col>67</xdr:col>
      <xdr:colOff>101600</xdr:colOff>
      <xdr:row>79</xdr:row>
      <xdr:rowOff>13063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29590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23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31097</xdr:rowOff>
    </xdr:from>
    <xdr:to>
      <xdr:col>85</xdr:col>
      <xdr:colOff>177800</xdr:colOff>
      <xdr:row>79</xdr:row>
      <xdr:rowOff>132697</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7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117474</xdr:rowOff>
    </xdr:from>
    <xdr:ext cx="378565"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90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40241</xdr:rowOff>
    </xdr:from>
    <xdr:to>
      <xdr:col>81</xdr:col>
      <xdr:colOff>101600</xdr:colOff>
      <xdr:row>79</xdr:row>
      <xdr:rowOff>141841</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8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132968</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24333" y="136775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38281</xdr:rowOff>
    </xdr:from>
    <xdr:to>
      <xdr:col>76</xdr:col>
      <xdr:colOff>165100</xdr:colOff>
      <xdr:row>79</xdr:row>
      <xdr:rowOff>139881</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8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131008</xdr:rowOff>
    </xdr:from>
    <xdr:ext cx="313932"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35333" y="136755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156392</xdr:rowOff>
    </xdr:from>
    <xdr:to>
      <xdr:col>72</xdr:col>
      <xdr:colOff>38100</xdr:colOff>
      <xdr:row>79</xdr:row>
      <xdr:rowOff>86542</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2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77669</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4017" y="13622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92819</xdr:rowOff>
    </xdr:from>
    <xdr:to>
      <xdr:col>67</xdr:col>
      <xdr:colOff>101600</xdr:colOff>
      <xdr:row>79</xdr:row>
      <xdr:rowOff>22969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6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14096</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558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145662</xdr:rowOff>
    </xdr:from>
    <xdr:to>
      <xdr:col>85</xdr:col>
      <xdr:colOff>127000</xdr:colOff>
      <xdr:row>93</xdr:row>
      <xdr:rowOff>67177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5919062"/>
          <a:ext cx="838200" cy="92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8862</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296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145662</xdr:rowOff>
    </xdr:from>
    <xdr:to>
      <xdr:col>81</xdr:col>
      <xdr:colOff>50800</xdr:colOff>
      <xdr:row>96</xdr:row>
      <xdr:rowOff>163418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5919062"/>
          <a:ext cx="889000" cy="70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113180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40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139395</xdr:rowOff>
    </xdr:from>
    <xdr:to>
      <xdr:col>76</xdr:col>
      <xdr:colOff>114300</xdr:colOff>
      <xdr:row>96</xdr:row>
      <xdr:rowOff>163418</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598595"/>
          <a:ext cx="889000" cy="2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148925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139395</xdr:rowOff>
    </xdr:from>
    <xdr:to>
      <xdr:col>71</xdr:col>
      <xdr:colOff>177800</xdr:colOff>
      <xdr:row>97</xdr:row>
      <xdr:rowOff>23267</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598595"/>
          <a:ext cx="889000" cy="5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67221</xdr:rowOff>
    </xdr:from>
    <xdr:to>
      <xdr:col>72</xdr:col>
      <xdr:colOff>38100</xdr:colOff>
      <xdr:row>95</xdr:row>
      <xdr:rowOff>168821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13898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20965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16377</xdr:rowOff>
    </xdr:from>
    <xdr:to>
      <xdr:col>85</xdr:col>
      <xdr:colOff>177800</xdr:colOff>
      <xdr:row>93</xdr:row>
      <xdr:rowOff>117977</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596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39254</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5812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94862</xdr:rowOff>
    </xdr:from>
    <xdr:to>
      <xdr:col>81</xdr:col>
      <xdr:colOff>101600</xdr:colOff>
      <xdr:row>93</xdr:row>
      <xdr:rowOff>25012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5868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41539</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5643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112618</xdr:rowOff>
    </xdr:from>
    <xdr:to>
      <xdr:col>76</xdr:col>
      <xdr:colOff>165100</xdr:colOff>
      <xdr:row>97</xdr:row>
      <xdr:rowOff>42768</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57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33895</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66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88595</xdr:rowOff>
    </xdr:from>
    <xdr:to>
      <xdr:col>72</xdr:col>
      <xdr:colOff>38100</xdr:colOff>
      <xdr:row>97</xdr:row>
      <xdr:rowOff>18745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54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9872</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640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143917</xdr:rowOff>
    </xdr:from>
    <xdr:to>
      <xdr:col>67</xdr:col>
      <xdr:colOff>101600</xdr:colOff>
      <xdr:row>97</xdr:row>
      <xdr:rowOff>74067</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60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65194</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695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43497</xdr:rowOff>
    </xdr:from>
    <xdr:to>
      <xdr:col>116</xdr:col>
      <xdr:colOff>63500</xdr:colOff>
      <xdr:row>39</xdr:row>
      <xdr:rowOff>43688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30047"/>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43497</xdr:rowOff>
    </xdr:from>
    <xdr:to>
      <xdr:col>111</xdr:col>
      <xdr:colOff>177800</xdr:colOff>
      <xdr:row>39</xdr:row>
      <xdr:rowOff>43688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20434300" y="6730047"/>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43688</xdr:rowOff>
    </xdr:from>
    <xdr:to>
      <xdr:col>107</xdr:col>
      <xdr:colOff>50800</xdr:colOff>
      <xdr:row>39</xdr:row>
      <xdr:rowOff>43879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flipV="1">
          <a:off x="19545300" y="6730238"/>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43879</xdr:rowOff>
    </xdr:from>
    <xdr:to>
      <xdr:col>102</xdr:col>
      <xdr:colOff>114300</xdr:colOff>
      <xdr:row>39</xdr:row>
      <xdr:rowOff>44259</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flipV="1">
          <a:off x="18656300" y="6730429"/>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106062</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164338</xdr:rowOff>
    </xdr:from>
    <xdr:to>
      <xdr:col>116</xdr:col>
      <xdr:colOff>114300</xdr:colOff>
      <xdr:row>39</xdr:row>
      <xdr:rowOff>94488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110951</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260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164147</xdr:rowOff>
    </xdr:from>
    <xdr:to>
      <xdr:col>112</xdr:col>
      <xdr:colOff>38100</xdr:colOff>
      <xdr:row>39</xdr:row>
      <xdr:rowOff>94297</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7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85424</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7719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164338</xdr:rowOff>
    </xdr:from>
    <xdr:to>
      <xdr:col>107</xdr:col>
      <xdr:colOff>101600</xdr:colOff>
      <xdr:row>39</xdr:row>
      <xdr:rowOff>94488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85615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7721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164529</xdr:rowOff>
    </xdr:from>
    <xdr:to>
      <xdr:col>102</xdr:col>
      <xdr:colOff>165100</xdr:colOff>
      <xdr:row>39</xdr:row>
      <xdr:rowOff>94679</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7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85806</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772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164909</xdr:rowOff>
    </xdr:from>
    <xdr:to>
      <xdr:col>98</xdr:col>
      <xdr:colOff>38100</xdr:colOff>
      <xdr:row>39</xdr:row>
      <xdr:rowOff>95059</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86186</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772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土木費は住民一人当たりコスト</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119,489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年連続で類似団体内順位が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位となった。これは、北大阪急行線の延伸や新駅周辺整備の進展によるものであり、今後は事業費のピークを過ぎたことにより、右肩下がりになることが想定されているが、一定期間中は土木費が高い値で推移する見込みである。また、北大阪急行線の延伸や新駅周辺整備の財源とし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発行した公共事業等債の償還が本格化したことにより、公債費についても、類似団体内平均値を大きく上回った。教育費については、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郷土資料館の移転やスケートボードパーク整備を行ったことにより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、類似団体内平均値を大きく上回った。消防費については、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消防拠点整備など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により、前年度に比べ増加した。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大阪府箕面市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財政調整基金</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残高については、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公共用地取得に</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活用する一方で、将来の財政需要に備え、適正な残高となるように積立を実施した。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実質単年度収支については、北大阪急行線延伸整備にかかる起債の繰上償還により、令和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年度以降は大きく増加した。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引き続き、「箕面市新改革プラン」を元に、特定財源の最大限の確保と歳出の徹底的な削減を図り、堅実な行財政運営を行っていく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大阪府箕面市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特別会計国民健康保険事業費は、平成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年度以降、保険料の適正な賦課に</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取り組むとともに、コンビニ収納開始や口座振替推進といった収納対策、ジェネリック医薬品の利用促進をはじめとした医療費抑制などに力を入れており、年々収支が改善し、令和元年度以降、黒字に転じた。今後は、再び赤字運営に陥ることがないよう適正な運営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直近</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年間では、全ての会計で黒字を確保できており、特に</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ボートレース</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事業会計</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令和元年度～令和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年度はその他会計</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黒字</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として表示</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については業界全体の傾向として、電話投票の増加やナイターレースの浸透などにより売り上げが拡大傾向にあり、本市においても収益が増加傾向にあるため、一層の市財政への寄与が期待される。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205_&#31637;&#38754;&#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1">
          <cell r="AN51" t="str">
            <v>当該団体値</v>
          </cell>
        </row>
        <row r="55">
          <cell r="AN55" t="str">
            <v>類似団体内平均値</v>
          </cell>
        </row>
        <row r="73">
          <cell r="AN73" t="str">
            <v>当該団体値</v>
          </cell>
          <cell r="BX73">
            <v>4.8</v>
          </cell>
          <cell r="CF73">
            <v>13.3</v>
          </cell>
          <cell r="CN73">
            <v>8</v>
          </cell>
        </row>
        <row r="75">
          <cell r="BP75">
            <v>1.5</v>
          </cell>
          <cell r="BX75">
            <v>2</v>
          </cell>
          <cell r="CF75">
            <v>2.7</v>
          </cell>
          <cell r="CN75">
            <v>2.4</v>
          </cell>
          <cell r="CV75">
            <v>2.1</v>
          </cell>
        </row>
        <row r="77">
          <cell r="AN77" t="str">
            <v>類似団体内平均値</v>
          </cell>
          <cell r="BP77">
            <v>5.4</v>
          </cell>
          <cell r="BX77">
            <v>3.9</v>
          </cell>
          <cell r="CF77">
            <v>0</v>
          </cell>
          <cell r="CN77">
            <v>0</v>
          </cell>
          <cell r="CV77">
            <v>0</v>
          </cell>
        </row>
        <row r="79">
          <cell r="BP79">
            <v>4.2</v>
          </cell>
          <cell r="BX79">
            <v>4.2</v>
          </cell>
          <cell r="CF79">
            <v>4.5</v>
          </cell>
          <cell r="CN79">
            <v>4.5999999999999996</v>
          </cell>
          <cell r="CV79">
            <v>4.7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77</v>
      </c>
      <c r="C2" s="182"/>
      <c r="D2" s="183"/>
    </row>
    <row r="3" spans="1:119" ht="18.75" customHeight="1" thickBot="1" x14ac:dyDescent="0.25">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78705318</v>
      </c>
      <c r="BO4" s="449"/>
      <c r="BP4" s="449"/>
      <c r="BQ4" s="449"/>
      <c r="BR4" s="449"/>
      <c r="BS4" s="449"/>
      <c r="BT4" s="449"/>
      <c r="BU4" s="450"/>
      <c r="BV4" s="448">
        <v>77027912</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5.4</v>
      </c>
      <c r="CU4" s="589"/>
      <c r="CV4" s="589"/>
      <c r="CW4" s="589"/>
      <c r="CX4" s="589"/>
      <c r="CY4" s="589"/>
      <c r="CZ4" s="589"/>
      <c r="DA4" s="590"/>
      <c r="DB4" s="588">
        <v>5.3</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76089334</v>
      </c>
      <c r="BO5" s="420"/>
      <c r="BP5" s="420"/>
      <c r="BQ5" s="420"/>
      <c r="BR5" s="420"/>
      <c r="BS5" s="420"/>
      <c r="BT5" s="420"/>
      <c r="BU5" s="421"/>
      <c r="BV5" s="419">
        <v>71862843</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91.7</v>
      </c>
      <c r="CU5" s="417"/>
      <c r="CV5" s="417"/>
      <c r="CW5" s="417"/>
      <c r="CX5" s="417"/>
      <c r="CY5" s="417"/>
      <c r="CZ5" s="417"/>
      <c r="DA5" s="418"/>
      <c r="DB5" s="416">
        <v>92.9</v>
      </c>
      <c r="DC5" s="417"/>
      <c r="DD5" s="417"/>
      <c r="DE5" s="417"/>
      <c r="DF5" s="417"/>
      <c r="DG5" s="417"/>
      <c r="DH5" s="417"/>
      <c r="DI5" s="418"/>
    </row>
    <row r="6" spans="1:119" ht="18.75" customHeight="1" x14ac:dyDescent="0.2">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2615984</v>
      </c>
      <c r="BO6" s="420"/>
      <c r="BP6" s="420"/>
      <c r="BQ6" s="420"/>
      <c r="BR6" s="420"/>
      <c r="BS6" s="420"/>
      <c r="BT6" s="420"/>
      <c r="BU6" s="421"/>
      <c r="BV6" s="419">
        <v>5165069</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92.4</v>
      </c>
      <c r="CU6" s="563"/>
      <c r="CV6" s="563"/>
      <c r="CW6" s="563"/>
      <c r="CX6" s="563"/>
      <c r="CY6" s="563"/>
      <c r="CZ6" s="563"/>
      <c r="DA6" s="564"/>
      <c r="DB6" s="562">
        <v>94.9</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974047</v>
      </c>
      <c r="BO7" s="420"/>
      <c r="BP7" s="420"/>
      <c r="BQ7" s="420"/>
      <c r="BR7" s="420"/>
      <c r="BS7" s="420"/>
      <c r="BT7" s="420"/>
      <c r="BU7" s="421"/>
      <c r="BV7" s="419">
        <v>3602448</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30146380</v>
      </c>
      <c r="CU7" s="420"/>
      <c r="CV7" s="420"/>
      <c r="CW7" s="420"/>
      <c r="CX7" s="420"/>
      <c r="CY7" s="420"/>
      <c r="CZ7" s="420"/>
      <c r="DA7" s="421"/>
      <c r="DB7" s="419">
        <v>29233907</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1641937</v>
      </c>
      <c r="BO8" s="420"/>
      <c r="BP8" s="420"/>
      <c r="BQ8" s="420"/>
      <c r="BR8" s="420"/>
      <c r="BS8" s="420"/>
      <c r="BT8" s="420"/>
      <c r="BU8" s="421"/>
      <c r="BV8" s="419">
        <v>1562621</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0.89</v>
      </c>
      <c r="CU8" s="523"/>
      <c r="CV8" s="523"/>
      <c r="CW8" s="523"/>
      <c r="CX8" s="523"/>
      <c r="CY8" s="523"/>
      <c r="CZ8" s="523"/>
      <c r="DA8" s="524"/>
      <c r="DB8" s="522">
        <v>0.9</v>
      </c>
      <c r="DC8" s="523"/>
      <c r="DD8" s="523"/>
      <c r="DE8" s="523"/>
      <c r="DF8" s="523"/>
      <c r="DG8" s="523"/>
      <c r="DH8" s="523"/>
      <c r="DI8" s="524"/>
    </row>
    <row r="9" spans="1:119" ht="18.75" customHeight="1" thickBot="1" x14ac:dyDescent="0.25">
      <c r="A9" s="181"/>
      <c r="B9" s="551" t="s">
        <v>107</v>
      </c>
      <c r="C9" s="552"/>
      <c r="D9" s="552"/>
      <c r="E9" s="552"/>
      <c r="F9" s="552"/>
      <c r="G9" s="552"/>
      <c r="H9" s="552"/>
      <c r="I9" s="552"/>
      <c r="J9" s="552"/>
      <c r="K9" s="470"/>
      <c r="L9" s="553" t="s">
        <v>108</v>
      </c>
      <c r="M9" s="554"/>
      <c r="N9" s="554"/>
      <c r="O9" s="554"/>
      <c r="P9" s="554"/>
      <c r="Q9" s="555"/>
      <c r="R9" s="556">
        <v>136868</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79316</v>
      </c>
      <c r="BO9" s="420"/>
      <c r="BP9" s="420"/>
      <c r="BQ9" s="420"/>
      <c r="BR9" s="420"/>
      <c r="BS9" s="420"/>
      <c r="BT9" s="420"/>
      <c r="BU9" s="421"/>
      <c r="BV9" s="419">
        <v>96213</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11.5</v>
      </c>
      <c r="CU9" s="417"/>
      <c r="CV9" s="417"/>
      <c r="CW9" s="417"/>
      <c r="CX9" s="417"/>
      <c r="CY9" s="417"/>
      <c r="CZ9" s="417"/>
      <c r="DA9" s="418"/>
      <c r="DB9" s="416">
        <v>11.5</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113</v>
      </c>
      <c r="M10" s="376"/>
      <c r="N10" s="376"/>
      <c r="O10" s="376"/>
      <c r="P10" s="376"/>
      <c r="Q10" s="377"/>
      <c r="R10" s="372">
        <v>133411</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315858</v>
      </c>
      <c r="BO10" s="420"/>
      <c r="BP10" s="420"/>
      <c r="BQ10" s="420"/>
      <c r="BR10" s="420"/>
      <c r="BS10" s="420"/>
      <c r="BT10" s="420"/>
      <c r="BU10" s="421"/>
      <c r="BV10" s="419">
        <v>45295</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3991539</v>
      </c>
      <c r="BO11" s="420"/>
      <c r="BP11" s="420"/>
      <c r="BQ11" s="420"/>
      <c r="BR11" s="420"/>
      <c r="BS11" s="420"/>
      <c r="BT11" s="420"/>
      <c r="BU11" s="421"/>
      <c r="BV11" s="419">
        <v>4680052</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81"/>
      <c r="B12" s="525" t="s">
        <v>123</v>
      </c>
      <c r="C12" s="526"/>
      <c r="D12" s="526"/>
      <c r="E12" s="526"/>
      <c r="F12" s="526"/>
      <c r="G12" s="526"/>
      <c r="H12" s="526"/>
      <c r="I12" s="526"/>
      <c r="J12" s="526"/>
      <c r="K12" s="527"/>
      <c r="L12" s="534" t="s">
        <v>124</v>
      </c>
      <c r="M12" s="535"/>
      <c r="N12" s="535"/>
      <c r="O12" s="535"/>
      <c r="P12" s="535"/>
      <c r="Q12" s="536"/>
      <c r="R12" s="537">
        <v>139318</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299378</v>
      </c>
      <c r="BO12" s="420"/>
      <c r="BP12" s="420"/>
      <c r="BQ12" s="420"/>
      <c r="BR12" s="420"/>
      <c r="BS12" s="420"/>
      <c r="BT12" s="420"/>
      <c r="BU12" s="421"/>
      <c r="BV12" s="419">
        <v>487956</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130</v>
      </c>
      <c r="N13" s="504"/>
      <c r="O13" s="504"/>
      <c r="P13" s="504"/>
      <c r="Q13" s="505"/>
      <c r="R13" s="506">
        <v>136177</v>
      </c>
      <c r="S13" s="507"/>
      <c r="T13" s="507"/>
      <c r="U13" s="507"/>
      <c r="V13" s="508"/>
      <c r="W13" s="509" t="s">
        <v>131</v>
      </c>
      <c r="X13" s="405"/>
      <c r="Y13" s="405"/>
      <c r="Z13" s="405"/>
      <c r="AA13" s="405"/>
      <c r="AB13" s="406"/>
      <c r="AC13" s="372">
        <v>383</v>
      </c>
      <c r="AD13" s="373"/>
      <c r="AE13" s="373"/>
      <c r="AF13" s="373"/>
      <c r="AG13" s="374"/>
      <c r="AH13" s="372">
        <v>416</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4087335</v>
      </c>
      <c r="BO13" s="420"/>
      <c r="BP13" s="420"/>
      <c r="BQ13" s="420"/>
      <c r="BR13" s="420"/>
      <c r="BS13" s="420"/>
      <c r="BT13" s="420"/>
      <c r="BU13" s="421"/>
      <c r="BV13" s="419">
        <v>4333604</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2.1</v>
      </c>
      <c r="CU13" s="417"/>
      <c r="CV13" s="417"/>
      <c r="CW13" s="417"/>
      <c r="CX13" s="417"/>
      <c r="CY13" s="417"/>
      <c r="CZ13" s="417"/>
      <c r="DA13" s="418"/>
      <c r="DB13" s="416">
        <v>2.4</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135</v>
      </c>
      <c r="M14" s="546"/>
      <c r="N14" s="546"/>
      <c r="O14" s="546"/>
      <c r="P14" s="546"/>
      <c r="Q14" s="547"/>
      <c r="R14" s="506">
        <v>139128</v>
      </c>
      <c r="S14" s="507"/>
      <c r="T14" s="507"/>
      <c r="U14" s="507"/>
      <c r="V14" s="508"/>
      <c r="W14" s="510"/>
      <c r="X14" s="408"/>
      <c r="Y14" s="408"/>
      <c r="Z14" s="408"/>
      <c r="AA14" s="408"/>
      <c r="AB14" s="409"/>
      <c r="AC14" s="499">
        <v>0.7</v>
      </c>
      <c r="AD14" s="500"/>
      <c r="AE14" s="500"/>
      <c r="AF14" s="500"/>
      <c r="AG14" s="501"/>
      <c r="AH14" s="499">
        <v>0.8</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v>8</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130</v>
      </c>
      <c r="N15" s="504"/>
      <c r="O15" s="504"/>
      <c r="P15" s="504"/>
      <c r="Q15" s="505"/>
      <c r="R15" s="506">
        <v>136158</v>
      </c>
      <c r="S15" s="507"/>
      <c r="T15" s="507"/>
      <c r="U15" s="507"/>
      <c r="V15" s="508"/>
      <c r="W15" s="509" t="s">
        <v>137</v>
      </c>
      <c r="X15" s="405"/>
      <c r="Y15" s="405"/>
      <c r="Z15" s="405"/>
      <c r="AA15" s="405"/>
      <c r="AB15" s="406"/>
      <c r="AC15" s="372">
        <v>8800</v>
      </c>
      <c r="AD15" s="373"/>
      <c r="AE15" s="373"/>
      <c r="AF15" s="373"/>
      <c r="AG15" s="374"/>
      <c r="AH15" s="372">
        <v>9469</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20908102</v>
      </c>
      <c r="BO15" s="449"/>
      <c r="BP15" s="449"/>
      <c r="BQ15" s="449"/>
      <c r="BR15" s="449"/>
      <c r="BS15" s="449"/>
      <c r="BT15" s="449"/>
      <c r="BU15" s="450"/>
      <c r="BV15" s="448">
        <v>20231128</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15.9</v>
      </c>
      <c r="AD16" s="500"/>
      <c r="AE16" s="500"/>
      <c r="AF16" s="500"/>
      <c r="AG16" s="501"/>
      <c r="AH16" s="499">
        <v>17.600000000000001</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23610460</v>
      </c>
      <c r="BO16" s="420"/>
      <c r="BP16" s="420"/>
      <c r="BQ16" s="420"/>
      <c r="BR16" s="420"/>
      <c r="BS16" s="420"/>
      <c r="BT16" s="420"/>
      <c r="BU16" s="421"/>
      <c r="BV16" s="419">
        <v>22884770</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46022</v>
      </c>
      <c r="AD17" s="373"/>
      <c r="AE17" s="373"/>
      <c r="AF17" s="373"/>
      <c r="AG17" s="374"/>
      <c r="AH17" s="372">
        <v>43861</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27201527</v>
      </c>
      <c r="BO17" s="420"/>
      <c r="BP17" s="420"/>
      <c r="BQ17" s="420"/>
      <c r="BR17" s="420"/>
      <c r="BS17" s="420"/>
      <c r="BT17" s="420"/>
      <c r="BU17" s="421"/>
      <c r="BV17" s="419">
        <v>26316462</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147</v>
      </c>
      <c r="C18" s="470"/>
      <c r="D18" s="470"/>
      <c r="E18" s="471"/>
      <c r="F18" s="471"/>
      <c r="G18" s="471"/>
      <c r="H18" s="471"/>
      <c r="I18" s="471"/>
      <c r="J18" s="471"/>
      <c r="K18" s="471"/>
      <c r="L18" s="472">
        <v>47.9</v>
      </c>
      <c r="M18" s="472"/>
      <c r="N18" s="472"/>
      <c r="O18" s="472"/>
      <c r="P18" s="472"/>
      <c r="Q18" s="472"/>
      <c r="R18" s="473"/>
      <c r="S18" s="473"/>
      <c r="T18" s="473"/>
      <c r="U18" s="473"/>
      <c r="V18" s="474"/>
      <c r="W18" s="490"/>
      <c r="X18" s="491"/>
      <c r="Y18" s="491"/>
      <c r="Z18" s="491"/>
      <c r="AA18" s="491"/>
      <c r="AB18" s="515"/>
      <c r="AC18" s="389">
        <v>83.4</v>
      </c>
      <c r="AD18" s="390"/>
      <c r="AE18" s="390"/>
      <c r="AF18" s="390"/>
      <c r="AG18" s="475"/>
      <c r="AH18" s="389">
        <v>81.599999999999994</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28502578</v>
      </c>
      <c r="BO18" s="420"/>
      <c r="BP18" s="420"/>
      <c r="BQ18" s="420"/>
      <c r="BR18" s="420"/>
      <c r="BS18" s="420"/>
      <c r="BT18" s="420"/>
      <c r="BU18" s="421"/>
      <c r="BV18" s="419">
        <v>28119320</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149</v>
      </c>
      <c r="C19" s="470"/>
      <c r="D19" s="470"/>
      <c r="E19" s="471"/>
      <c r="F19" s="471"/>
      <c r="G19" s="471"/>
      <c r="H19" s="471"/>
      <c r="I19" s="471"/>
      <c r="J19" s="471"/>
      <c r="K19" s="471"/>
      <c r="L19" s="479">
        <v>2857</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45256754</v>
      </c>
      <c r="BO19" s="420"/>
      <c r="BP19" s="420"/>
      <c r="BQ19" s="420"/>
      <c r="BR19" s="420"/>
      <c r="BS19" s="420"/>
      <c r="BT19" s="420"/>
      <c r="BU19" s="421"/>
      <c r="BV19" s="419">
        <v>42569465</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151</v>
      </c>
      <c r="C20" s="470"/>
      <c r="D20" s="470"/>
      <c r="E20" s="471"/>
      <c r="F20" s="471"/>
      <c r="G20" s="471"/>
      <c r="H20" s="471"/>
      <c r="I20" s="471"/>
      <c r="J20" s="471"/>
      <c r="K20" s="471"/>
      <c r="L20" s="479">
        <v>58088</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49876086</v>
      </c>
      <c r="BO22" s="449"/>
      <c r="BP22" s="449"/>
      <c r="BQ22" s="449"/>
      <c r="BR22" s="449"/>
      <c r="BS22" s="449"/>
      <c r="BT22" s="449"/>
      <c r="BU22" s="450"/>
      <c r="BV22" s="448">
        <v>52069902</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34287725</v>
      </c>
      <c r="BO23" s="420"/>
      <c r="BP23" s="420"/>
      <c r="BQ23" s="420"/>
      <c r="BR23" s="420"/>
      <c r="BS23" s="420"/>
      <c r="BT23" s="420"/>
      <c r="BU23" s="421"/>
      <c r="BV23" s="419">
        <v>36980554</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161</v>
      </c>
      <c r="F24" s="376"/>
      <c r="G24" s="376"/>
      <c r="H24" s="376"/>
      <c r="I24" s="376"/>
      <c r="J24" s="376"/>
      <c r="K24" s="377"/>
      <c r="L24" s="372">
        <v>1</v>
      </c>
      <c r="M24" s="373"/>
      <c r="N24" s="373"/>
      <c r="O24" s="373"/>
      <c r="P24" s="374"/>
      <c r="Q24" s="372">
        <v>7520</v>
      </c>
      <c r="R24" s="373"/>
      <c r="S24" s="373"/>
      <c r="T24" s="373"/>
      <c r="U24" s="373"/>
      <c r="V24" s="374"/>
      <c r="W24" s="462"/>
      <c r="X24" s="399"/>
      <c r="Y24" s="400"/>
      <c r="Z24" s="375" t="s">
        <v>162</v>
      </c>
      <c r="AA24" s="376"/>
      <c r="AB24" s="376"/>
      <c r="AC24" s="376"/>
      <c r="AD24" s="376"/>
      <c r="AE24" s="376"/>
      <c r="AF24" s="376"/>
      <c r="AG24" s="377"/>
      <c r="AH24" s="372">
        <v>941</v>
      </c>
      <c r="AI24" s="373"/>
      <c r="AJ24" s="373"/>
      <c r="AK24" s="373"/>
      <c r="AL24" s="374"/>
      <c r="AM24" s="372">
        <v>2812649</v>
      </c>
      <c r="AN24" s="373"/>
      <c r="AO24" s="373"/>
      <c r="AP24" s="373"/>
      <c r="AQ24" s="373"/>
      <c r="AR24" s="374"/>
      <c r="AS24" s="372">
        <v>2989</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36329346</v>
      </c>
      <c r="BO24" s="420"/>
      <c r="BP24" s="420"/>
      <c r="BQ24" s="420"/>
      <c r="BR24" s="420"/>
      <c r="BS24" s="420"/>
      <c r="BT24" s="420"/>
      <c r="BU24" s="421"/>
      <c r="BV24" s="419">
        <v>37340312</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164</v>
      </c>
      <c r="F25" s="376"/>
      <c r="G25" s="376"/>
      <c r="H25" s="376"/>
      <c r="I25" s="376"/>
      <c r="J25" s="376"/>
      <c r="K25" s="377"/>
      <c r="L25" s="372">
        <v>2</v>
      </c>
      <c r="M25" s="373"/>
      <c r="N25" s="373"/>
      <c r="O25" s="373"/>
      <c r="P25" s="374"/>
      <c r="Q25" s="372">
        <v>8180</v>
      </c>
      <c r="R25" s="373"/>
      <c r="S25" s="373"/>
      <c r="T25" s="373"/>
      <c r="U25" s="373"/>
      <c r="V25" s="374"/>
      <c r="W25" s="462"/>
      <c r="X25" s="399"/>
      <c r="Y25" s="400"/>
      <c r="Z25" s="375" t="s">
        <v>165</v>
      </c>
      <c r="AA25" s="376"/>
      <c r="AB25" s="376"/>
      <c r="AC25" s="376"/>
      <c r="AD25" s="376"/>
      <c r="AE25" s="376"/>
      <c r="AF25" s="376"/>
      <c r="AG25" s="377"/>
      <c r="AH25" s="372">
        <v>136</v>
      </c>
      <c r="AI25" s="373"/>
      <c r="AJ25" s="373"/>
      <c r="AK25" s="373"/>
      <c r="AL25" s="374"/>
      <c r="AM25" s="372">
        <v>422280</v>
      </c>
      <c r="AN25" s="373"/>
      <c r="AO25" s="373"/>
      <c r="AP25" s="373"/>
      <c r="AQ25" s="373"/>
      <c r="AR25" s="374"/>
      <c r="AS25" s="372">
        <v>3105</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20814153</v>
      </c>
      <c r="BO25" s="449"/>
      <c r="BP25" s="449"/>
      <c r="BQ25" s="449"/>
      <c r="BR25" s="449"/>
      <c r="BS25" s="449"/>
      <c r="BT25" s="449"/>
      <c r="BU25" s="450"/>
      <c r="BV25" s="448">
        <v>22935875</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167</v>
      </c>
      <c r="F26" s="376"/>
      <c r="G26" s="376"/>
      <c r="H26" s="376"/>
      <c r="I26" s="376"/>
      <c r="J26" s="376"/>
      <c r="K26" s="377"/>
      <c r="L26" s="372">
        <v>1</v>
      </c>
      <c r="M26" s="373"/>
      <c r="N26" s="373"/>
      <c r="O26" s="373"/>
      <c r="P26" s="374"/>
      <c r="Q26" s="372">
        <v>7240</v>
      </c>
      <c r="R26" s="373"/>
      <c r="S26" s="373"/>
      <c r="T26" s="373"/>
      <c r="U26" s="373"/>
      <c r="V26" s="374"/>
      <c r="W26" s="462"/>
      <c r="X26" s="399"/>
      <c r="Y26" s="400"/>
      <c r="Z26" s="375" t="s">
        <v>168</v>
      </c>
      <c r="AA26" s="430"/>
      <c r="AB26" s="430"/>
      <c r="AC26" s="430"/>
      <c r="AD26" s="430"/>
      <c r="AE26" s="430"/>
      <c r="AF26" s="430"/>
      <c r="AG26" s="431"/>
      <c r="AH26" s="372">
        <v>100</v>
      </c>
      <c r="AI26" s="373"/>
      <c r="AJ26" s="373"/>
      <c r="AK26" s="373"/>
      <c r="AL26" s="374"/>
      <c r="AM26" s="372">
        <v>294300</v>
      </c>
      <c r="AN26" s="373"/>
      <c r="AO26" s="373"/>
      <c r="AP26" s="373"/>
      <c r="AQ26" s="373"/>
      <c r="AR26" s="374"/>
      <c r="AS26" s="372">
        <v>2943</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v>5269245</v>
      </c>
      <c r="BO26" s="420"/>
      <c r="BP26" s="420"/>
      <c r="BQ26" s="420"/>
      <c r="BR26" s="420"/>
      <c r="BS26" s="420"/>
      <c r="BT26" s="420"/>
      <c r="BU26" s="421"/>
      <c r="BV26" s="419">
        <v>3597823</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170</v>
      </c>
      <c r="F27" s="376"/>
      <c r="G27" s="376"/>
      <c r="H27" s="376"/>
      <c r="I27" s="376"/>
      <c r="J27" s="376"/>
      <c r="K27" s="377"/>
      <c r="L27" s="372">
        <v>1</v>
      </c>
      <c r="M27" s="373"/>
      <c r="N27" s="373"/>
      <c r="O27" s="373"/>
      <c r="P27" s="374"/>
      <c r="Q27" s="372">
        <v>7200</v>
      </c>
      <c r="R27" s="373"/>
      <c r="S27" s="373"/>
      <c r="T27" s="373"/>
      <c r="U27" s="373"/>
      <c r="V27" s="374"/>
      <c r="W27" s="462"/>
      <c r="X27" s="399"/>
      <c r="Y27" s="400"/>
      <c r="Z27" s="375" t="s">
        <v>171</v>
      </c>
      <c r="AA27" s="376"/>
      <c r="AB27" s="376"/>
      <c r="AC27" s="376"/>
      <c r="AD27" s="376"/>
      <c r="AE27" s="376"/>
      <c r="AF27" s="376"/>
      <c r="AG27" s="377"/>
      <c r="AH27" s="372">
        <v>53</v>
      </c>
      <c r="AI27" s="373"/>
      <c r="AJ27" s="373"/>
      <c r="AK27" s="373"/>
      <c r="AL27" s="374"/>
      <c r="AM27" s="372">
        <v>167499</v>
      </c>
      <c r="AN27" s="373"/>
      <c r="AO27" s="373"/>
      <c r="AP27" s="373"/>
      <c r="AQ27" s="373"/>
      <c r="AR27" s="374"/>
      <c r="AS27" s="372">
        <v>3160</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2088685</v>
      </c>
      <c r="BO27" s="454"/>
      <c r="BP27" s="454"/>
      <c r="BQ27" s="454"/>
      <c r="BR27" s="454"/>
      <c r="BS27" s="454"/>
      <c r="BT27" s="454"/>
      <c r="BU27" s="455"/>
      <c r="BV27" s="453">
        <v>2085117</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173</v>
      </c>
      <c r="F28" s="376"/>
      <c r="G28" s="376"/>
      <c r="H28" s="376"/>
      <c r="I28" s="376"/>
      <c r="J28" s="376"/>
      <c r="K28" s="377"/>
      <c r="L28" s="372">
        <v>1</v>
      </c>
      <c r="M28" s="373"/>
      <c r="N28" s="373"/>
      <c r="O28" s="373"/>
      <c r="P28" s="374"/>
      <c r="Q28" s="372">
        <v>6600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5393419</v>
      </c>
      <c r="BO28" s="449"/>
      <c r="BP28" s="449"/>
      <c r="BQ28" s="449"/>
      <c r="BR28" s="449"/>
      <c r="BS28" s="449"/>
      <c r="BT28" s="449"/>
      <c r="BU28" s="450"/>
      <c r="BV28" s="448">
        <v>5076939</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176</v>
      </c>
      <c r="F29" s="376"/>
      <c r="G29" s="376"/>
      <c r="H29" s="376"/>
      <c r="I29" s="376"/>
      <c r="J29" s="376"/>
      <c r="K29" s="377"/>
      <c r="L29" s="372">
        <v>21</v>
      </c>
      <c r="M29" s="373"/>
      <c r="N29" s="373"/>
      <c r="O29" s="373"/>
      <c r="P29" s="374"/>
      <c r="Q29" s="372">
        <v>6100</v>
      </c>
      <c r="R29" s="373"/>
      <c r="S29" s="373"/>
      <c r="T29" s="373"/>
      <c r="U29" s="373"/>
      <c r="V29" s="374"/>
      <c r="W29" s="463"/>
      <c r="X29" s="464"/>
      <c r="Y29" s="465"/>
      <c r="Z29" s="375" t="s">
        <v>177</v>
      </c>
      <c r="AA29" s="376"/>
      <c r="AB29" s="376"/>
      <c r="AC29" s="376"/>
      <c r="AD29" s="376"/>
      <c r="AE29" s="376"/>
      <c r="AF29" s="376"/>
      <c r="AG29" s="377"/>
      <c r="AH29" s="372">
        <v>994</v>
      </c>
      <c r="AI29" s="373"/>
      <c r="AJ29" s="373"/>
      <c r="AK29" s="373"/>
      <c r="AL29" s="374"/>
      <c r="AM29" s="372">
        <v>2980148</v>
      </c>
      <c r="AN29" s="373"/>
      <c r="AO29" s="373"/>
      <c r="AP29" s="373"/>
      <c r="AQ29" s="373"/>
      <c r="AR29" s="374"/>
      <c r="AS29" s="372">
        <v>2998</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6724030</v>
      </c>
      <c r="BO29" s="420"/>
      <c r="BP29" s="420"/>
      <c r="BQ29" s="420"/>
      <c r="BR29" s="420"/>
      <c r="BS29" s="420"/>
      <c r="BT29" s="420"/>
      <c r="BU29" s="421"/>
      <c r="BV29" s="419">
        <v>6106193</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95.3</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11874029</v>
      </c>
      <c r="BO30" s="454"/>
      <c r="BP30" s="454"/>
      <c r="BQ30" s="454"/>
      <c r="BR30" s="454"/>
      <c r="BS30" s="454"/>
      <c r="BT30" s="454"/>
      <c r="BU30" s="455"/>
      <c r="BV30" s="453">
        <v>10954613</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特別会計国民健康保険事業費</v>
      </c>
      <c r="X34" s="368"/>
      <c r="Y34" s="368"/>
      <c r="Z34" s="368"/>
      <c r="AA34" s="368"/>
      <c r="AB34" s="368"/>
      <c r="AC34" s="368"/>
      <c r="AD34" s="368"/>
      <c r="AE34" s="368"/>
      <c r="AF34" s="368"/>
      <c r="AG34" s="368"/>
      <c r="AH34" s="368"/>
      <c r="AI34" s="368"/>
      <c r="AJ34" s="368"/>
      <c r="AK34" s="368"/>
      <c r="AL34" s="181"/>
      <c r="AM34" s="367">
        <f>IF(AO34="","",MAX(C34:D43,U34:V43)+1)</f>
        <v>7</v>
      </c>
      <c r="AN34" s="367"/>
      <c r="AO34" s="368" t="str">
        <f>IF('各会計、関係団体の財政状況及び健全化判断比率'!B32="","",'各会計、関係団体の財政状況及び健全化判断比率'!B32)</f>
        <v>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11</v>
      </c>
      <c r="BX34" s="367"/>
      <c r="BY34" s="368" t="str">
        <f>IF('各会計、関係団体の財政状況及び健全化判断比率'!B68="","",'各会計、関係団体の財政状況及び健全化判断比率'!B68)</f>
        <v>大阪府後期高齢者医療広域連合
（一般会計）</v>
      </c>
      <c r="BZ34" s="368"/>
      <c r="CA34" s="368"/>
      <c r="CB34" s="368"/>
      <c r="CC34" s="368"/>
      <c r="CD34" s="368"/>
      <c r="CE34" s="368"/>
      <c r="CF34" s="368"/>
      <c r="CG34" s="368"/>
      <c r="CH34" s="368"/>
      <c r="CI34" s="368"/>
      <c r="CJ34" s="368"/>
      <c r="CK34" s="368"/>
      <c r="CL34" s="368"/>
      <c r="CM34" s="368"/>
      <c r="CN34" s="181"/>
      <c r="CO34" s="367">
        <f>IF(CQ34="","",MAX(C34:D43,U34:V43,AM34:AN43,BE34:BF43,BW34:BX43)+1)</f>
        <v>15</v>
      </c>
      <c r="CP34" s="367"/>
      <c r="CQ34" s="368" t="str">
        <f>IF('各会計、関係団体の財政状況及び健全化判断比率'!BS7="","",'各会計、関係団体の財政状況及び健全化判断比率'!BS7)</f>
        <v>箕面市医療保健センター</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f>IF(E35="","",C34+1)</f>
        <v>2</v>
      </c>
      <c r="D35" s="367"/>
      <c r="E35" s="368" t="str">
        <f>IF('各会計、関係団体の財政状況及び健全化判断比率'!B8="","",'各会計、関係団体の財政状況及び健全化判断比率'!B8)</f>
        <v>特別会計公共用地先行取得事業費</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特別会計介護保険事業費</v>
      </c>
      <c r="X35" s="368"/>
      <c r="Y35" s="368"/>
      <c r="Z35" s="368"/>
      <c r="AA35" s="368"/>
      <c r="AB35" s="368"/>
      <c r="AC35" s="368"/>
      <c r="AD35" s="368"/>
      <c r="AE35" s="368"/>
      <c r="AF35" s="368"/>
      <c r="AG35" s="368"/>
      <c r="AH35" s="368"/>
      <c r="AI35" s="368"/>
      <c r="AJ35" s="368"/>
      <c r="AK35" s="368"/>
      <c r="AL35" s="181"/>
      <c r="AM35" s="367">
        <f t="shared" ref="AM35:AM43" si="0">IF(AO35="","",AM34+1)</f>
        <v>8</v>
      </c>
      <c r="AN35" s="367"/>
      <c r="AO35" s="368" t="str">
        <f>IF('各会計、関係団体の財政状況及び健全化判断比率'!B33="","",'各会計、関係団体の財政状況及び健全化判断比率'!B33)</f>
        <v>公共下水道事業会計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12</v>
      </c>
      <c r="BX35" s="367"/>
      <c r="BY35" s="368" t="str">
        <f>IF('各会計、関係団体の財政状況及び健全化判断比率'!B69="","",'各会計、関係団体の財政状況及び健全化判断比率'!B69)</f>
        <v>大阪府後期高齢者医療広域連合
（後期高齢者医療特別会計）</v>
      </c>
      <c r="BZ35" s="368"/>
      <c r="CA35" s="368"/>
      <c r="CB35" s="368"/>
      <c r="CC35" s="368"/>
      <c r="CD35" s="368"/>
      <c r="CE35" s="368"/>
      <c r="CF35" s="368"/>
      <c r="CG35" s="368"/>
      <c r="CH35" s="368"/>
      <c r="CI35" s="368"/>
      <c r="CJ35" s="368"/>
      <c r="CK35" s="368"/>
      <c r="CL35" s="368"/>
      <c r="CM35" s="368"/>
      <c r="CN35" s="181"/>
      <c r="CO35" s="367">
        <f t="shared" ref="CO35:CO43" si="3">IF(CQ35="","",CO34+1)</f>
        <v>16</v>
      </c>
      <c r="CP35" s="367"/>
      <c r="CQ35" s="368" t="str">
        <f>IF('各会計、関係団体の財政状況及び健全化判断比率'!BS8="","",'各会計、関係団体の財政状況及び健全化判断比率'!BS8)</f>
        <v>箕面市障害者事業団</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特別会計後期高齢者医療事業費</v>
      </c>
      <c r="X36" s="368"/>
      <c r="Y36" s="368"/>
      <c r="Z36" s="368"/>
      <c r="AA36" s="368"/>
      <c r="AB36" s="368"/>
      <c r="AC36" s="368"/>
      <c r="AD36" s="368"/>
      <c r="AE36" s="368"/>
      <c r="AF36" s="368"/>
      <c r="AG36" s="368"/>
      <c r="AH36" s="368"/>
      <c r="AI36" s="368"/>
      <c r="AJ36" s="368"/>
      <c r="AK36" s="368"/>
      <c r="AL36" s="181"/>
      <c r="AM36" s="367">
        <f t="shared" si="0"/>
        <v>9</v>
      </c>
      <c r="AN36" s="367"/>
      <c r="AO36" s="368" t="str">
        <f>IF('各会計、関係団体の財政状況及び健全化判断比率'!B34="","",'各会計、関係団体の財政状況及び健全化判断比率'!B34)</f>
        <v>病院事業会計</v>
      </c>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13</v>
      </c>
      <c r="BX36" s="367"/>
      <c r="BY36" s="368" t="str">
        <f>IF('各会計、関係団体の財政状況及び健全化判断比率'!B70="","",'各会計、関係団体の財政状況及び健全化判断比率'!B70)</f>
        <v>大阪広域水道企業団
水道事業会計（水道用水供給事業）</v>
      </c>
      <c r="BZ36" s="368"/>
      <c r="CA36" s="368"/>
      <c r="CB36" s="368"/>
      <c r="CC36" s="368"/>
      <c r="CD36" s="368"/>
      <c r="CE36" s="368"/>
      <c r="CF36" s="368"/>
      <c r="CG36" s="368"/>
      <c r="CH36" s="368"/>
      <c r="CI36" s="368"/>
      <c r="CJ36" s="368"/>
      <c r="CK36" s="368"/>
      <c r="CL36" s="368"/>
      <c r="CM36" s="368"/>
      <c r="CN36" s="181"/>
      <c r="CO36" s="367">
        <f t="shared" si="3"/>
        <v>17</v>
      </c>
      <c r="CP36" s="367"/>
      <c r="CQ36" s="368" t="str">
        <f>IF('各会計、関係団体の財政状況及び健全化判断比率'!BS9="","",'各会計、関係団体の財政状況及び健全化判断比率'!BS9)</f>
        <v>箕面市メイプル文化財団</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f t="shared" si="4"/>
        <v>6</v>
      </c>
      <c r="V37" s="367"/>
      <c r="W37" s="368" t="str">
        <f>IF('各会計、関係団体の財政状況及び健全化判断比率'!B31="","",'各会計、関係団体の財政状況及び健全化判断比率'!B31)</f>
        <v>特別会計介護サービス事業費</v>
      </c>
      <c r="X37" s="368"/>
      <c r="Y37" s="368"/>
      <c r="Z37" s="368"/>
      <c r="AA37" s="368"/>
      <c r="AB37" s="368"/>
      <c r="AC37" s="368"/>
      <c r="AD37" s="368"/>
      <c r="AE37" s="368"/>
      <c r="AF37" s="368"/>
      <c r="AG37" s="368"/>
      <c r="AH37" s="368"/>
      <c r="AI37" s="368"/>
      <c r="AJ37" s="368"/>
      <c r="AK37" s="368"/>
      <c r="AL37" s="181"/>
      <c r="AM37" s="367">
        <f t="shared" si="0"/>
        <v>10</v>
      </c>
      <c r="AN37" s="367"/>
      <c r="AO37" s="368" t="str">
        <f>IF('各会計、関係団体の財政状況及び健全化判断比率'!B35="","",'各会計、関係団体の財政状況及び健全化判断比率'!B35)</f>
        <v>ボートレース事業会計</v>
      </c>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14</v>
      </c>
      <c r="BX37" s="367"/>
      <c r="BY37" s="368" t="str">
        <f>IF('各会計、関係団体の財政状況及び健全化判断比率'!B71="","",'各会計、関係団体の財政状況及び健全化判断比率'!B71)</f>
        <v>大阪広域水道企業団
（工業用水道事業会計）</v>
      </c>
      <c r="BZ37" s="368"/>
      <c r="CA37" s="368"/>
      <c r="CB37" s="368"/>
      <c r="CC37" s="368"/>
      <c r="CD37" s="368"/>
      <c r="CE37" s="368"/>
      <c r="CF37" s="368"/>
      <c r="CG37" s="368"/>
      <c r="CH37" s="368"/>
      <c r="CI37" s="368"/>
      <c r="CJ37" s="368"/>
      <c r="CK37" s="368"/>
      <c r="CL37" s="368"/>
      <c r="CM37" s="368"/>
      <c r="CN37" s="181"/>
      <c r="CO37" s="367">
        <f t="shared" si="3"/>
        <v>18</v>
      </c>
      <c r="CP37" s="367"/>
      <c r="CQ37" s="368" t="str">
        <f>IF('各会計、関係団体の財政状況及び健全化判断比率'!BS10="","",'各会計、関係団体の財政状況及び健全化判断比率'!BS10)</f>
        <v>箕面市国際交流協会</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t="str">
        <f t="shared" si="2"/>
        <v/>
      </c>
      <c r="BX38" s="367"/>
      <c r="BY38" s="368" t="str">
        <f>IF('各会計、関係団体の財政状況及び健全化判断比率'!B72="","",'各会計、関係団体の財政状況及び健全化判断比率'!B72)</f>
        <v/>
      </c>
      <c r="BZ38" s="368"/>
      <c r="CA38" s="368"/>
      <c r="CB38" s="368"/>
      <c r="CC38" s="368"/>
      <c r="CD38" s="368"/>
      <c r="CE38" s="368"/>
      <c r="CF38" s="368"/>
      <c r="CG38" s="368"/>
      <c r="CH38" s="368"/>
      <c r="CI38" s="368"/>
      <c r="CJ38" s="368"/>
      <c r="CK38" s="368"/>
      <c r="CL38" s="368"/>
      <c r="CM38" s="368"/>
      <c r="CN38" s="181"/>
      <c r="CO38" s="367">
        <f t="shared" si="3"/>
        <v>19</v>
      </c>
      <c r="CP38" s="367"/>
      <c r="CQ38" s="368" t="str">
        <f>IF('各会計、関係団体の財政状況及び健全化判断比率'!BS11="","",'各会計、関係団体の財政状況及び健全化判断比率'!BS11)</f>
        <v>箕面市都市開発</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81"/>
      <c r="CO39" s="367">
        <f t="shared" si="3"/>
        <v>20</v>
      </c>
      <c r="CP39" s="367"/>
      <c r="CQ39" s="368" t="str">
        <f>IF('各会計、関係団体の財政状況及び健全化判断比率'!BS12="","",'各会計、関係団体の財政状況及び健全化判断比率'!BS12)</f>
        <v>箕面FMまちそだて</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f t="shared" si="3"/>
        <v>21</v>
      </c>
      <c r="CP40" s="367"/>
      <c r="CQ40" s="368" t="str">
        <f>IF('各会計、関係団体の財政状況及び健全化判断比率'!BS13="","",'各会計、関係団体の財政状況及び健全化判断比率'!BS13)</f>
        <v>箕面市土地開発公社</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b+Jkpisiz1Jo52Q3mfNK43S2gvVquFL/ewPchcfLNJ2sbSL9GS/sR98Qd8nlkETyqoL0LvQD1HWl90OWJq5jNA==" saltValue="ZR57xH3MYdOg+81vRoacB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2">
      <c r="A34" s="22"/>
      <c r="B34" s="31"/>
      <c r="C34" s="1154" t="s">
        <v>536</v>
      </c>
      <c r="D34" s="1154"/>
      <c r="E34" s="1155"/>
      <c r="F34" s="32" t="s">
        <v>489</v>
      </c>
      <c r="G34" s="33" t="s">
        <v>489</v>
      </c>
      <c r="H34" s="33" t="s">
        <v>489</v>
      </c>
      <c r="I34" s="33" t="s">
        <v>489</v>
      </c>
      <c r="J34" s="34">
        <v>27.29</v>
      </c>
      <c r="K34" s="22"/>
      <c r="L34" s="22"/>
      <c r="M34" s="22"/>
      <c r="N34" s="22"/>
      <c r="O34" s="22"/>
      <c r="P34" s="22"/>
    </row>
    <row r="35" spans="1:16" ht="39" customHeight="1" x14ac:dyDescent="0.2">
      <c r="A35" s="22"/>
      <c r="B35" s="35"/>
      <c r="C35" s="1148" t="s">
        <v>537</v>
      </c>
      <c r="D35" s="1149"/>
      <c r="E35" s="1150"/>
      <c r="F35" s="36">
        <v>16.559999999999999</v>
      </c>
      <c r="G35" s="37">
        <v>16.239999999999998</v>
      </c>
      <c r="H35" s="37">
        <v>16.88</v>
      </c>
      <c r="I35" s="37">
        <v>18.11</v>
      </c>
      <c r="J35" s="38">
        <v>18.420000000000002</v>
      </c>
      <c r="K35" s="22"/>
      <c r="L35" s="22"/>
      <c r="M35" s="22"/>
      <c r="N35" s="22"/>
      <c r="O35" s="22"/>
      <c r="P35" s="22"/>
    </row>
    <row r="36" spans="1:16" ht="39" customHeight="1" x14ac:dyDescent="0.2">
      <c r="A36" s="22"/>
      <c r="B36" s="35"/>
      <c r="C36" s="1148" t="s">
        <v>538</v>
      </c>
      <c r="D36" s="1149"/>
      <c r="E36" s="1150"/>
      <c r="F36" s="36">
        <v>8.6</v>
      </c>
      <c r="G36" s="37">
        <v>7.43</v>
      </c>
      <c r="H36" s="37">
        <v>7.38</v>
      </c>
      <c r="I36" s="37">
        <v>8.34</v>
      </c>
      <c r="J36" s="38">
        <v>9.06</v>
      </c>
      <c r="K36" s="22"/>
      <c r="L36" s="22"/>
      <c r="M36" s="22"/>
      <c r="N36" s="22"/>
      <c r="O36" s="22"/>
      <c r="P36" s="22"/>
    </row>
    <row r="37" spans="1:16" ht="39" customHeight="1" x14ac:dyDescent="0.2">
      <c r="A37" s="22"/>
      <c r="B37" s="35"/>
      <c r="C37" s="1148" t="s">
        <v>539</v>
      </c>
      <c r="D37" s="1149"/>
      <c r="E37" s="1150"/>
      <c r="F37" s="36">
        <v>2.31</v>
      </c>
      <c r="G37" s="37">
        <v>3.8</v>
      </c>
      <c r="H37" s="37">
        <v>5.24</v>
      </c>
      <c r="I37" s="37">
        <v>9.69</v>
      </c>
      <c r="J37" s="38">
        <v>5.59</v>
      </c>
      <c r="K37" s="22"/>
      <c r="L37" s="22"/>
      <c r="M37" s="22"/>
      <c r="N37" s="22"/>
      <c r="O37" s="22"/>
      <c r="P37" s="22"/>
    </row>
    <row r="38" spans="1:16" ht="39" customHeight="1" x14ac:dyDescent="0.2">
      <c r="A38" s="22"/>
      <c r="B38" s="35"/>
      <c r="C38" s="1148" t="s">
        <v>540</v>
      </c>
      <c r="D38" s="1149"/>
      <c r="E38" s="1150"/>
      <c r="F38" s="36">
        <v>7.99</v>
      </c>
      <c r="G38" s="37">
        <v>8.5299999999999994</v>
      </c>
      <c r="H38" s="37">
        <v>4.93</v>
      </c>
      <c r="I38" s="37">
        <v>5.34</v>
      </c>
      <c r="J38" s="38">
        <v>5.44</v>
      </c>
      <c r="K38" s="22"/>
      <c r="L38" s="22"/>
      <c r="M38" s="22"/>
      <c r="N38" s="22"/>
      <c r="O38" s="22"/>
      <c r="P38" s="22"/>
    </row>
    <row r="39" spans="1:16" ht="39" customHeight="1" x14ac:dyDescent="0.2">
      <c r="A39" s="22"/>
      <c r="B39" s="35"/>
      <c r="C39" s="1148" t="s">
        <v>541</v>
      </c>
      <c r="D39" s="1149"/>
      <c r="E39" s="1150"/>
      <c r="F39" s="36">
        <v>1.24</v>
      </c>
      <c r="G39" s="37">
        <v>1.84</v>
      </c>
      <c r="H39" s="37">
        <v>0.66</v>
      </c>
      <c r="I39" s="37">
        <v>0.81</v>
      </c>
      <c r="J39" s="38">
        <v>1.0900000000000001</v>
      </c>
      <c r="K39" s="22"/>
      <c r="L39" s="22"/>
      <c r="M39" s="22"/>
      <c r="N39" s="22"/>
      <c r="O39" s="22"/>
      <c r="P39" s="22"/>
    </row>
    <row r="40" spans="1:16" ht="39" customHeight="1" x14ac:dyDescent="0.2">
      <c r="A40" s="22"/>
      <c r="B40" s="35"/>
      <c r="C40" s="1148" t="s">
        <v>542</v>
      </c>
      <c r="D40" s="1149"/>
      <c r="E40" s="1150"/>
      <c r="F40" s="36">
        <v>0.31</v>
      </c>
      <c r="G40" s="37">
        <v>0.44</v>
      </c>
      <c r="H40" s="37">
        <v>0.28000000000000003</v>
      </c>
      <c r="I40" s="37">
        <v>0.32</v>
      </c>
      <c r="J40" s="38">
        <v>0.32</v>
      </c>
      <c r="K40" s="22"/>
      <c r="L40" s="22"/>
      <c r="M40" s="22"/>
      <c r="N40" s="22"/>
      <c r="O40" s="22"/>
      <c r="P40" s="22"/>
    </row>
    <row r="41" spans="1:16" ht="39" customHeight="1" x14ac:dyDescent="0.2">
      <c r="A41" s="22"/>
      <c r="B41" s="35"/>
      <c r="C41" s="1148" t="s">
        <v>543</v>
      </c>
      <c r="D41" s="1149"/>
      <c r="E41" s="1150"/>
      <c r="F41" s="36">
        <v>0</v>
      </c>
      <c r="G41" s="37">
        <v>1.32</v>
      </c>
      <c r="H41" s="37">
        <v>0.75</v>
      </c>
      <c r="I41" s="37">
        <v>0.1</v>
      </c>
      <c r="J41" s="38">
        <v>0.14000000000000001</v>
      </c>
      <c r="K41" s="22"/>
      <c r="L41" s="22"/>
      <c r="M41" s="22"/>
      <c r="N41" s="22"/>
      <c r="O41" s="22"/>
      <c r="P41" s="22"/>
    </row>
    <row r="42" spans="1:16" ht="39" customHeight="1" x14ac:dyDescent="0.2">
      <c r="A42" s="22"/>
      <c r="B42" s="39"/>
      <c r="C42" s="1148" t="s">
        <v>544</v>
      </c>
      <c r="D42" s="1149"/>
      <c r="E42" s="1150"/>
      <c r="F42" s="36" t="s">
        <v>489</v>
      </c>
      <c r="G42" s="37" t="s">
        <v>489</v>
      </c>
      <c r="H42" s="37" t="s">
        <v>489</v>
      </c>
      <c r="I42" s="37" t="s">
        <v>489</v>
      </c>
      <c r="J42" s="38" t="s">
        <v>489</v>
      </c>
      <c r="K42" s="22"/>
      <c r="L42" s="22"/>
      <c r="M42" s="22"/>
      <c r="N42" s="22"/>
      <c r="O42" s="22"/>
      <c r="P42" s="22"/>
    </row>
    <row r="43" spans="1:16" ht="39" customHeight="1" thickBot="1" x14ac:dyDescent="0.25">
      <c r="A43" s="22"/>
      <c r="B43" s="40"/>
      <c r="C43" s="1151" t="s">
        <v>545</v>
      </c>
      <c r="D43" s="1152"/>
      <c r="E43" s="1153"/>
      <c r="F43" s="41">
        <v>23.57</v>
      </c>
      <c r="G43" s="42">
        <v>23.35</v>
      </c>
      <c r="H43" s="42">
        <v>21.23</v>
      </c>
      <c r="I43" s="42">
        <v>24.96</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Wj+y9OXFUWW9odh83g4Vfm9/YXNADu68uoKJkBQawFJJxEnNmxo/X2dwkm6inLCiXyICLHRuPB2AGVy8Uo/twg==" saltValue="ShJLiWSLR1RD3Ohc0nEdO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2">
      <c r="A45" s="48"/>
      <c r="B45" s="1179" t="s">
        <v>9</v>
      </c>
      <c r="C45" s="1180"/>
      <c r="D45" s="58"/>
      <c r="E45" s="1185" t="s">
        <v>10</v>
      </c>
      <c r="F45" s="1185"/>
      <c r="G45" s="1185"/>
      <c r="H45" s="1185"/>
      <c r="I45" s="1185"/>
      <c r="J45" s="1186"/>
      <c r="K45" s="59">
        <v>2633</v>
      </c>
      <c r="L45" s="60">
        <v>2789</v>
      </c>
      <c r="M45" s="60">
        <v>2976</v>
      </c>
      <c r="N45" s="60">
        <v>3434</v>
      </c>
      <c r="O45" s="61">
        <v>3454</v>
      </c>
      <c r="P45" s="48"/>
      <c r="Q45" s="48"/>
      <c r="R45" s="48"/>
      <c r="S45" s="48"/>
      <c r="T45" s="48"/>
      <c r="U45" s="48"/>
    </row>
    <row r="46" spans="1:21" ht="30.75" customHeight="1" x14ac:dyDescent="0.2">
      <c r="A46" s="48"/>
      <c r="B46" s="1181"/>
      <c r="C46" s="1182"/>
      <c r="D46" s="62"/>
      <c r="E46" s="1158" t="s">
        <v>11</v>
      </c>
      <c r="F46" s="1158"/>
      <c r="G46" s="1158"/>
      <c r="H46" s="1158"/>
      <c r="I46" s="1158"/>
      <c r="J46" s="1159"/>
      <c r="K46" s="63" t="s">
        <v>489</v>
      </c>
      <c r="L46" s="64" t="s">
        <v>489</v>
      </c>
      <c r="M46" s="64" t="s">
        <v>489</v>
      </c>
      <c r="N46" s="64" t="s">
        <v>489</v>
      </c>
      <c r="O46" s="65" t="s">
        <v>489</v>
      </c>
      <c r="P46" s="48"/>
      <c r="Q46" s="48"/>
      <c r="R46" s="48"/>
      <c r="S46" s="48"/>
      <c r="T46" s="48"/>
      <c r="U46" s="48"/>
    </row>
    <row r="47" spans="1:21" ht="30.75" customHeight="1" x14ac:dyDescent="0.2">
      <c r="A47" s="48"/>
      <c r="B47" s="1181"/>
      <c r="C47" s="1182"/>
      <c r="D47" s="62"/>
      <c r="E47" s="1158" t="s">
        <v>12</v>
      </c>
      <c r="F47" s="1158"/>
      <c r="G47" s="1158"/>
      <c r="H47" s="1158"/>
      <c r="I47" s="1158"/>
      <c r="J47" s="1159"/>
      <c r="K47" s="63" t="s">
        <v>489</v>
      </c>
      <c r="L47" s="64" t="s">
        <v>489</v>
      </c>
      <c r="M47" s="64" t="s">
        <v>489</v>
      </c>
      <c r="N47" s="64" t="s">
        <v>489</v>
      </c>
      <c r="O47" s="65" t="s">
        <v>489</v>
      </c>
      <c r="P47" s="48"/>
      <c r="Q47" s="48"/>
      <c r="R47" s="48"/>
      <c r="S47" s="48"/>
      <c r="T47" s="48"/>
      <c r="U47" s="48"/>
    </row>
    <row r="48" spans="1:21" ht="30.75" customHeight="1" x14ac:dyDescent="0.2">
      <c r="A48" s="48"/>
      <c r="B48" s="1181"/>
      <c r="C48" s="1182"/>
      <c r="D48" s="62"/>
      <c r="E48" s="1158" t="s">
        <v>13</v>
      </c>
      <c r="F48" s="1158"/>
      <c r="G48" s="1158"/>
      <c r="H48" s="1158"/>
      <c r="I48" s="1158"/>
      <c r="J48" s="1159"/>
      <c r="K48" s="63">
        <v>180</v>
      </c>
      <c r="L48" s="64">
        <v>178</v>
      </c>
      <c r="M48" s="64">
        <v>184</v>
      </c>
      <c r="N48" s="64">
        <v>189</v>
      </c>
      <c r="O48" s="65">
        <v>189</v>
      </c>
      <c r="P48" s="48"/>
      <c r="Q48" s="48"/>
      <c r="R48" s="48"/>
      <c r="S48" s="48"/>
      <c r="T48" s="48"/>
      <c r="U48" s="48"/>
    </row>
    <row r="49" spans="1:21" ht="30.75" customHeight="1" x14ac:dyDescent="0.2">
      <c r="A49" s="48"/>
      <c r="B49" s="1181"/>
      <c r="C49" s="1182"/>
      <c r="D49" s="62"/>
      <c r="E49" s="1158" t="s">
        <v>14</v>
      </c>
      <c r="F49" s="1158"/>
      <c r="G49" s="1158"/>
      <c r="H49" s="1158"/>
      <c r="I49" s="1158"/>
      <c r="J49" s="1159"/>
      <c r="K49" s="63" t="s">
        <v>489</v>
      </c>
      <c r="L49" s="64" t="s">
        <v>489</v>
      </c>
      <c r="M49" s="64" t="s">
        <v>489</v>
      </c>
      <c r="N49" s="64" t="s">
        <v>489</v>
      </c>
      <c r="O49" s="65" t="s">
        <v>489</v>
      </c>
      <c r="P49" s="48"/>
      <c r="Q49" s="48"/>
      <c r="R49" s="48"/>
      <c r="S49" s="48"/>
      <c r="T49" s="48"/>
      <c r="U49" s="48"/>
    </row>
    <row r="50" spans="1:21" ht="30.75" customHeight="1" x14ac:dyDescent="0.2">
      <c r="A50" s="48"/>
      <c r="B50" s="1181"/>
      <c r="C50" s="1182"/>
      <c r="D50" s="62"/>
      <c r="E50" s="1158" t="s">
        <v>15</v>
      </c>
      <c r="F50" s="1158"/>
      <c r="G50" s="1158"/>
      <c r="H50" s="1158"/>
      <c r="I50" s="1158"/>
      <c r="J50" s="1159"/>
      <c r="K50" s="63">
        <v>225</v>
      </c>
      <c r="L50" s="64">
        <v>100</v>
      </c>
      <c r="M50" s="64">
        <v>100</v>
      </c>
      <c r="N50" s="64">
        <v>206</v>
      </c>
      <c r="O50" s="65">
        <v>216</v>
      </c>
      <c r="P50" s="48"/>
      <c r="Q50" s="48"/>
      <c r="R50" s="48"/>
      <c r="S50" s="48"/>
      <c r="T50" s="48"/>
      <c r="U50" s="48"/>
    </row>
    <row r="51" spans="1:21" ht="30.75" customHeight="1" x14ac:dyDescent="0.2">
      <c r="A51" s="48"/>
      <c r="B51" s="1183"/>
      <c r="C51" s="1184"/>
      <c r="D51" s="66"/>
      <c r="E51" s="1158" t="s">
        <v>16</v>
      </c>
      <c r="F51" s="1158"/>
      <c r="G51" s="1158"/>
      <c r="H51" s="1158"/>
      <c r="I51" s="1158"/>
      <c r="J51" s="1159"/>
      <c r="K51" s="63" t="s">
        <v>489</v>
      </c>
      <c r="L51" s="64" t="s">
        <v>489</v>
      </c>
      <c r="M51" s="64" t="s">
        <v>489</v>
      </c>
      <c r="N51" s="64" t="s">
        <v>489</v>
      </c>
      <c r="O51" s="65" t="s">
        <v>489</v>
      </c>
      <c r="P51" s="48"/>
      <c r="Q51" s="48"/>
      <c r="R51" s="48"/>
      <c r="S51" s="48"/>
      <c r="T51" s="48"/>
      <c r="U51" s="48"/>
    </row>
    <row r="52" spans="1:21" ht="30.75" customHeight="1" x14ac:dyDescent="0.2">
      <c r="A52" s="48"/>
      <c r="B52" s="1156" t="s">
        <v>17</v>
      </c>
      <c r="C52" s="1157"/>
      <c r="D52" s="66"/>
      <c r="E52" s="1158" t="s">
        <v>18</v>
      </c>
      <c r="F52" s="1158"/>
      <c r="G52" s="1158"/>
      <c r="H52" s="1158"/>
      <c r="I52" s="1158"/>
      <c r="J52" s="1159"/>
      <c r="K52" s="63">
        <v>2363</v>
      </c>
      <c r="L52" s="64">
        <v>2415</v>
      </c>
      <c r="M52" s="64">
        <v>2425</v>
      </c>
      <c r="N52" s="64">
        <v>3387</v>
      </c>
      <c r="O52" s="65">
        <v>3401</v>
      </c>
      <c r="P52" s="48"/>
      <c r="Q52" s="48"/>
      <c r="R52" s="48"/>
      <c r="S52" s="48"/>
      <c r="T52" s="48"/>
      <c r="U52" s="48"/>
    </row>
    <row r="53" spans="1:21" ht="30.75" customHeight="1" thickBot="1" x14ac:dyDescent="0.25">
      <c r="A53" s="48"/>
      <c r="B53" s="1160" t="s">
        <v>19</v>
      </c>
      <c r="C53" s="1161"/>
      <c r="D53" s="67"/>
      <c r="E53" s="1162" t="s">
        <v>20</v>
      </c>
      <c r="F53" s="1162"/>
      <c r="G53" s="1162"/>
      <c r="H53" s="1162"/>
      <c r="I53" s="1162"/>
      <c r="J53" s="1163"/>
      <c r="K53" s="68">
        <v>675</v>
      </c>
      <c r="L53" s="69">
        <v>652</v>
      </c>
      <c r="M53" s="69">
        <v>835</v>
      </c>
      <c r="N53" s="69">
        <v>442</v>
      </c>
      <c r="O53" s="70">
        <v>458</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2">
      <c r="B58" s="1164" t="s">
        <v>24</v>
      </c>
      <c r="C58" s="1165"/>
      <c r="D58" s="1170" t="s">
        <v>25</v>
      </c>
      <c r="E58" s="1171"/>
      <c r="F58" s="1171"/>
      <c r="G58" s="1171"/>
      <c r="H58" s="1171"/>
      <c r="I58" s="1171"/>
      <c r="J58" s="1172"/>
      <c r="K58" s="83"/>
      <c r="L58" s="84"/>
      <c r="M58" s="84"/>
      <c r="N58" s="84"/>
      <c r="O58" s="85"/>
    </row>
    <row r="59" spans="1:21" ht="31.5" customHeight="1" x14ac:dyDescent="0.2">
      <c r="B59" s="1166"/>
      <c r="C59" s="1167"/>
      <c r="D59" s="1173" t="s">
        <v>26</v>
      </c>
      <c r="E59" s="1174"/>
      <c r="F59" s="1174"/>
      <c r="G59" s="1174"/>
      <c r="H59" s="1174"/>
      <c r="I59" s="1174"/>
      <c r="J59" s="1175"/>
      <c r="K59" s="86"/>
      <c r="L59" s="87"/>
      <c r="M59" s="87"/>
      <c r="N59" s="87"/>
      <c r="O59" s="88"/>
    </row>
    <row r="60" spans="1:21" ht="31.5" customHeight="1" thickBot="1" x14ac:dyDescent="0.25">
      <c r="B60" s="1168"/>
      <c r="C60" s="1169"/>
      <c r="D60" s="1176" t="s">
        <v>27</v>
      </c>
      <c r="E60" s="1177"/>
      <c r="F60" s="1177"/>
      <c r="G60" s="1177"/>
      <c r="H60" s="1177"/>
      <c r="I60" s="1177"/>
      <c r="J60" s="1178"/>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qVqKMj6uOVVYSy6QvFvYyD4TKCaleCb52O2UMKY29I35XGogyIWp6XTowkGTmMxm3FC3pIYO0yxZKp/BlsCew==" saltValue="FovrkKnUmFfyif1Oa45WZ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528</v>
      </c>
      <c r="J40" s="103" t="s">
        <v>529</v>
      </c>
      <c r="K40" s="103" t="s">
        <v>530</v>
      </c>
      <c r="L40" s="103" t="s">
        <v>531</v>
      </c>
      <c r="M40" s="104" t="s">
        <v>532</v>
      </c>
    </row>
    <row r="41" spans="2:13" ht="27.75" customHeight="1" x14ac:dyDescent="0.2">
      <c r="B41" s="1199" t="s">
        <v>30</v>
      </c>
      <c r="C41" s="1200"/>
      <c r="D41" s="105"/>
      <c r="E41" s="1201" t="s">
        <v>31</v>
      </c>
      <c r="F41" s="1201"/>
      <c r="G41" s="1201"/>
      <c r="H41" s="1202"/>
      <c r="I41" s="355">
        <v>48752</v>
      </c>
      <c r="J41" s="356">
        <v>57011</v>
      </c>
      <c r="K41" s="356">
        <v>57889</v>
      </c>
      <c r="L41" s="356">
        <v>52304</v>
      </c>
      <c r="M41" s="357">
        <v>50028</v>
      </c>
    </row>
    <row r="42" spans="2:13" ht="27.75" customHeight="1" x14ac:dyDescent="0.2">
      <c r="B42" s="1189"/>
      <c r="C42" s="1190"/>
      <c r="D42" s="106"/>
      <c r="E42" s="1193" t="s">
        <v>32</v>
      </c>
      <c r="F42" s="1193"/>
      <c r="G42" s="1193"/>
      <c r="H42" s="1194"/>
      <c r="I42" s="358">
        <v>7551</v>
      </c>
      <c r="J42" s="359">
        <v>4699</v>
      </c>
      <c r="K42" s="359">
        <v>3703</v>
      </c>
      <c r="L42" s="359">
        <v>2825</v>
      </c>
      <c r="M42" s="360">
        <v>2720</v>
      </c>
    </row>
    <row r="43" spans="2:13" ht="27.75" customHeight="1" x14ac:dyDescent="0.2">
      <c r="B43" s="1189"/>
      <c r="C43" s="1190"/>
      <c r="D43" s="106"/>
      <c r="E43" s="1193" t="s">
        <v>33</v>
      </c>
      <c r="F43" s="1193"/>
      <c r="G43" s="1193"/>
      <c r="H43" s="1194"/>
      <c r="I43" s="358">
        <v>1867</v>
      </c>
      <c r="J43" s="359">
        <v>1862</v>
      </c>
      <c r="K43" s="359">
        <v>1828</v>
      </c>
      <c r="L43" s="359">
        <v>1512</v>
      </c>
      <c r="M43" s="360">
        <v>1943</v>
      </c>
    </row>
    <row r="44" spans="2:13" ht="27.75" customHeight="1" x14ac:dyDescent="0.2">
      <c r="B44" s="1189"/>
      <c r="C44" s="1190"/>
      <c r="D44" s="106"/>
      <c r="E44" s="1193" t="s">
        <v>34</v>
      </c>
      <c r="F44" s="1193"/>
      <c r="G44" s="1193"/>
      <c r="H44" s="1194"/>
      <c r="I44" s="358" t="s">
        <v>489</v>
      </c>
      <c r="J44" s="359" t="s">
        <v>489</v>
      </c>
      <c r="K44" s="359" t="s">
        <v>489</v>
      </c>
      <c r="L44" s="359" t="s">
        <v>489</v>
      </c>
      <c r="M44" s="360" t="s">
        <v>489</v>
      </c>
    </row>
    <row r="45" spans="2:13" ht="27.75" customHeight="1" x14ac:dyDescent="0.2">
      <c r="B45" s="1189"/>
      <c r="C45" s="1190"/>
      <c r="D45" s="106"/>
      <c r="E45" s="1193" t="s">
        <v>35</v>
      </c>
      <c r="F45" s="1193"/>
      <c r="G45" s="1193"/>
      <c r="H45" s="1194"/>
      <c r="I45" s="358">
        <v>6769</v>
      </c>
      <c r="J45" s="359">
        <v>6569</v>
      </c>
      <c r="K45" s="359">
        <v>6424</v>
      </c>
      <c r="L45" s="359">
        <v>6201</v>
      </c>
      <c r="M45" s="360">
        <v>6258</v>
      </c>
    </row>
    <row r="46" spans="2:13" ht="27.75" customHeight="1" x14ac:dyDescent="0.2">
      <c r="B46" s="1189"/>
      <c r="C46" s="1190"/>
      <c r="D46" s="107"/>
      <c r="E46" s="1193" t="s">
        <v>36</v>
      </c>
      <c r="F46" s="1193"/>
      <c r="G46" s="1193"/>
      <c r="H46" s="1194"/>
      <c r="I46" s="358" t="s">
        <v>489</v>
      </c>
      <c r="J46" s="359" t="s">
        <v>489</v>
      </c>
      <c r="K46" s="359" t="s">
        <v>489</v>
      </c>
      <c r="L46" s="359" t="s">
        <v>489</v>
      </c>
      <c r="M46" s="360" t="s">
        <v>489</v>
      </c>
    </row>
    <row r="47" spans="2:13" ht="27.75" customHeight="1" x14ac:dyDescent="0.2">
      <c r="B47" s="1189"/>
      <c r="C47" s="1190"/>
      <c r="D47" s="108"/>
      <c r="E47" s="1203" t="s">
        <v>37</v>
      </c>
      <c r="F47" s="1204"/>
      <c r="G47" s="1204"/>
      <c r="H47" s="1205"/>
      <c r="I47" s="358" t="s">
        <v>489</v>
      </c>
      <c r="J47" s="359" t="s">
        <v>489</v>
      </c>
      <c r="K47" s="359" t="s">
        <v>489</v>
      </c>
      <c r="L47" s="359" t="s">
        <v>489</v>
      </c>
      <c r="M47" s="360" t="s">
        <v>489</v>
      </c>
    </row>
    <row r="48" spans="2:13" ht="27.75" customHeight="1" x14ac:dyDescent="0.2">
      <c r="B48" s="1189"/>
      <c r="C48" s="1190"/>
      <c r="D48" s="106"/>
      <c r="E48" s="1193" t="s">
        <v>38</v>
      </c>
      <c r="F48" s="1193"/>
      <c r="G48" s="1193"/>
      <c r="H48" s="1194"/>
      <c r="I48" s="358" t="s">
        <v>489</v>
      </c>
      <c r="J48" s="359" t="s">
        <v>489</v>
      </c>
      <c r="K48" s="359" t="s">
        <v>489</v>
      </c>
      <c r="L48" s="359" t="s">
        <v>489</v>
      </c>
      <c r="M48" s="360" t="s">
        <v>489</v>
      </c>
    </row>
    <row r="49" spans="2:13" ht="27.75" customHeight="1" x14ac:dyDescent="0.2">
      <c r="B49" s="1191"/>
      <c r="C49" s="1192"/>
      <c r="D49" s="106"/>
      <c r="E49" s="1193" t="s">
        <v>39</v>
      </c>
      <c r="F49" s="1193"/>
      <c r="G49" s="1193"/>
      <c r="H49" s="1194"/>
      <c r="I49" s="358" t="s">
        <v>489</v>
      </c>
      <c r="J49" s="359" t="s">
        <v>489</v>
      </c>
      <c r="K49" s="359" t="s">
        <v>489</v>
      </c>
      <c r="L49" s="359" t="s">
        <v>489</v>
      </c>
      <c r="M49" s="360" t="s">
        <v>489</v>
      </c>
    </row>
    <row r="50" spans="2:13" ht="27.75" customHeight="1" x14ac:dyDescent="0.2">
      <c r="B50" s="1187" t="s">
        <v>40</v>
      </c>
      <c r="C50" s="1188"/>
      <c r="D50" s="109"/>
      <c r="E50" s="1193" t="s">
        <v>41</v>
      </c>
      <c r="F50" s="1193"/>
      <c r="G50" s="1193"/>
      <c r="H50" s="1194"/>
      <c r="I50" s="358">
        <v>26961</v>
      </c>
      <c r="J50" s="359">
        <v>24566</v>
      </c>
      <c r="K50" s="359">
        <v>27086</v>
      </c>
      <c r="L50" s="359">
        <v>25666</v>
      </c>
      <c r="M50" s="360">
        <v>27302</v>
      </c>
    </row>
    <row r="51" spans="2:13" ht="27.75" customHeight="1" x14ac:dyDescent="0.2">
      <c r="B51" s="1189"/>
      <c r="C51" s="1190"/>
      <c r="D51" s="106"/>
      <c r="E51" s="1193" t="s">
        <v>42</v>
      </c>
      <c r="F51" s="1193"/>
      <c r="G51" s="1193"/>
      <c r="H51" s="1194"/>
      <c r="I51" s="358">
        <v>13263</v>
      </c>
      <c r="J51" s="359">
        <v>13813</v>
      </c>
      <c r="K51" s="359">
        <v>7660</v>
      </c>
      <c r="L51" s="359">
        <v>4450</v>
      </c>
      <c r="M51" s="360">
        <v>4331</v>
      </c>
    </row>
    <row r="52" spans="2:13" ht="27.75" customHeight="1" x14ac:dyDescent="0.2">
      <c r="B52" s="1191"/>
      <c r="C52" s="1192"/>
      <c r="D52" s="106"/>
      <c r="E52" s="1193" t="s">
        <v>43</v>
      </c>
      <c r="F52" s="1193"/>
      <c r="G52" s="1193"/>
      <c r="H52" s="1194"/>
      <c r="I52" s="358">
        <v>29385</v>
      </c>
      <c r="J52" s="359">
        <v>30533</v>
      </c>
      <c r="K52" s="359">
        <v>31449</v>
      </c>
      <c r="L52" s="359">
        <v>30553</v>
      </c>
      <c r="M52" s="360">
        <v>29581</v>
      </c>
    </row>
    <row r="53" spans="2:13" ht="27.75" customHeight="1" thickBot="1" x14ac:dyDescent="0.25">
      <c r="B53" s="1195" t="s">
        <v>19</v>
      </c>
      <c r="C53" s="1196"/>
      <c r="D53" s="110"/>
      <c r="E53" s="1197" t="s">
        <v>44</v>
      </c>
      <c r="F53" s="1197"/>
      <c r="G53" s="1197"/>
      <c r="H53" s="1198"/>
      <c r="I53" s="361">
        <v>-4670</v>
      </c>
      <c r="J53" s="362">
        <v>1228</v>
      </c>
      <c r="K53" s="362">
        <v>3649</v>
      </c>
      <c r="L53" s="362">
        <v>2173</v>
      </c>
      <c r="M53" s="363">
        <v>-265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VdU7tdfC2ata3RbCX7CBsT0YcKnMnYyiIv/t8jV9mg3acsMIXEyivpQlFbiqazfmR5IOk+3PUPKrD0I8acdmdg==" saltValue="NadOt4bPXnat4qXo5yDAe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530</v>
      </c>
      <c r="G54" s="119" t="s">
        <v>531</v>
      </c>
      <c r="H54" s="120" t="s">
        <v>532</v>
      </c>
    </row>
    <row r="55" spans="2:8" ht="52.5" customHeight="1" x14ac:dyDescent="0.2">
      <c r="B55" s="121"/>
      <c r="C55" s="1214" t="s">
        <v>46</v>
      </c>
      <c r="D55" s="1214"/>
      <c r="E55" s="1215"/>
      <c r="F55" s="122">
        <v>5220</v>
      </c>
      <c r="G55" s="122">
        <v>5077</v>
      </c>
      <c r="H55" s="123">
        <v>5393</v>
      </c>
    </row>
    <row r="56" spans="2:8" ht="52.5" customHeight="1" x14ac:dyDescent="0.2">
      <c r="B56" s="124"/>
      <c r="C56" s="1216" t="s">
        <v>47</v>
      </c>
      <c r="D56" s="1216"/>
      <c r="E56" s="1217"/>
      <c r="F56" s="125">
        <v>5606</v>
      </c>
      <c r="G56" s="125">
        <v>6106</v>
      </c>
      <c r="H56" s="126">
        <v>6724</v>
      </c>
    </row>
    <row r="57" spans="2:8" ht="53.25" customHeight="1" x14ac:dyDescent="0.2">
      <c r="B57" s="124"/>
      <c r="C57" s="1218" t="s">
        <v>48</v>
      </c>
      <c r="D57" s="1218"/>
      <c r="E57" s="1219"/>
      <c r="F57" s="127">
        <v>12783</v>
      </c>
      <c r="G57" s="127">
        <v>10955</v>
      </c>
      <c r="H57" s="128">
        <v>11874</v>
      </c>
    </row>
    <row r="58" spans="2:8" ht="45.75" customHeight="1" x14ac:dyDescent="0.2">
      <c r="B58" s="129"/>
      <c r="C58" s="1206" t="s">
        <v>565</v>
      </c>
      <c r="D58" s="1207"/>
      <c r="E58" s="1208"/>
      <c r="F58" s="130">
        <v>574</v>
      </c>
      <c r="G58" s="130">
        <v>583</v>
      </c>
      <c r="H58" s="131">
        <v>2602</v>
      </c>
    </row>
    <row r="59" spans="2:8" ht="45.75" customHeight="1" x14ac:dyDescent="0.2">
      <c r="B59" s="129"/>
      <c r="C59" s="1206" t="s">
        <v>566</v>
      </c>
      <c r="D59" s="1207"/>
      <c r="E59" s="1208"/>
      <c r="F59" s="130">
        <v>7491</v>
      </c>
      <c r="G59" s="130">
        <v>4378</v>
      </c>
      <c r="H59" s="131">
        <v>2244</v>
      </c>
    </row>
    <row r="60" spans="2:8" ht="45.75" customHeight="1" x14ac:dyDescent="0.2">
      <c r="B60" s="129"/>
      <c r="C60" s="1206" t="s">
        <v>567</v>
      </c>
      <c r="D60" s="1207"/>
      <c r="E60" s="1208"/>
      <c r="F60" s="130">
        <v>670</v>
      </c>
      <c r="G60" s="130">
        <v>675</v>
      </c>
      <c r="H60" s="131">
        <v>1695</v>
      </c>
    </row>
    <row r="61" spans="2:8" ht="45.75" customHeight="1" x14ac:dyDescent="0.2">
      <c r="B61" s="129"/>
      <c r="C61" s="1206" t="s">
        <v>568</v>
      </c>
      <c r="D61" s="1207"/>
      <c r="E61" s="1208"/>
      <c r="F61" s="130">
        <v>608</v>
      </c>
      <c r="G61" s="130">
        <v>958</v>
      </c>
      <c r="H61" s="131">
        <v>1337</v>
      </c>
    </row>
    <row r="62" spans="2:8" ht="45.75" customHeight="1" thickBot="1" x14ac:dyDescent="0.25">
      <c r="B62" s="132"/>
      <c r="C62" s="1209" t="s">
        <v>569</v>
      </c>
      <c r="D62" s="1210"/>
      <c r="E62" s="1211"/>
      <c r="F62" s="133">
        <v>630</v>
      </c>
      <c r="G62" s="133">
        <v>1188</v>
      </c>
      <c r="H62" s="134">
        <v>1095</v>
      </c>
    </row>
    <row r="63" spans="2:8" ht="52.5" customHeight="1" thickBot="1" x14ac:dyDescent="0.25">
      <c r="B63" s="135"/>
      <c r="C63" s="1212" t="s">
        <v>49</v>
      </c>
      <c r="D63" s="1212"/>
      <c r="E63" s="1213"/>
      <c r="F63" s="136">
        <v>23608</v>
      </c>
      <c r="G63" s="136">
        <v>22138</v>
      </c>
      <c r="H63" s="137">
        <v>23991</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znVNiEZfZhDJi8znVaLcmeGKEPdLv8tlV9jcftfFoez36EpSuHOi37TUXuRUevCqBO8aMVvF5itq8iHO2kkYkw==" saltValue="5G6jOhgoyc/65xKIZ9fHz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674C-27FB-412F-AB18-1A47452DBA23}">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22" customWidth="1"/>
    <col min="2" max="107" width="2.44140625" style="1222" customWidth="1"/>
    <col min="108" max="108" width="6.109375" style="1230" customWidth="1"/>
    <col min="109" max="109" width="5.88671875" style="1229" customWidth="1"/>
    <col min="110" max="110" width="8.6640625" style="1222" hidden="1" customWidth="1"/>
    <col min="111" max="16384" width="8.6640625" style="1222" hidden="1"/>
  </cols>
  <sheetData>
    <row r="1" spans="1:109" ht="42.75" customHeight="1" x14ac:dyDescent="0.2">
      <c r="A1" s="1220"/>
      <c r="B1" s="1221"/>
      <c r="DD1" s="1222"/>
      <c r="DE1" s="1222"/>
    </row>
    <row r="2" spans="1:109" ht="25.5" customHeight="1" x14ac:dyDescent="0.2">
      <c r="A2" s="1223"/>
      <c r="C2" s="1223"/>
      <c r="O2" s="1223"/>
      <c r="P2" s="1223"/>
      <c r="Q2" s="1223"/>
      <c r="R2" s="1223"/>
      <c r="S2" s="1223"/>
      <c r="T2" s="1223"/>
      <c r="U2" s="1223"/>
      <c r="V2" s="1223"/>
      <c r="W2" s="1223"/>
      <c r="X2" s="1223"/>
      <c r="Y2" s="1223"/>
      <c r="Z2" s="1223"/>
      <c r="AA2" s="1223"/>
      <c r="AB2" s="1223"/>
      <c r="AC2" s="1223"/>
      <c r="AD2" s="1223"/>
      <c r="AE2" s="1223"/>
      <c r="AF2" s="1223"/>
      <c r="AG2" s="1223"/>
      <c r="AH2" s="1223"/>
      <c r="AI2" s="1223"/>
      <c r="AU2" s="1223"/>
      <c r="BG2" s="1223"/>
      <c r="BS2" s="1223"/>
      <c r="CE2" s="1223"/>
      <c r="CQ2" s="1223"/>
      <c r="DD2" s="1222"/>
      <c r="DE2" s="1222"/>
    </row>
    <row r="3" spans="1:109" ht="25.5" customHeight="1" x14ac:dyDescent="0.2">
      <c r="A3" s="1223"/>
      <c r="C3" s="1223"/>
      <c r="O3" s="1223"/>
      <c r="P3" s="1223"/>
      <c r="Q3" s="1223"/>
      <c r="R3" s="1223"/>
      <c r="S3" s="1223"/>
      <c r="T3" s="1223"/>
      <c r="U3" s="1223"/>
      <c r="V3" s="1223"/>
      <c r="W3" s="1223"/>
      <c r="X3" s="1223"/>
      <c r="Y3" s="1223"/>
      <c r="Z3" s="1223"/>
      <c r="AA3" s="1223"/>
      <c r="AB3" s="1223"/>
      <c r="AC3" s="1223"/>
      <c r="AD3" s="1223"/>
      <c r="AE3" s="1223"/>
      <c r="AF3" s="1223"/>
      <c r="AG3" s="1223"/>
      <c r="AH3" s="1223"/>
      <c r="AI3" s="1223"/>
      <c r="AU3" s="1223"/>
      <c r="BG3" s="1223"/>
      <c r="BS3" s="1223"/>
      <c r="CE3" s="1223"/>
      <c r="CQ3" s="1223"/>
      <c r="DD3" s="1222"/>
      <c r="DE3" s="1222"/>
    </row>
    <row r="4" spans="1:109" s="1224" customFormat="1" ht="13.2" x14ac:dyDescent="0.2">
      <c r="A4" s="1223"/>
      <c r="B4" s="1223"/>
      <c r="C4" s="1223"/>
      <c r="D4" s="1223"/>
      <c r="E4" s="1223"/>
      <c r="F4" s="1223"/>
      <c r="G4" s="1223"/>
      <c r="H4" s="1223"/>
      <c r="I4" s="1223"/>
      <c r="J4" s="1223"/>
      <c r="K4" s="1223"/>
      <c r="L4" s="1223"/>
      <c r="M4" s="1223"/>
      <c r="N4" s="1223"/>
      <c r="O4" s="1223"/>
      <c r="P4" s="1223"/>
      <c r="Q4" s="1223"/>
      <c r="R4" s="1223"/>
      <c r="S4" s="1223"/>
      <c r="T4" s="1223"/>
      <c r="U4" s="1223"/>
      <c r="V4" s="1223"/>
      <c r="W4" s="1223"/>
      <c r="X4" s="1223"/>
      <c r="Y4" s="1223"/>
      <c r="Z4" s="1223"/>
      <c r="AA4" s="1223"/>
      <c r="AB4" s="1223"/>
      <c r="AC4" s="1223"/>
      <c r="AD4" s="1223"/>
      <c r="AE4" s="1223"/>
      <c r="AF4" s="1223"/>
      <c r="AG4" s="1223"/>
      <c r="AH4" s="1223"/>
      <c r="AI4" s="1223"/>
      <c r="AJ4" s="1223"/>
      <c r="AK4" s="1223"/>
      <c r="AL4" s="1223"/>
      <c r="AM4" s="1223"/>
      <c r="AN4" s="1223"/>
      <c r="AO4" s="1223"/>
      <c r="AP4" s="1223"/>
      <c r="AQ4" s="1223"/>
      <c r="AR4" s="1223"/>
      <c r="AS4" s="1223"/>
      <c r="AT4" s="1223"/>
      <c r="AU4" s="1223"/>
      <c r="AV4" s="1223"/>
      <c r="AW4" s="1223"/>
      <c r="AX4" s="1223"/>
      <c r="AY4" s="1223"/>
      <c r="AZ4" s="1223"/>
      <c r="BA4" s="1223"/>
      <c r="BB4" s="1223"/>
      <c r="BC4" s="1223"/>
      <c r="BD4" s="1223"/>
      <c r="BE4" s="1223"/>
      <c r="BF4" s="1223"/>
      <c r="BG4" s="1223"/>
      <c r="BH4" s="1223"/>
      <c r="BI4" s="1223"/>
      <c r="BJ4" s="1223"/>
      <c r="BK4" s="1223"/>
      <c r="BL4" s="1223"/>
      <c r="BM4" s="1223"/>
      <c r="BN4" s="1223"/>
      <c r="BO4" s="1223"/>
      <c r="BP4" s="1223"/>
      <c r="BQ4" s="1223"/>
      <c r="BR4" s="1223"/>
      <c r="BS4" s="1223"/>
      <c r="BT4" s="1223"/>
      <c r="BU4" s="1223"/>
      <c r="BV4" s="1223"/>
      <c r="BW4" s="1223"/>
      <c r="BX4" s="1223"/>
      <c r="BY4" s="1223"/>
      <c r="BZ4" s="1223"/>
      <c r="CA4" s="1223"/>
      <c r="CB4" s="1223"/>
      <c r="CC4" s="1223"/>
      <c r="CD4" s="1223"/>
      <c r="CE4" s="1223"/>
      <c r="CF4" s="1223"/>
      <c r="CG4" s="1223"/>
      <c r="CH4" s="1223"/>
      <c r="CI4" s="1223"/>
      <c r="CJ4" s="1223"/>
      <c r="CK4" s="1223"/>
      <c r="CL4" s="1223"/>
      <c r="CM4" s="1223"/>
      <c r="CN4" s="1223"/>
      <c r="CO4" s="1223"/>
      <c r="CP4" s="1223"/>
      <c r="CQ4" s="1223"/>
      <c r="CR4" s="1223"/>
      <c r="CS4" s="1223"/>
      <c r="CT4" s="1223"/>
      <c r="CU4" s="1223"/>
      <c r="CV4" s="1223"/>
      <c r="CW4" s="1223"/>
      <c r="CX4" s="1223"/>
      <c r="CY4" s="1223"/>
      <c r="CZ4" s="1223"/>
      <c r="DA4" s="1223"/>
      <c r="DB4" s="1223"/>
      <c r="DC4" s="1223"/>
      <c r="DD4" s="1223"/>
      <c r="DE4" s="1223"/>
    </row>
    <row r="5" spans="1:109" s="1224" customFormat="1" ht="13.2" x14ac:dyDescent="0.2">
      <c r="A5" s="1223"/>
      <c r="B5" s="1223"/>
      <c r="C5" s="1223"/>
      <c r="D5" s="1223"/>
      <c r="E5" s="1223"/>
      <c r="F5" s="1223"/>
      <c r="G5" s="1223"/>
      <c r="H5" s="1223"/>
      <c r="I5" s="1223"/>
      <c r="J5" s="1223"/>
      <c r="K5" s="1223"/>
      <c r="L5" s="1223"/>
      <c r="M5" s="1223"/>
      <c r="N5" s="1223"/>
      <c r="O5" s="1223"/>
      <c r="P5" s="1223"/>
      <c r="Q5" s="1223"/>
      <c r="R5" s="1223"/>
      <c r="S5" s="1223"/>
      <c r="T5" s="1223"/>
      <c r="U5" s="1223"/>
      <c r="V5" s="1223"/>
      <c r="W5" s="1223"/>
      <c r="X5" s="1223"/>
      <c r="Y5" s="1223"/>
      <c r="Z5" s="1223"/>
      <c r="AA5" s="1223"/>
      <c r="AB5" s="1223"/>
      <c r="AC5" s="1223"/>
      <c r="AD5" s="1223"/>
      <c r="AE5" s="1223"/>
      <c r="AF5" s="1223"/>
      <c r="AG5" s="1223"/>
      <c r="AH5" s="1223"/>
      <c r="AI5" s="1223"/>
      <c r="AJ5" s="1223"/>
      <c r="AK5" s="1223"/>
      <c r="AL5" s="1223"/>
      <c r="AM5" s="1223"/>
      <c r="AN5" s="1223"/>
      <c r="AO5" s="1223"/>
      <c r="AP5" s="1223"/>
      <c r="AQ5" s="1223"/>
      <c r="AR5" s="1223"/>
      <c r="AS5" s="1223"/>
      <c r="AT5" s="1223"/>
      <c r="AU5" s="1223"/>
      <c r="AV5" s="1223"/>
      <c r="AW5" s="1223"/>
      <c r="AX5" s="1223"/>
      <c r="AY5" s="1223"/>
      <c r="AZ5" s="1223"/>
      <c r="BA5" s="1223"/>
      <c r="BB5" s="1223"/>
      <c r="BC5" s="1223"/>
      <c r="BD5" s="1223"/>
      <c r="BE5" s="1223"/>
      <c r="BF5" s="1223"/>
      <c r="BG5" s="1223"/>
      <c r="BH5" s="1223"/>
      <c r="BI5" s="1223"/>
      <c r="BJ5" s="1223"/>
      <c r="BK5" s="1223"/>
      <c r="BL5" s="1223"/>
      <c r="BM5" s="1223"/>
      <c r="BN5" s="1223"/>
      <c r="BO5" s="1223"/>
      <c r="BP5" s="1223"/>
      <c r="BQ5" s="1223"/>
      <c r="BR5" s="1223"/>
      <c r="BS5" s="1223"/>
      <c r="BT5" s="1223"/>
      <c r="BU5" s="1223"/>
      <c r="BV5" s="1223"/>
      <c r="BW5" s="1223"/>
      <c r="BX5" s="1223"/>
      <c r="BY5" s="1223"/>
      <c r="BZ5" s="1223"/>
      <c r="CA5" s="1223"/>
      <c r="CB5" s="1223"/>
      <c r="CC5" s="1223"/>
      <c r="CD5" s="1223"/>
      <c r="CE5" s="1223"/>
      <c r="CF5" s="1223"/>
      <c r="CG5" s="1223"/>
      <c r="CH5" s="1223"/>
      <c r="CI5" s="1223"/>
      <c r="CJ5" s="1223"/>
      <c r="CK5" s="1223"/>
      <c r="CL5" s="1223"/>
      <c r="CM5" s="1223"/>
      <c r="CN5" s="1223"/>
      <c r="CO5" s="1223"/>
      <c r="CP5" s="1223"/>
      <c r="CQ5" s="1223"/>
      <c r="CR5" s="1223"/>
      <c r="CS5" s="1223"/>
      <c r="CT5" s="1223"/>
      <c r="CU5" s="1223"/>
      <c r="CV5" s="1223"/>
      <c r="CW5" s="1223"/>
      <c r="CX5" s="1223"/>
      <c r="CY5" s="1223"/>
      <c r="CZ5" s="1223"/>
      <c r="DA5" s="1223"/>
      <c r="DB5" s="1223"/>
      <c r="DC5" s="1223"/>
      <c r="DD5" s="1223"/>
      <c r="DE5" s="1223"/>
    </row>
    <row r="6" spans="1:109" s="1224" customFormat="1" ht="13.2" x14ac:dyDescent="0.2">
      <c r="A6" s="1223"/>
      <c r="B6" s="1223"/>
      <c r="C6" s="1223"/>
      <c r="D6" s="1223"/>
      <c r="E6" s="1223"/>
      <c r="F6" s="1223"/>
      <c r="G6" s="1223"/>
      <c r="H6" s="1223"/>
      <c r="I6" s="1223"/>
      <c r="J6" s="1223"/>
      <c r="K6" s="1223"/>
      <c r="L6" s="1223"/>
      <c r="M6" s="1223"/>
      <c r="N6" s="1223"/>
      <c r="O6" s="1223"/>
      <c r="P6" s="1223"/>
      <c r="Q6" s="1223"/>
      <c r="R6" s="1223"/>
      <c r="S6" s="1223"/>
      <c r="T6" s="1223"/>
      <c r="U6" s="1223"/>
      <c r="V6" s="1223"/>
      <c r="W6" s="1223"/>
      <c r="X6" s="1223"/>
      <c r="Y6" s="1223"/>
      <c r="Z6" s="1223"/>
      <c r="AA6" s="1223"/>
      <c r="AB6" s="1223"/>
      <c r="AC6" s="1223"/>
      <c r="AD6" s="1223"/>
      <c r="AE6" s="1223"/>
      <c r="AF6" s="1223"/>
      <c r="AG6" s="1223"/>
      <c r="AH6" s="1223"/>
      <c r="AI6" s="1223"/>
      <c r="AJ6" s="1223"/>
      <c r="AK6" s="1223"/>
      <c r="AL6" s="1223"/>
      <c r="AM6" s="1223"/>
      <c r="AN6" s="1223"/>
      <c r="AO6" s="1223"/>
      <c r="AP6" s="1223"/>
      <c r="AQ6" s="1223"/>
      <c r="AR6" s="1223"/>
      <c r="AS6" s="1223"/>
      <c r="AT6" s="1223"/>
      <c r="AU6" s="1223"/>
      <c r="AV6" s="1223"/>
      <c r="AW6" s="1223"/>
      <c r="AX6" s="1223"/>
      <c r="AY6" s="1223"/>
      <c r="AZ6" s="1223"/>
      <c r="BA6" s="1223"/>
      <c r="BB6" s="1223"/>
      <c r="BC6" s="1223"/>
      <c r="BD6" s="1223"/>
      <c r="BE6" s="1223"/>
      <c r="BF6" s="1223"/>
      <c r="BG6" s="1223"/>
      <c r="BH6" s="1223"/>
      <c r="BI6" s="1223"/>
      <c r="BJ6" s="1223"/>
      <c r="BK6" s="1223"/>
      <c r="BL6" s="1223"/>
      <c r="BM6" s="1223"/>
      <c r="BN6" s="1223"/>
      <c r="BO6" s="1223"/>
      <c r="BP6" s="1223"/>
      <c r="BQ6" s="1223"/>
      <c r="BR6" s="1223"/>
      <c r="BS6" s="1223"/>
      <c r="BT6" s="1223"/>
      <c r="BU6" s="1223"/>
      <c r="BV6" s="1223"/>
      <c r="BW6" s="1223"/>
      <c r="BX6" s="1223"/>
      <c r="BY6" s="1223"/>
      <c r="BZ6" s="1223"/>
      <c r="CA6" s="1223"/>
      <c r="CB6" s="1223"/>
      <c r="CC6" s="1223"/>
      <c r="CD6" s="1223"/>
      <c r="CE6" s="1223"/>
      <c r="CF6" s="1223"/>
      <c r="CG6" s="1223"/>
      <c r="CH6" s="1223"/>
      <c r="CI6" s="1223"/>
      <c r="CJ6" s="1223"/>
      <c r="CK6" s="1223"/>
      <c r="CL6" s="1223"/>
      <c r="CM6" s="1223"/>
      <c r="CN6" s="1223"/>
      <c r="CO6" s="1223"/>
      <c r="CP6" s="1223"/>
      <c r="CQ6" s="1223"/>
      <c r="CR6" s="1223"/>
      <c r="CS6" s="1223"/>
      <c r="CT6" s="1223"/>
      <c r="CU6" s="1223"/>
      <c r="CV6" s="1223"/>
      <c r="CW6" s="1223"/>
      <c r="CX6" s="1223"/>
      <c r="CY6" s="1223"/>
      <c r="CZ6" s="1223"/>
      <c r="DA6" s="1223"/>
      <c r="DB6" s="1223"/>
      <c r="DC6" s="1223"/>
      <c r="DD6" s="1223"/>
      <c r="DE6" s="1223"/>
    </row>
    <row r="7" spans="1:109" s="1224" customFormat="1" ht="13.2" x14ac:dyDescent="0.2">
      <c r="A7" s="1223"/>
      <c r="B7" s="1223"/>
      <c r="C7" s="1223"/>
      <c r="D7" s="1223"/>
      <c r="E7" s="1223"/>
      <c r="F7" s="1223"/>
      <c r="G7" s="1223"/>
      <c r="H7" s="1223"/>
      <c r="I7" s="1223"/>
      <c r="J7" s="1223"/>
      <c r="K7" s="1223"/>
      <c r="L7" s="1223"/>
      <c r="M7" s="1223"/>
      <c r="N7" s="1223"/>
      <c r="O7" s="1223"/>
      <c r="P7" s="1223"/>
      <c r="Q7" s="1223"/>
      <c r="R7" s="1223"/>
      <c r="S7" s="1223"/>
      <c r="T7" s="1223"/>
      <c r="U7" s="1223"/>
      <c r="V7" s="1223"/>
      <c r="W7" s="1223"/>
      <c r="X7" s="1223"/>
      <c r="Y7" s="1223"/>
      <c r="Z7" s="1223"/>
      <c r="AA7" s="1223"/>
      <c r="AB7" s="1223"/>
      <c r="AC7" s="1223"/>
      <c r="AD7" s="1223"/>
      <c r="AE7" s="1223"/>
      <c r="AF7" s="1223"/>
      <c r="AG7" s="1223"/>
      <c r="AH7" s="1223"/>
      <c r="AI7" s="1223"/>
      <c r="AJ7" s="1223"/>
      <c r="AK7" s="1223"/>
      <c r="AL7" s="1223"/>
      <c r="AM7" s="1223"/>
      <c r="AN7" s="1223"/>
      <c r="AO7" s="1223"/>
      <c r="AP7" s="1223"/>
      <c r="AQ7" s="1223"/>
      <c r="AR7" s="1223"/>
      <c r="AS7" s="1223"/>
      <c r="AT7" s="1223"/>
      <c r="AU7" s="1223"/>
      <c r="AV7" s="1223"/>
      <c r="AW7" s="1223"/>
      <c r="AX7" s="1223"/>
      <c r="AY7" s="1223"/>
      <c r="AZ7" s="1223"/>
      <c r="BA7" s="1223"/>
      <c r="BB7" s="1223"/>
      <c r="BC7" s="1223"/>
      <c r="BD7" s="1223"/>
      <c r="BE7" s="1223"/>
      <c r="BF7" s="1223"/>
      <c r="BG7" s="1223"/>
      <c r="BH7" s="1223"/>
      <c r="BI7" s="1223"/>
      <c r="BJ7" s="1223"/>
      <c r="BK7" s="1223"/>
      <c r="BL7" s="1223"/>
      <c r="BM7" s="1223"/>
      <c r="BN7" s="1223"/>
      <c r="BO7" s="1223"/>
      <c r="BP7" s="1223"/>
      <c r="BQ7" s="1223"/>
      <c r="BR7" s="1223"/>
      <c r="BS7" s="1223"/>
      <c r="BT7" s="1223"/>
      <c r="BU7" s="1223"/>
      <c r="BV7" s="1223"/>
      <c r="BW7" s="1223"/>
      <c r="BX7" s="1223"/>
      <c r="BY7" s="1223"/>
      <c r="BZ7" s="1223"/>
      <c r="CA7" s="1223"/>
      <c r="CB7" s="1223"/>
      <c r="CC7" s="1223"/>
      <c r="CD7" s="1223"/>
      <c r="CE7" s="1223"/>
      <c r="CF7" s="1223"/>
      <c r="CG7" s="1223"/>
      <c r="CH7" s="1223"/>
      <c r="CI7" s="1223"/>
      <c r="CJ7" s="1223"/>
      <c r="CK7" s="1223"/>
      <c r="CL7" s="1223"/>
      <c r="CM7" s="1223"/>
      <c r="CN7" s="1223"/>
      <c r="CO7" s="1223"/>
      <c r="CP7" s="1223"/>
      <c r="CQ7" s="1223"/>
      <c r="CR7" s="1223"/>
      <c r="CS7" s="1223"/>
      <c r="CT7" s="1223"/>
      <c r="CU7" s="1223"/>
      <c r="CV7" s="1223"/>
      <c r="CW7" s="1223"/>
      <c r="CX7" s="1223"/>
      <c r="CY7" s="1223"/>
      <c r="CZ7" s="1223"/>
      <c r="DA7" s="1223"/>
      <c r="DB7" s="1223"/>
      <c r="DC7" s="1223"/>
      <c r="DD7" s="1223"/>
      <c r="DE7" s="1223"/>
    </row>
    <row r="8" spans="1:109" s="1224" customFormat="1" ht="13.2" x14ac:dyDescent="0.2">
      <c r="A8" s="1223"/>
      <c r="B8" s="1223"/>
      <c r="C8" s="1223"/>
      <c r="D8" s="1223"/>
      <c r="E8" s="1223"/>
      <c r="F8" s="1223"/>
      <c r="G8" s="1223"/>
      <c r="H8" s="1223"/>
      <c r="I8" s="1223"/>
      <c r="J8" s="1223"/>
      <c r="K8" s="1223"/>
      <c r="L8" s="1223"/>
      <c r="M8" s="1223"/>
      <c r="N8" s="1223"/>
      <c r="O8" s="1223"/>
      <c r="P8" s="1223"/>
      <c r="Q8" s="1223"/>
      <c r="R8" s="1223"/>
      <c r="S8" s="1223"/>
      <c r="T8" s="1223"/>
      <c r="U8" s="1223"/>
      <c r="V8" s="1223"/>
      <c r="W8" s="1223"/>
      <c r="X8" s="1223"/>
      <c r="Y8" s="1223"/>
      <c r="Z8" s="1223"/>
      <c r="AA8" s="1223"/>
      <c r="AB8" s="1223"/>
      <c r="AC8" s="1223"/>
      <c r="AD8" s="1223"/>
      <c r="AE8" s="1223"/>
      <c r="AF8" s="1223"/>
      <c r="AG8" s="1223"/>
      <c r="AH8" s="1223"/>
      <c r="AI8" s="1223"/>
      <c r="AJ8" s="1223"/>
      <c r="AK8" s="1223"/>
      <c r="AL8" s="1223"/>
      <c r="AM8" s="1223"/>
      <c r="AN8" s="1223"/>
      <c r="AO8" s="1223"/>
      <c r="AP8" s="1223"/>
      <c r="AQ8" s="1223"/>
      <c r="AR8" s="1223"/>
      <c r="AS8" s="1223"/>
      <c r="AT8" s="1223"/>
      <c r="AU8" s="1223"/>
      <c r="AV8" s="1223"/>
      <c r="AW8" s="1223"/>
      <c r="AX8" s="1223"/>
      <c r="AY8" s="1223"/>
      <c r="AZ8" s="1223"/>
      <c r="BA8" s="1223"/>
      <c r="BB8" s="1223"/>
      <c r="BC8" s="1223"/>
      <c r="BD8" s="1223"/>
      <c r="BE8" s="1223"/>
      <c r="BF8" s="1223"/>
      <c r="BG8" s="1223"/>
      <c r="BH8" s="1223"/>
      <c r="BI8" s="1223"/>
      <c r="BJ8" s="1223"/>
      <c r="BK8" s="1223"/>
      <c r="BL8" s="1223"/>
      <c r="BM8" s="1223"/>
      <c r="BN8" s="1223"/>
      <c r="BO8" s="1223"/>
      <c r="BP8" s="1223"/>
      <c r="BQ8" s="1223"/>
      <c r="BR8" s="1223"/>
      <c r="BS8" s="1223"/>
      <c r="BT8" s="1223"/>
      <c r="BU8" s="1223"/>
      <c r="BV8" s="1223"/>
      <c r="BW8" s="1223"/>
      <c r="BX8" s="1223"/>
      <c r="BY8" s="1223"/>
      <c r="BZ8" s="1223"/>
      <c r="CA8" s="1223"/>
      <c r="CB8" s="1223"/>
      <c r="CC8" s="1223"/>
      <c r="CD8" s="1223"/>
      <c r="CE8" s="1223"/>
      <c r="CF8" s="1223"/>
      <c r="CG8" s="1223"/>
      <c r="CH8" s="1223"/>
      <c r="CI8" s="1223"/>
      <c r="CJ8" s="1223"/>
      <c r="CK8" s="1223"/>
      <c r="CL8" s="1223"/>
      <c r="CM8" s="1223"/>
      <c r="CN8" s="1223"/>
      <c r="CO8" s="1223"/>
      <c r="CP8" s="1223"/>
      <c r="CQ8" s="1223"/>
      <c r="CR8" s="1223"/>
      <c r="CS8" s="1223"/>
      <c r="CT8" s="1223"/>
      <c r="CU8" s="1223"/>
      <c r="CV8" s="1223"/>
      <c r="CW8" s="1223"/>
      <c r="CX8" s="1223"/>
      <c r="CY8" s="1223"/>
      <c r="CZ8" s="1223"/>
      <c r="DA8" s="1223"/>
      <c r="DB8" s="1223"/>
      <c r="DC8" s="1223"/>
      <c r="DD8" s="1223"/>
      <c r="DE8" s="1223"/>
    </row>
    <row r="9" spans="1:109" s="1224" customFormat="1" ht="13.2" x14ac:dyDescent="0.2">
      <c r="A9" s="1223"/>
      <c r="B9" s="1223"/>
      <c r="C9" s="1223"/>
      <c r="D9" s="1223"/>
      <c r="E9" s="1223"/>
      <c r="F9" s="1223"/>
      <c r="G9" s="1223"/>
      <c r="H9" s="1223"/>
      <c r="I9" s="1223"/>
      <c r="J9" s="1223"/>
      <c r="K9" s="1223"/>
      <c r="L9" s="1223"/>
      <c r="M9" s="1223"/>
      <c r="N9" s="1223"/>
      <c r="O9" s="1223"/>
      <c r="P9" s="1223"/>
      <c r="Q9" s="1223"/>
      <c r="R9" s="1223"/>
      <c r="S9" s="1223"/>
      <c r="T9" s="1223"/>
      <c r="U9" s="1223"/>
      <c r="V9" s="1223"/>
      <c r="W9" s="1223"/>
      <c r="X9" s="1223"/>
      <c r="Y9" s="1223"/>
      <c r="Z9" s="1223"/>
      <c r="AA9" s="1223"/>
      <c r="AB9" s="1223"/>
      <c r="AC9" s="1223"/>
      <c r="AD9" s="1223"/>
      <c r="AE9" s="1223"/>
      <c r="AF9" s="1223"/>
      <c r="AG9" s="1223"/>
      <c r="AH9" s="1223"/>
      <c r="AI9" s="1223"/>
      <c r="AJ9" s="1223"/>
      <c r="AK9" s="1223"/>
      <c r="AL9" s="1223"/>
      <c r="AM9" s="1223"/>
      <c r="AN9" s="1223"/>
      <c r="AO9" s="1223"/>
      <c r="AP9" s="1223"/>
      <c r="AQ9" s="1223"/>
      <c r="AR9" s="1223"/>
      <c r="AS9" s="1223"/>
      <c r="AT9" s="1223"/>
      <c r="AU9" s="1223"/>
      <c r="AV9" s="1223"/>
      <c r="AW9" s="1223"/>
      <c r="AX9" s="1223"/>
      <c r="AY9" s="1223"/>
      <c r="AZ9" s="1223"/>
      <c r="BA9" s="1223"/>
      <c r="BB9" s="1223"/>
      <c r="BC9" s="1223"/>
      <c r="BD9" s="1223"/>
      <c r="BE9" s="1223"/>
      <c r="BF9" s="1223"/>
      <c r="BG9" s="1223"/>
      <c r="BH9" s="1223"/>
      <c r="BI9" s="1223"/>
      <c r="BJ9" s="1223"/>
      <c r="BK9" s="1223"/>
      <c r="BL9" s="1223"/>
      <c r="BM9" s="1223"/>
      <c r="BN9" s="1223"/>
      <c r="BO9" s="1223"/>
      <c r="BP9" s="1223"/>
      <c r="BQ9" s="1223"/>
      <c r="BR9" s="1223"/>
      <c r="BS9" s="1223"/>
      <c r="BT9" s="1223"/>
      <c r="BU9" s="1223"/>
      <c r="BV9" s="1223"/>
      <c r="BW9" s="1223"/>
      <c r="BX9" s="1223"/>
      <c r="BY9" s="1223"/>
      <c r="BZ9" s="1223"/>
      <c r="CA9" s="1223"/>
      <c r="CB9" s="1223"/>
      <c r="CC9" s="1223"/>
      <c r="CD9" s="1223"/>
      <c r="CE9" s="1223"/>
      <c r="CF9" s="1223"/>
      <c r="CG9" s="1223"/>
      <c r="CH9" s="1223"/>
      <c r="CI9" s="1223"/>
      <c r="CJ9" s="1223"/>
      <c r="CK9" s="1223"/>
      <c r="CL9" s="1223"/>
      <c r="CM9" s="1223"/>
      <c r="CN9" s="1223"/>
      <c r="CO9" s="1223"/>
      <c r="CP9" s="1223"/>
      <c r="CQ9" s="1223"/>
      <c r="CR9" s="1223"/>
      <c r="CS9" s="1223"/>
      <c r="CT9" s="1223"/>
      <c r="CU9" s="1223"/>
      <c r="CV9" s="1223"/>
      <c r="CW9" s="1223"/>
      <c r="CX9" s="1223"/>
      <c r="CY9" s="1223"/>
      <c r="CZ9" s="1223"/>
      <c r="DA9" s="1223"/>
      <c r="DB9" s="1223"/>
      <c r="DC9" s="1223"/>
      <c r="DD9" s="1223"/>
      <c r="DE9" s="1223"/>
    </row>
    <row r="10" spans="1:109" s="1224" customFormat="1" ht="13.2" x14ac:dyDescent="0.2">
      <c r="A10" s="1223"/>
      <c r="B10" s="1223"/>
      <c r="C10" s="1223"/>
      <c r="D10" s="1223"/>
      <c r="E10" s="1223"/>
      <c r="F10" s="1223"/>
      <c r="G10" s="1223"/>
      <c r="H10" s="1223"/>
      <c r="I10" s="1223"/>
      <c r="J10" s="1223"/>
      <c r="K10" s="1223"/>
      <c r="L10" s="1223"/>
      <c r="M10" s="1223"/>
      <c r="N10" s="1223"/>
      <c r="O10" s="1223"/>
      <c r="P10" s="1223"/>
      <c r="Q10" s="1223"/>
      <c r="R10" s="1223"/>
      <c r="S10" s="1223"/>
      <c r="T10" s="1223"/>
      <c r="U10" s="1223"/>
      <c r="V10" s="1223"/>
      <c r="W10" s="1223"/>
      <c r="X10" s="1223"/>
      <c r="Y10" s="1223"/>
      <c r="Z10" s="1223"/>
      <c r="AA10" s="1223"/>
      <c r="AB10" s="1223"/>
      <c r="AC10" s="1223"/>
      <c r="AD10" s="1223"/>
      <c r="AE10" s="1223"/>
      <c r="AF10" s="1223"/>
      <c r="AG10" s="1223"/>
      <c r="AH10" s="1223"/>
      <c r="AI10" s="1223"/>
      <c r="AJ10" s="1223"/>
      <c r="AK10" s="1223"/>
      <c r="AL10" s="1223"/>
      <c r="AM10" s="1223"/>
      <c r="AN10" s="1223"/>
      <c r="AO10" s="1223"/>
      <c r="AP10" s="1223"/>
      <c r="AQ10" s="1223"/>
      <c r="AR10" s="1223"/>
      <c r="AS10" s="1223"/>
      <c r="AT10" s="1223"/>
      <c r="AU10" s="1223"/>
      <c r="AV10" s="1223"/>
      <c r="AW10" s="1223"/>
      <c r="AX10" s="1223"/>
      <c r="AY10" s="1223"/>
      <c r="AZ10" s="1223"/>
      <c r="BA10" s="1223"/>
      <c r="BB10" s="1223"/>
      <c r="BC10" s="1223"/>
      <c r="BD10" s="1223"/>
      <c r="BE10" s="1223"/>
      <c r="BF10" s="1223"/>
      <c r="BG10" s="1223"/>
      <c r="BH10" s="1223"/>
      <c r="BI10" s="1223"/>
      <c r="BJ10" s="1223"/>
      <c r="BK10" s="1223"/>
      <c r="BL10" s="1223"/>
      <c r="BM10" s="1223"/>
      <c r="BN10" s="1223"/>
      <c r="BO10" s="1223"/>
      <c r="BP10" s="1223"/>
      <c r="BQ10" s="1223"/>
      <c r="BR10" s="1223"/>
      <c r="BS10" s="1223"/>
      <c r="BT10" s="1223"/>
      <c r="BU10" s="1223"/>
      <c r="BV10" s="1223"/>
      <c r="BW10" s="1223"/>
      <c r="BX10" s="1223"/>
      <c r="BY10" s="1223"/>
      <c r="BZ10" s="1223"/>
      <c r="CA10" s="1223"/>
      <c r="CB10" s="1223"/>
      <c r="CC10" s="1223"/>
      <c r="CD10" s="1223"/>
      <c r="CE10" s="1223"/>
      <c r="CF10" s="1223"/>
      <c r="CG10" s="1223"/>
      <c r="CH10" s="1223"/>
      <c r="CI10" s="1223"/>
      <c r="CJ10" s="1223"/>
      <c r="CK10" s="1223"/>
      <c r="CL10" s="1223"/>
      <c r="CM10" s="1223"/>
      <c r="CN10" s="1223"/>
      <c r="CO10" s="1223"/>
      <c r="CP10" s="1223"/>
      <c r="CQ10" s="1223"/>
      <c r="CR10" s="1223"/>
      <c r="CS10" s="1223"/>
      <c r="CT10" s="1223"/>
      <c r="CU10" s="1223"/>
      <c r="CV10" s="1223"/>
      <c r="CW10" s="1223"/>
      <c r="CX10" s="1223"/>
      <c r="CY10" s="1223"/>
      <c r="CZ10" s="1223"/>
      <c r="DA10" s="1223"/>
      <c r="DB10" s="1223"/>
      <c r="DC10" s="1223"/>
      <c r="DD10" s="1223"/>
      <c r="DE10" s="1223"/>
    </row>
    <row r="11" spans="1:109" s="1224" customFormat="1" ht="13.2" x14ac:dyDescent="0.2">
      <c r="A11" s="1223"/>
      <c r="B11" s="1223"/>
      <c r="C11" s="1223"/>
      <c r="D11" s="1223"/>
      <c r="E11" s="1223"/>
      <c r="F11" s="1223"/>
      <c r="G11" s="1223"/>
      <c r="H11" s="1223"/>
      <c r="I11" s="1223"/>
      <c r="J11" s="1223"/>
      <c r="K11" s="1223"/>
      <c r="L11" s="1223"/>
      <c r="M11" s="1223"/>
      <c r="N11" s="1223"/>
      <c r="O11" s="1223"/>
      <c r="P11" s="1223"/>
      <c r="Q11" s="1223"/>
      <c r="R11" s="1223"/>
      <c r="S11" s="1223"/>
      <c r="T11" s="1223"/>
      <c r="U11" s="1223"/>
      <c r="V11" s="1223"/>
      <c r="W11" s="1223"/>
      <c r="X11" s="1223"/>
      <c r="Y11" s="1223"/>
      <c r="Z11" s="1223"/>
      <c r="AA11" s="1223"/>
      <c r="AB11" s="1223"/>
      <c r="AC11" s="1223"/>
      <c r="AD11" s="1223"/>
      <c r="AE11" s="1223"/>
      <c r="AF11" s="1223"/>
      <c r="AG11" s="1223"/>
      <c r="AH11" s="1223"/>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 r="BD11" s="1223"/>
      <c r="BE11" s="1223"/>
      <c r="BF11" s="1223"/>
      <c r="BG11" s="1223"/>
      <c r="BH11" s="1223"/>
      <c r="BI11" s="1223"/>
      <c r="BJ11" s="1223"/>
      <c r="BK11" s="1223"/>
      <c r="BL11" s="1223"/>
      <c r="BM11" s="1223"/>
      <c r="BN11" s="1223"/>
      <c r="BO11" s="1223"/>
      <c r="BP11" s="1223"/>
      <c r="BQ11" s="1223"/>
      <c r="BR11" s="1223"/>
      <c r="BS11" s="1223"/>
      <c r="BT11" s="1223"/>
      <c r="BU11" s="1223"/>
      <c r="BV11" s="1223"/>
      <c r="BW11" s="1223"/>
      <c r="BX11" s="1223"/>
      <c r="BY11" s="1223"/>
      <c r="BZ11" s="1223"/>
      <c r="CA11" s="1223"/>
      <c r="CB11" s="1223"/>
      <c r="CC11" s="1223"/>
      <c r="CD11" s="1223"/>
      <c r="CE11" s="1223"/>
      <c r="CF11" s="1223"/>
      <c r="CG11" s="1223"/>
      <c r="CH11" s="1223"/>
      <c r="CI11" s="1223"/>
      <c r="CJ11" s="1223"/>
      <c r="CK11" s="1223"/>
      <c r="CL11" s="1223"/>
      <c r="CM11" s="1223"/>
      <c r="CN11" s="1223"/>
      <c r="CO11" s="1223"/>
      <c r="CP11" s="1223"/>
      <c r="CQ11" s="1223"/>
      <c r="CR11" s="1223"/>
      <c r="CS11" s="1223"/>
      <c r="CT11" s="1223"/>
      <c r="CU11" s="1223"/>
      <c r="CV11" s="1223"/>
      <c r="CW11" s="1223"/>
      <c r="CX11" s="1223"/>
      <c r="CY11" s="1223"/>
      <c r="CZ11" s="1223"/>
      <c r="DA11" s="1223"/>
      <c r="DB11" s="1223"/>
      <c r="DC11" s="1223"/>
      <c r="DD11" s="1223"/>
      <c r="DE11" s="1223"/>
    </row>
    <row r="12" spans="1:109" s="1224" customFormat="1" ht="13.2" x14ac:dyDescent="0.2">
      <c r="A12" s="1223"/>
      <c r="B12" s="1223"/>
      <c r="C12" s="1223"/>
      <c r="D12" s="1223"/>
      <c r="E12" s="1223"/>
      <c r="F12" s="1223"/>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3"/>
      <c r="AL12" s="1223"/>
      <c r="AM12" s="1223"/>
      <c r="AN12" s="1223"/>
      <c r="AO12" s="1223"/>
      <c r="AP12" s="1223"/>
      <c r="AQ12" s="1223"/>
      <c r="AR12" s="1223"/>
      <c r="AS12" s="1223"/>
      <c r="AT12" s="1223"/>
      <c r="AU12" s="1223"/>
      <c r="AV12" s="1223"/>
      <c r="AW12" s="1223"/>
      <c r="AX12" s="1223"/>
      <c r="AY12" s="1223"/>
      <c r="AZ12" s="1223"/>
      <c r="BA12" s="1223"/>
      <c r="BB12" s="1223"/>
      <c r="BC12" s="1223"/>
      <c r="BD12" s="1223"/>
      <c r="BE12" s="1223"/>
      <c r="BF12" s="1223"/>
      <c r="BG12" s="1223"/>
      <c r="BH12" s="1223"/>
      <c r="BI12" s="1223"/>
      <c r="BJ12" s="1223"/>
      <c r="BK12" s="1223"/>
      <c r="BL12" s="1223"/>
      <c r="BM12" s="1223"/>
      <c r="BN12" s="1223"/>
      <c r="BO12" s="1223"/>
      <c r="BP12" s="1223"/>
      <c r="BQ12" s="1223"/>
      <c r="BR12" s="1223"/>
      <c r="BS12" s="1223"/>
      <c r="BT12" s="1223"/>
      <c r="BU12" s="1223"/>
      <c r="BV12" s="1223"/>
      <c r="BW12" s="1223"/>
      <c r="BX12" s="1223"/>
      <c r="BY12" s="1223"/>
      <c r="BZ12" s="1223"/>
      <c r="CA12" s="1223"/>
      <c r="CB12" s="1223"/>
      <c r="CC12" s="1223"/>
      <c r="CD12" s="1223"/>
      <c r="CE12" s="1223"/>
      <c r="CF12" s="1223"/>
      <c r="CG12" s="1223"/>
      <c r="CH12" s="1223"/>
      <c r="CI12" s="1223"/>
      <c r="CJ12" s="1223"/>
      <c r="CK12" s="1223"/>
      <c r="CL12" s="1223"/>
      <c r="CM12" s="1223"/>
      <c r="CN12" s="1223"/>
      <c r="CO12" s="1223"/>
      <c r="CP12" s="1223"/>
      <c r="CQ12" s="1223"/>
      <c r="CR12" s="1223"/>
      <c r="CS12" s="1223"/>
      <c r="CT12" s="1223"/>
      <c r="CU12" s="1223"/>
      <c r="CV12" s="1223"/>
      <c r="CW12" s="1223"/>
      <c r="CX12" s="1223"/>
      <c r="CY12" s="1223"/>
      <c r="CZ12" s="1223"/>
      <c r="DA12" s="1223"/>
      <c r="DB12" s="1223"/>
      <c r="DC12" s="1223"/>
      <c r="DD12" s="1223"/>
      <c r="DE12" s="1223"/>
    </row>
    <row r="13" spans="1:109" s="1224" customFormat="1" ht="13.2" x14ac:dyDescent="0.2">
      <c r="A13" s="1223"/>
      <c r="B13" s="1223"/>
      <c r="C13" s="1223"/>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1223"/>
      <c r="AM13" s="1223"/>
      <c r="AN13" s="1223"/>
      <c r="AO13" s="1223"/>
      <c r="AP13" s="1223"/>
      <c r="AQ13" s="1223"/>
      <c r="AR13" s="1223"/>
      <c r="AS13" s="1223"/>
      <c r="AT13" s="1223"/>
      <c r="AU13" s="1223"/>
      <c r="AV13" s="1223"/>
      <c r="AW13" s="1223"/>
      <c r="AX13" s="1223"/>
      <c r="AY13" s="1223"/>
      <c r="AZ13" s="1223"/>
      <c r="BA13" s="1223"/>
      <c r="BB13" s="1223"/>
      <c r="BC13" s="1223"/>
      <c r="BD13" s="1223"/>
      <c r="BE13" s="1223"/>
      <c r="BF13" s="1223"/>
      <c r="BG13" s="1223"/>
      <c r="BH13" s="1223"/>
      <c r="BI13" s="1223"/>
      <c r="BJ13" s="1223"/>
      <c r="BK13" s="1223"/>
      <c r="BL13" s="1223"/>
      <c r="BM13" s="1223"/>
      <c r="BN13" s="1223"/>
      <c r="BO13" s="1223"/>
      <c r="BP13" s="1223"/>
      <c r="BQ13" s="1223"/>
      <c r="BR13" s="1223"/>
      <c r="BS13" s="1223"/>
      <c r="BT13" s="1223"/>
      <c r="BU13" s="1223"/>
      <c r="BV13" s="1223"/>
      <c r="BW13" s="1223"/>
      <c r="BX13" s="1223"/>
      <c r="BY13" s="1223"/>
      <c r="BZ13" s="1223"/>
      <c r="CA13" s="1223"/>
      <c r="CB13" s="1223"/>
      <c r="CC13" s="1223"/>
      <c r="CD13" s="1223"/>
      <c r="CE13" s="1223"/>
      <c r="CF13" s="1223"/>
      <c r="CG13" s="1223"/>
      <c r="CH13" s="1223"/>
      <c r="CI13" s="1223"/>
      <c r="CJ13" s="1223"/>
      <c r="CK13" s="1223"/>
      <c r="CL13" s="1223"/>
      <c r="CM13" s="1223"/>
      <c r="CN13" s="1223"/>
      <c r="CO13" s="1223"/>
      <c r="CP13" s="1223"/>
      <c r="CQ13" s="1223"/>
      <c r="CR13" s="1223"/>
      <c r="CS13" s="1223"/>
      <c r="CT13" s="1223"/>
      <c r="CU13" s="1223"/>
      <c r="CV13" s="1223"/>
      <c r="CW13" s="1223"/>
      <c r="CX13" s="1223"/>
      <c r="CY13" s="1223"/>
      <c r="CZ13" s="1223"/>
      <c r="DA13" s="1223"/>
      <c r="DB13" s="1223"/>
      <c r="DC13" s="1223"/>
      <c r="DD13" s="1223"/>
      <c r="DE13" s="1223"/>
    </row>
    <row r="14" spans="1:109" s="1224" customFormat="1" ht="13.2" x14ac:dyDescent="0.2">
      <c r="A14" s="1223"/>
      <c r="B14" s="1223"/>
      <c r="C14" s="1223"/>
      <c r="D14" s="1223"/>
      <c r="E14" s="1223"/>
      <c r="F14" s="1223"/>
      <c r="G14" s="1223"/>
      <c r="H14" s="1223"/>
      <c r="I14" s="1223"/>
      <c r="J14" s="1223"/>
      <c r="K14" s="1223"/>
      <c r="L14" s="1223"/>
      <c r="M14" s="1223"/>
      <c r="N14" s="1223"/>
      <c r="O14" s="1223"/>
      <c r="P14" s="1223"/>
      <c r="Q14" s="1223"/>
      <c r="R14" s="1223"/>
      <c r="S14" s="1223"/>
      <c r="T14" s="1223"/>
      <c r="U14" s="1223"/>
      <c r="V14" s="1223"/>
      <c r="W14" s="1223"/>
      <c r="X14" s="1223"/>
      <c r="Y14" s="1223"/>
      <c r="Z14" s="1223"/>
      <c r="AA14" s="1223"/>
      <c r="AB14" s="1223"/>
      <c r="AC14" s="1223"/>
      <c r="AD14" s="1223"/>
      <c r="AE14" s="1223"/>
      <c r="AF14" s="1223"/>
      <c r="AG14" s="1223"/>
      <c r="AH14" s="1223"/>
      <c r="AI14" s="1223"/>
      <c r="AJ14" s="1223"/>
      <c r="AK14" s="1223"/>
      <c r="AL14" s="1223"/>
      <c r="AM14" s="1223"/>
      <c r="AN14" s="1223"/>
      <c r="AO14" s="1223"/>
      <c r="AP14" s="1223"/>
      <c r="AQ14" s="1223"/>
      <c r="AR14" s="1223"/>
      <c r="AS14" s="1223"/>
      <c r="AT14" s="1223"/>
      <c r="AU14" s="1223"/>
      <c r="AV14" s="1223"/>
      <c r="AW14" s="1223"/>
      <c r="AX14" s="1223"/>
      <c r="AY14" s="1223"/>
      <c r="AZ14" s="1223"/>
      <c r="BA14" s="1223"/>
      <c r="BB14" s="1223"/>
      <c r="BC14" s="1223"/>
      <c r="BD14" s="1223"/>
      <c r="BE14" s="1223"/>
      <c r="BF14" s="1223"/>
      <c r="BG14" s="1223"/>
      <c r="BH14" s="1223"/>
      <c r="BI14" s="1223"/>
      <c r="BJ14" s="1223"/>
      <c r="BK14" s="1223"/>
      <c r="BL14" s="1223"/>
      <c r="BM14" s="1223"/>
      <c r="BN14" s="1223"/>
      <c r="BO14" s="1223"/>
      <c r="BP14" s="1223"/>
      <c r="BQ14" s="1223"/>
      <c r="BR14" s="1223"/>
      <c r="BS14" s="1223"/>
      <c r="BT14" s="1223"/>
      <c r="BU14" s="1223"/>
      <c r="BV14" s="1223"/>
      <c r="BW14" s="1223"/>
      <c r="BX14" s="1223"/>
      <c r="BY14" s="1223"/>
      <c r="BZ14" s="1223"/>
      <c r="CA14" s="1223"/>
      <c r="CB14" s="1223"/>
      <c r="CC14" s="1223"/>
      <c r="CD14" s="1223"/>
      <c r="CE14" s="1223"/>
      <c r="CF14" s="1223"/>
      <c r="CG14" s="1223"/>
      <c r="CH14" s="1223"/>
      <c r="CI14" s="1223"/>
      <c r="CJ14" s="1223"/>
      <c r="CK14" s="1223"/>
      <c r="CL14" s="1223"/>
      <c r="CM14" s="1223"/>
      <c r="CN14" s="1223"/>
      <c r="CO14" s="1223"/>
      <c r="CP14" s="1223"/>
      <c r="CQ14" s="1223"/>
      <c r="CR14" s="1223"/>
      <c r="CS14" s="1223"/>
      <c r="CT14" s="1223"/>
      <c r="CU14" s="1223"/>
      <c r="CV14" s="1223"/>
      <c r="CW14" s="1223"/>
      <c r="CX14" s="1223"/>
      <c r="CY14" s="1223"/>
      <c r="CZ14" s="1223"/>
      <c r="DA14" s="1223"/>
      <c r="DB14" s="1223"/>
      <c r="DC14" s="1223"/>
      <c r="DD14" s="1223"/>
      <c r="DE14" s="1223"/>
    </row>
    <row r="15" spans="1:109" s="1224" customFormat="1" ht="13.2" x14ac:dyDescent="0.2">
      <c r="A15" s="1222"/>
      <c r="B15" s="1223"/>
      <c r="C15" s="1223"/>
      <c r="D15" s="1223"/>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1223"/>
      <c r="AL15" s="1223"/>
      <c r="AM15" s="1223"/>
      <c r="AN15" s="1223"/>
      <c r="AO15" s="1223"/>
      <c r="AP15" s="1223"/>
      <c r="AQ15" s="1223"/>
      <c r="AR15" s="1223"/>
      <c r="AS15" s="1223"/>
      <c r="AT15" s="1223"/>
      <c r="AU15" s="1223"/>
      <c r="AV15" s="1223"/>
      <c r="AW15" s="1223"/>
      <c r="AX15" s="1223"/>
      <c r="AY15" s="1223"/>
      <c r="AZ15" s="1223"/>
      <c r="BA15" s="1223"/>
      <c r="BB15" s="1223"/>
      <c r="BC15" s="1223"/>
      <c r="BD15" s="1223"/>
      <c r="BE15" s="1223"/>
      <c r="BF15" s="1223"/>
      <c r="BG15" s="1223"/>
      <c r="BH15" s="1223"/>
      <c r="BI15" s="1223"/>
      <c r="BJ15" s="1223"/>
      <c r="BK15" s="1223"/>
      <c r="BL15" s="1223"/>
      <c r="BM15" s="1223"/>
      <c r="BN15" s="1223"/>
      <c r="BO15" s="1223"/>
      <c r="BP15" s="1223"/>
      <c r="BQ15" s="1223"/>
      <c r="BR15" s="1223"/>
      <c r="BS15" s="1223"/>
      <c r="BT15" s="1223"/>
      <c r="BU15" s="1223"/>
      <c r="BV15" s="1223"/>
      <c r="BW15" s="1223"/>
      <c r="BX15" s="1223"/>
      <c r="BY15" s="1223"/>
      <c r="BZ15" s="1223"/>
      <c r="CA15" s="1223"/>
      <c r="CB15" s="1223"/>
      <c r="CC15" s="1223"/>
      <c r="CD15" s="1223"/>
      <c r="CE15" s="1223"/>
      <c r="CF15" s="1223"/>
      <c r="CG15" s="1223"/>
      <c r="CH15" s="1223"/>
      <c r="CI15" s="1223"/>
      <c r="CJ15" s="1223"/>
      <c r="CK15" s="1223"/>
      <c r="CL15" s="1223"/>
      <c r="CM15" s="1223"/>
      <c r="CN15" s="1223"/>
      <c r="CO15" s="1223"/>
      <c r="CP15" s="1223"/>
      <c r="CQ15" s="1223"/>
      <c r="CR15" s="1223"/>
      <c r="CS15" s="1223"/>
      <c r="CT15" s="1223"/>
      <c r="CU15" s="1223"/>
      <c r="CV15" s="1223"/>
      <c r="CW15" s="1223"/>
      <c r="CX15" s="1223"/>
      <c r="CY15" s="1223"/>
      <c r="CZ15" s="1223"/>
      <c r="DA15" s="1223"/>
      <c r="DB15" s="1223"/>
      <c r="DC15" s="1223"/>
      <c r="DD15" s="1223"/>
      <c r="DE15" s="1223"/>
    </row>
    <row r="16" spans="1:109" s="1224" customFormat="1" ht="13.2" x14ac:dyDescent="0.2">
      <c r="A16" s="1222"/>
      <c r="B16" s="1223"/>
      <c r="C16" s="1223"/>
      <c r="D16" s="1223"/>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c r="AK16" s="1223"/>
      <c r="AL16" s="1223"/>
      <c r="AM16" s="1223"/>
      <c r="AN16" s="1223"/>
      <c r="AO16" s="1223"/>
      <c r="AP16" s="1223"/>
      <c r="AQ16" s="1223"/>
      <c r="AR16" s="1223"/>
      <c r="AS16" s="1223"/>
      <c r="AT16" s="1223"/>
      <c r="AU16" s="1223"/>
      <c r="AV16" s="1223"/>
      <c r="AW16" s="1223"/>
      <c r="AX16" s="1223"/>
      <c r="AY16" s="1223"/>
      <c r="AZ16" s="1223"/>
      <c r="BA16" s="1223"/>
      <c r="BB16" s="1223"/>
      <c r="BC16" s="1223"/>
      <c r="BD16" s="1223"/>
      <c r="BE16" s="1223"/>
      <c r="BF16" s="1223"/>
      <c r="BG16" s="1223"/>
      <c r="BH16" s="1223"/>
      <c r="BI16" s="1223"/>
      <c r="BJ16" s="1223"/>
      <c r="BK16" s="1223"/>
      <c r="BL16" s="1223"/>
      <c r="BM16" s="1223"/>
      <c r="BN16" s="1223"/>
      <c r="BO16" s="1223"/>
      <c r="BP16" s="1223"/>
      <c r="BQ16" s="1223"/>
      <c r="BR16" s="1223"/>
      <c r="BS16" s="1223"/>
      <c r="BT16" s="1223"/>
      <c r="BU16" s="1223"/>
      <c r="BV16" s="1223"/>
      <c r="BW16" s="1223"/>
      <c r="BX16" s="1223"/>
      <c r="BY16" s="1223"/>
      <c r="BZ16" s="1223"/>
      <c r="CA16" s="1223"/>
      <c r="CB16" s="1223"/>
      <c r="CC16" s="1223"/>
      <c r="CD16" s="1223"/>
      <c r="CE16" s="1223"/>
      <c r="CF16" s="1223"/>
      <c r="CG16" s="1223"/>
      <c r="CH16" s="1223"/>
      <c r="CI16" s="1223"/>
      <c r="CJ16" s="1223"/>
      <c r="CK16" s="1223"/>
      <c r="CL16" s="1223"/>
      <c r="CM16" s="1223"/>
      <c r="CN16" s="1223"/>
      <c r="CO16" s="1223"/>
      <c r="CP16" s="1223"/>
      <c r="CQ16" s="1223"/>
      <c r="CR16" s="1223"/>
      <c r="CS16" s="1223"/>
      <c r="CT16" s="1223"/>
      <c r="CU16" s="1223"/>
      <c r="CV16" s="1223"/>
      <c r="CW16" s="1223"/>
      <c r="CX16" s="1223"/>
      <c r="CY16" s="1223"/>
      <c r="CZ16" s="1223"/>
      <c r="DA16" s="1223"/>
      <c r="DB16" s="1223"/>
      <c r="DC16" s="1223"/>
      <c r="DD16" s="1223"/>
      <c r="DE16" s="1223"/>
    </row>
    <row r="17" spans="1:109" s="1224" customFormat="1" ht="13.2" x14ac:dyDescent="0.2">
      <c r="A17" s="1222"/>
      <c r="B17" s="1223"/>
      <c r="C17" s="1223"/>
      <c r="D17" s="1223"/>
      <c r="E17" s="1223"/>
      <c r="F17" s="1223"/>
      <c r="G17" s="1223"/>
      <c r="H17" s="1223"/>
      <c r="I17" s="1223"/>
      <c r="J17" s="1223"/>
      <c r="K17" s="1223"/>
      <c r="L17" s="1223"/>
      <c r="M17" s="1223"/>
      <c r="N17" s="1223"/>
      <c r="O17" s="1223"/>
      <c r="P17" s="1223"/>
      <c r="Q17" s="1223"/>
      <c r="R17" s="1223"/>
      <c r="S17" s="1223"/>
      <c r="T17" s="1223"/>
      <c r="U17" s="1223"/>
      <c r="V17" s="1223"/>
      <c r="W17" s="1223"/>
      <c r="X17" s="1223"/>
      <c r="Y17" s="1223"/>
      <c r="Z17" s="1223"/>
      <c r="AA17" s="1223"/>
      <c r="AB17" s="1223"/>
      <c r="AC17" s="1223"/>
      <c r="AD17" s="1223"/>
      <c r="AE17" s="1223"/>
      <c r="AF17" s="1223"/>
      <c r="AG17" s="1223"/>
      <c r="AH17" s="1223"/>
      <c r="AI17" s="1223"/>
      <c r="AJ17" s="1223"/>
      <c r="AK17" s="1223"/>
      <c r="AL17" s="1223"/>
      <c r="AM17" s="1223"/>
      <c r="AN17" s="1223"/>
      <c r="AO17" s="1223"/>
      <c r="AP17" s="1223"/>
      <c r="AQ17" s="1223"/>
      <c r="AR17" s="1223"/>
      <c r="AS17" s="1223"/>
      <c r="AT17" s="1223"/>
      <c r="AU17" s="1223"/>
      <c r="AV17" s="1223"/>
      <c r="AW17" s="1223"/>
      <c r="AX17" s="1223"/>
      <c r="AY17" s="1223"/>
      <c r="AZ17" s="1223"/>
      <c r="BA17" s="1223"/>
      <c r="BB17" s="1223"/>
      <c r="BC17" s="1223"/>
      <c r="BD17" s="1223"/>
      <c r="BE17" s="1223"/>
      <c r="BF17" s="1223"/>
      <c r="BG17" s="1223"/>
      <c r="BH17" s="1223"/>
      <c r="BI17" s="1223"/>
      <c r="BJ17" s="1223"/>
      <c r="BK17" s="1223"/>
      <c r="BL17" s="1223"/>
      <c r="BM17" s="1223"/>
      <c r="BN17" s="1223"/>
      <c r="BO17" s="1223"/>
      <c r="BP17" s="1223"/>
      <c r="BQ17" s="1223"/>
      <c r="BR17" s="1223"/>
      <c r="BS17" s="1223"/>
      <c r="BT17" s="1223"/>
      <c r="BU17" s="1223"/>
      <c r="BV17" s="1223"/>
      <c r="BW17" s="1223"/>
      <c r="BX17" s="1223"/>
      <c r="BY17" s="1223"/>
      <c r="BZ17" s="1223"/>
      <c r="CA17" s="1223"/>
      <c r="CB17" s="1223"/>
      <c r="CC17" s="1223"/>
      <c r="CD17" s="1223"/>
      <c r="CE17" s="1223"/>
      <c r="CF17" s="1223"/>
      <c r="CG17" s="1223"/>
      <c r="CH17" s="1223"/>
      <c r="CI17" s="1223"/>
      <c r="CJ17" s="1223"/>
      <c r="CK17" s="1223"/>
      <c r="CL17" s="1223"/>
      <c r="CM17" s="1223"/>
      <c r="CN17" s="1223"/>
      <c r="CO17" s="1223"/>
      <c r="CP17" s="1223"/>
      <c r="CQ17" s="1223"/>
      <c r="CR17" s="1223"/>
      <c r="CS17" s="1223"/>
      <c r="CT17" s="1223"/>
      <c r="CU17" s="1223"/>
      <c r="CV17" s="1223"/>
      <c r="CW17" s="1223"/>
      <c r="CX17" s="1223"/>
      <c r="CY17" s="1223"/>
      <c r="CZ17" s="1223"/>
      <c r="DA17" s="1223"/>
      <c r="DB17" s="1223"/>
      <c r="DC17" s="1223"/>
      <c r="DD17" s="1223"/>
      <c r="DE17" s="1223"/>
    </row>
    <row r="18" spans="1:109" s="1224" customFormat="1" ht="13.2" x14ac:dyDescent="0.2">
      <c r="A18" s="1222"/>
      <c r="B18" s="1223"/>
      <c r="C18" s="1223"/>
      <c r="D18" s="1223"/>
      <c r="E18" s="1223"/>
      <c r="F18" s="1223"/>
      <c r="G18" s="1223"/>
      <c r="H18" s="1223"/>
      <c r="I18" s="1223"/>
      <c r="J18" s="1223"/>
      <c r="K18" s="1223"/>
      <c r="L18" s="1223"/>
      <c r="M18" s="1223"/>
      <c r="N18" s="1223"/>
      <c r="O18" s="1223"/>
      <c r="P18" s="1223"/>
      <c r="Q18" s="1223"/>
      <c r="R18" s="1223"/>
      <c r="S18" s="1223"/>
      <c r="T18" s="1223"/>
      <c r="U18" s="1223"/>
      <c r="V18" s="1223"/>
      <c r="W18" s="1223"/>
      <c r="X18" s="1223"/>
      <c r="Y18" s="1223"/>
      <c r="Z18" s="1223"/>
      <c r="AA18" s="1223"/>
      <c r="AB18" s="1223"/>
      <c r="AC18" s="1223"/>
      <c r="AD18" s="1223"/>
      <c r="AE18" s="1223"/>
      <c r="AF18" s="1223"/>
      <c r="AG18" s="1223"/>
      <c r="AH18" s="1223"/>
      <c r="AI18" s="1223"/>
      <c r="AJ18" s="1223"/>
      <c r="AK18" s="1223"/>
      <c r="AL18" s="1223"/>
      <c r="AM18" s="1223"/>
      <c r="AN18" s="1223"/>
      <c r="AO18" s="1223"/>
      <c r="AP18" s="1223"/>
      <c r="AQ18" s="1223"/>
      <c r="AR18" s="1223"/>
      <c r="AS18" s="1223"/>
      <c r="AT18" s="1223"/>
      <c r="AU18" s="1223"/>
      <c r="AV18" s="1223"/>
      <c r="AW18" s="1223"/>
      <c r="AX18" s="1223"/>
      <c r="AY18" s="1223"/>
      <c r="AZ18" s="1223"/>
      <c r="BA18" s="1223"/>
      <c r="BB18" s="1223"/>
      <c r="BC18" s="1223"/>
      <c r="BD18" s="1223"/>
      <c r="BE18" s="1223"/>
      <c r="BF18" s="1223"/>
      <c r="BG18" s="1223"/>
      <c r="BH18" s="1223"/>
      <c r="BI18" s="1223"/>
      <c r="BJ18" s="1223"/>
      <c r="BK18" s="1223"/>
      <c r="BL18" s="1223"/>
      <c r="BM18" s="1223"/>
      <c r="BN18" s="1223"/>
      <c r="BO18" s="1223"/>
      <c r="BP18" s="1223"/>
      <c r="BQ18" s="1223"/>
      <c r="BR18" s="1223"/>
      <c r="BS18" s="1223"/>
      <c r="BT18" s="1223"/>
      <c r="BU18" s="1223"/>
      <c r="BV18" s="1223"/>
      <c r="BW18" s="1223"/>
      <c r="BX18" s="1223"/>
      <c r="BY18" s="1223"/>
      <c r="BZ18" s="1223"/>
      <c r="CA18" s="1223"/>
      <c r="CB18" s="1223"/>
      <c r="CC18" s="1223"/>
      <c r="CD18" s="1223"/>
      <c r="CE18" s="1223"/>
      <c r="CF18" s="1223"/>
      <c r="CG18" s="1223"/>
      <c r="CH18" s="1223"/>
      <c r="CI18" s="1223"/>
      <c r="CJ18" s="1223"/>
      <c r="CK18" s="1223"/>
      <c r="CL18" s="1223"/>
      <c r="CM18" s="1223"/>
      <c r="CN18" s="1223"/>
      <c r="CO18" s="1223"/>
      <c r="CP18" s="1223"/>
      <c r="CQ18" s="1223"/>
      <c r="CR18" s="1223"/>
      <c r="CS18" s="1223"/>
      <c r="CT18" s="1223"/>
      <c r="CU18" s="1223"/>
      <c r="CV18" s="1223"/>
      <c r="CW18" s="1223"/>
      <c r="CX18" s="1223"/>
      <c r="CY18" s="1223"/>
      <c r="CZ18" s="1223"/>
      <c r="DA18" s="1223"/>
      <c r="DB18" s="1223"/>
      <c r="DC18" s="1223"/>
      <c r="DD18" s="1223"/>
      <c r="DE18" s="1223"/>
    </row>
    <row r="19" spans="1:109" ht="13.2" x14ac:dyDescent="0.2">
      <c r="DD19" s="1222"/>
      <c r="DE19" s="1222"/>
    </row>
    <row r="20" spans="1:109" ht="13.2" x14ac:dyDescent="0.2">
      <c r="DD20" s="1222"/>
      <c r="DE20" s="1222"/>
    </row>
    <row r="21" spans="1:109" ht="17.25" customHeight="1" x14ac:dyDescent="0.2">
      <c r="B21" s="1225"/>
      <c r="C21" s="1226"/>
      <c r="D21" s="1226"/>
      <c r="E21" s="1226"/>
      <c r="F21" s="1226"/>
      <c r="G21" s="1226"/>
      <c r="H21" s="1226"/>
      <c r="I21" s="1226"/>
      <c r="J21" s="1226"/>
      <c r="K21" s="1226"/>
      <c r="L21" s="1226"/>
      <c r="M21" s="1226"/>
      <c r="N21" s="1227"/>
      <c r="O21" s="1226"/>
      <c r="P21" s="1226"/>
      <c r="Q21" s="1226"/>
      <c r="R21" s="1226"/>
      <c r="S21" s="1226"/>
      <c r="T21" s="1226"/>
      <c r="U21" s="1226"/>
      <c r="V21" s="1226"/>
      <c r="W21" s="1226"/>
      <c r="X21" s="1226"/>
      <c r="Y21" s="1226"/>
      <c r="Z21" s="1226"/>
      <c r="AA21" s="1226"/>
      <c r="AB21" s="1226"/>
      <c r="AC21" s="1226"/>
      <c r="AD21" s="1226"/>
      <c r="AE21" s="1226"/>
      <c r="AF21" s="1226"/>
      <c r="AG21" s="1226"/>
      <c r="AH21" s="1226"/>
      <c r="AI21" s="1226"/>
      <c r="AJ21" s="1226"/>
      <c r="AK21" s="1226"/>
      <c r="AL21" s="1226"/>
      <c r="AM21" s="1226"/>
      <c r="AN21" s="1226"/>
      <c r="AO21" s="1226"/>
      <c r="AP21" s="1226"/>
      <c r="AQ21" s="1226"/>
      <c r="AR21" s="1226"/>
      <c r="AS21" s="1226"/>
      <c r="AT21" s="1227"/>
      <c r="AU21" s="1226"/>
      <c r="AV21" s="1226"/>
      <c r="AW21" s="1226"/>
      <c r="AX21" s="1226"/>
      <c r="AY21" s="1226"/>
      <c r="AZ21" s="1226"/>
      <c r="BA21" s="1226"/>
      <c r="BB21" s="1226"/>
      <c r="BC21" s="1226"/>
      <c r="BD21" s="1226"/>
      <c r="BE21" s="1226"/>
      <c r="BF21" s="1227"/>
      <c r="BG21" s="1226"/>
      <c r="BH21" s="1226"/>
      <c r="BI21" s="1226"/>
      <c r="BJ21" s="1226"/>
      <c r="BK21" s="1226"/>
      <c r="BL21" s="1226"/>
      <c r="BM21" s="1226"/>
      <c r="BN21" s="1226"/>
      <c r="BO21" s="1226"/>
      <c r="BP21" s="1226"/>
      <c r="BQ21" s="1226"/>
      <c r="BR21" s="1227"/>
      <c r="BS21" s="1226"/>
      <c r="BT21" s="1226"/>
      <c r="BU21" s="1226"/>
      <c r="BV21" s="1226"/>
      <c r="BW21" s="1226"/>
      <c r="BX21" s="1226"/>
      <c r="BY21" s="1226"/>
      <c r="BZ21" s="1226"/>
      <c r="CA21" s="1226"/>
      <c r="CB21" s="1226"/>
      <c r="CC21" s="1226"/>
      <c r="CD21" s="1227"/>
      <c r="CE21" s="1226"/>
      <c r="CF21" s="1226"/>
      <c r="CG21" s="1226"/>
      <c r="CH21" s="1226"/>
      <c r="CI21" s="1226"/>
      <c r="CJ21" s="1226"/>
      <c r="CK21" s="1226"/>
      <c r="CL21" s="1226"/>
      <c r="CM21" s="1226"/>
      <c r="CN21" s="1226"/>
      <c r="CO21" s="1226"/>
      <c r="CP21" s="1227"/>
      <c r="CQ21" s="1226"/>
      <c r="CR21" s="1226"/>
      <c r="CS21" s="1226"/>
      <c r="CT21" s="1226"/>
      <c r="CU21" s="1226"/>
      <c r="CV21" s="1226"/>
      <c r="CW21" s="1226"/>
      <c r="CX21" s="1226"/>
      <c r="CY21" s="1226"/>
      <c r="CZ21" s="1226"/>
      <c r="DA21" s="1226"/>
      <c r="DB21" s="1227"/>
      <c r="DC21" s="1226"/>
      <c r="DD21" s="1228"/>
      <c r="DE21" s="1222"/>
    </row>
    <row r="22" spans="1:109" ht="17.25" customHeight="1" x14ac:dyDescent="0.2">
      <c r="B22" s="1229"/>
    </row>
    <row r="23" spans="1:109" ht="13.2" x14ac:dyDescent="0.2">
      <c r="B23" s="1229"/>
    </row>
    <row r="24" spans="1:109" ht="13.2" x14ac:dyDescent="0.2">
      <c r="B24" s="1229"/>
    </row>
    <row r="25" spans="1:109" ht="13.2" x14ac:dyDescent="0.2">
      <c r="B25" s="1229"/>
    </row>
    <row r="26" spans="1:109" ht="13.2" x14ac:dyDescent="0.2">
      <c r="B26" s="1229"/>
    </row>
    <row r="27" spans="1:109" ht="13.2" x14ac:dyDescent="0.2">
      <c r="B27" s="1229"/>
    </row>
    <row r="28" spans="1:109" ht="13.2" x14ac:dyDescent="0.2">
      <c r="B28" s="1229"/>
    </row>
    <row r="29" spans="1:109" ht="13.2" x14ac:dyDescent="0.2">
      <c r="B29" s="1229"/>
    </row>
    <row r="30" spans="1:109" ht="13.2" x14ac:dyDescent="0.2">
      <c r="B30" s="1229"/>
    </row>
    <row r="31" spans="1:109" ht="13.2" x14ac:dyDescent="0.2">
      <c r="B31" s="1229"/>
    </row>
    <row r="32" spans="1:109" ht="13.2" x14ac:dyDescent="0.2">
      <c r="B32" s="1229"/>
    </row>
    <row r="33" spans="2:109" ht="13.2" x14ac:dyDescent="0.2">
      <c r="B33" s="1229"/>
    </row>
    <row r="34" spans="2:109" ht="13.2" x14ac:dyDescent="0.2">
      <c r="B34" s="1229"/>
    </row>
    <row r="35" spans="2:109" ht="13.2" x14ac:dyDescent="0.2">
      <c r="B35" s="1229"/>
    </row>
    <row r="36" spans="2:109" ht="13.2" x14ac:dyDescent="0.2">
      <c r="B36" s="1229"/>
    </row>
    <row r="37" spans="2:109" ht="13.2" x14ac:dyDescent="0.2">
      <c r="B37" s="1229"/>
    </row>
    <row r="38" spans="2:109" ht="13.2" x14ac:dyDescent="0.2">
      <c r="B38" s="1229"/>
    </row>
    <row r="39" spans="2:109" ht="13.2" x14ac:dyDescent="0.2">
      <c r="B39" s="1231"/>
      <c r="C39" s="1232"/>
      <c r="D39" s="1232"/>
      <c r="E39" s="1232"/>
      <c r="F39" s="1232"/>
      <c r="G39" s="1232"/>
      <c r="H39" s="1232"/>
      <c r="I39" s="1232"/>
      <c r="J39" s="1232"/>
      <c r="K39" s="1232"/>
      <c r="L39" s="1232"/>
      <c r="M39" s="1232"/>
      <c r="N39" s="1232"/>
      <c r="O39" s="1232"/>
      <c r="P39" s="1232"/>
      <c r="Q39" s="1232"/>
      <c r="R39" s="1232"/>
      <c r="S39" s="1232"/>
      <c r="T39" s="1232"/>
      <c r="U39" s="1232"/>
      <c r="V39" s="1232"/>
      <c r="W39" s="1232"/>
      <c r="X39" s="1232"/>
      <c r="Y39" s="1232"/>
      <c r="Z39" s="1232"/>
      <c r="AA39" s="1232"/>
      <c r="AB39" s="1232"/>
      <c r="AC39" s="1232"/>
      <c r="AD39" s="1232"/>
      <c r="AE39" s="1232"/>
      <c r="AF39" s="1232"/>
      <c r="AG39" s="1232"/>
      <c r="AH39" s="1232"/>
      <c r="AI39" s="1232"/>
      <c r="AJ39" s="1232"/>
      <c r="AK39" s="1232"/>
      <c r="AL39" s="1232"/>
      <c r="AM39" s="1232"/>
      <c r="AN39" s="1232"/>
      <c r="AO39" s="1232"/>
      <c r="AP39" s="1232"/>
      <c r="AQ39" s="1232"/>
      <c r="AR39" s="1232"/>
      <c r="AS39" s="1232"/>
      <c r="AT39" s="1232"/>
      <c r="AU39" s="1232"/>
      <c r="AV39" s="1232"/>
      <c r="AW39" s="1232"/>
      <c r="AX39" s="1232"/>
      <c r="AY39" s="1232"/>
      <c r="AZ39" s="1232"/>
      <c r="BA39" s="1232"/>
      <c r="BB39" s="1232"/>
      <c r="BC39" s="1232"/>
      <c r="BD39" s="1232"/>
      <c r="BE39" s="1232"/>
      <c r="BF39" s="1232"/>
      <c r="BG39" s="1232"/>
      <c r="BH39" s="1232"/>
      <c r="BI39" s="1232"/>
      <c r="BJ39" s="1232"/>
      <c r="BK39" s="1232"/>
      <c r="BL39" s="1232"/>
      <c r="BM39" s="1232"/>
      <c r="BN39" s="1232"/>
      <c r="BO39" s="1232"/>
      <c r="BP39" s="1232"/>
      <c r="BQ39" s="1232"/>
      <c r="BR39" s="1232"/>
      <c r="BS39" s="1232"/>
      <c r="BT39" s="1232"/>
      <c r="BU39" s="1232"/>
      <c r="BV39" s="1232"/>
      <c r="BW39" s="1232"/>
      <c r="BX39" s="1232"/>
      <c r="BY39" s="1232"/>
      <c r="BZ39" s="1232"/>
      <c r="CA39" s="1232"/>
      <c r="CB39" s="1232"/>
      <c r="CC39" s="1232"/>
      <c r="CD39" s="1232"/>
      <c r="CE39" s="1232"/>
      <c r="CF39" s="1232"/>
      <c r="CG39" s="1232"/>
      <c r="CH39" s="1232"/>
      <c r="CI39" s="1232"/>
      <c r="CJ39" s="1232"/>
      <c r="CK39" s="1232"/>
      <c r="CL39" s="1232"/>
      <c r="CM39" s="1232"/>
      <c r="CN39" s="1232"/>
      <c r="CO39" s="1232"/>
      <c r="CP39" s="1232"/>
      <c r="CQ39" s="1232"/>
      <c r="CR39" s="1232"/>
      <c r="CS39" s="1232"/>
      <c r="CT39" s="1232"/>
      <c r="CU39" s="1232"/>
      <c r="CV39" s="1232"/>
      <c r="CW39" s="1232"/>
      <c r="CX39" s="1232"/>
      <c r="CY39" s="1232"/>
      <c r="CZ39" s="1232"/>
      <c r="DA39" s="1232"/>
      <c r="DB39" s="1232"/>
      <c r="DC39" s="1232"/>
      <c r="DD39" s="1233"/>
    </row>
    <row r="40" spans="2:109" ht="13.2" x14ac:dyDescent="0.2">
      <c r="B40" s="1234"/>
      <c r="DD40" s="1234"/>
      <c r="DE40" s="1222"/>
    </row>
    <row r="41" spans="2:109" ht="16.2" x14ac:dyDescent="0.2">
      <c r="B41" s="1235" t="s">
        <v>579</v>
      </c>
      <c r="C41" s="1226"/>
      <c r="D41" s="1226"/>
      <c r="E41" s="1226"/>
      <c r="F41" s="1226"/>
      <c r="G41" s="1226"/>
      <c r="H41" s="1226"/>
      <c r="I41" s="1226"/>
      <c r="J41" s="1226"/>
      <c r="K41" s="1226"/>
      <c r="L41" s="1226"/>
      <c r="M41" s="1226"/>
      <c r="N41" s="1226"/>
      <c r="O41" s="1226"/>
      <c r="P41" s="1226"/>
      <c r="Q41" s="1226"/>
      <c r="R41" s="1226"/>
      <c r="S41" s="1226"/>
      <c r="T41" s="1226"/>
      <c r="U41" s="1226"/>
      <c r="V41" s="1226"/>
      <c r="W41" s="1226"/>
      <c r="X41" s="1226"/>
      <c r="Y41" s="1226"/>
      <c r="Z41" s="1226"/>
      <c r="AA41" s="1226"/>
      <c r="AB41" s="1226"/>
      <c r="AC41" s="1226"/>
      <c r="AD41" s="1226"/>
      <c r="AE41" s="1226"/>
      <c r="AF41" s="1226"/>
      <c r="AG41" s="1226"/>
      <c r="AH41" s="1226"/>
      <c r="AI41" s="1226"/>
      <c r="AJ41" s="1226"/>
      <c r="AK41" s="1226"/>
      <c r="AL41" s="1226"/>
      <c r="AM41" s="1226"/>
      <c r="AN41" s="1226"/>
      <c r="AO41" s="1226"/>
      <c r="AP41" s="1226"/>
      <c r="AQ41" s="1226"/>
      <c r="AR41" s="1226"/>
      <c r="AS41" s="1226"/>
      <c r="AT41" s="1226"/>
      <c r="AU41" s="1226"/>
      <c r="AV41" s="1226"/>
      <c r="AW41" s="1226"/>
      <c r="AX41" s="1226"/>
      <c r="AY41" s="1226"/>
      <c r="AZ41" s="1226"/>
      <c r="BA41" s="1226"/>
      <c r="BB41" s="1226"/>
      <c r="BC41" s="1226"/>
      <c r="BD41" s="1226"/>
      <c r="BE41" s="1226"/>
      <c r="BF41" s="1226"/>
      <c r="BG41" s="1226"/>
      <c r="BH41" s="1226"/>
      <c r="BI41" s="1226"/>
      <c r="BJ41" s="1226"/>
      <c r="BK41" s="1226"/>
      <c r="BL41" s="1226"/>
      <c r="BM41" s="1226"/>
      <c r="BN41" s="1226"/>
      <c r="BO41" s="1226"/>
      <c r="BP41" s="1226"/>
      <c r="BQ41" s="1226"/>
      <c r="BR41" s="1226"/>
      <c r="BS41" s="1226"/>
      <c r="BT41" s="1226"/>
      <c r="BU41" s="1226"/>
      <c r="BV41" s="1226"/>
      <c r="BW41" s="1226"/>
      <c r="BX41" s="1226"/>
      <c r="BY41" s="1226"/>
      <c r="BZ41" s="1226"/>
      <c r="CA41" s="1226"/>
      <c r="CB41" s="1226"/>
      <c r="CC41" s="1226"/>
      <c r="CD41" s="1226"/>
      <c r="CE41" s="1226"/>
      <c r="CF41" s="1226"/>
      <c r="CG41" s="1226"/>
      <c r="CH41" s="1226"/>
      <c r="CI41" s="1226"/>
      <c r="CJ41" s="1226"/>
      <c r="CK41" s="1226"/>
      <c r="CL41" s="1226"/>
      <c r="CM41" s="1226"/>
      <c r="CN41" s="1226"/>
      <c r="CO41" s="1226"/>
      <c r="CP41" s="1226"/>
      <c r="CQ41" s="1226"/>
      <c r="CR41" s="1226"/>
      <c r="CS41" s="1226"/>
      <c r="CT41" s="1226"/>
      <c r="CU41" s="1226"/>
      <c r="CV41" s="1226"/>
      <c r="CW41" s="1226"/>
      <c r="CX41" s="1226"/>
      <c r="CY41" s="1226"/>
      <c r="CZ41" s="1226"/>
      <c r="DA41" s="1226"/>
      <c r="DB41" s="1226"/>
      <c r="DC41" s="1226"/>
      <c r="DD41" s="1228"/>
    </row>
    <row r="42" spans="2:109" ht="13.2" x14ac:dyDescent="0.2">
      <c r="B42" s="1229"/>
      <c r="G42" s="1236"/>
      <c r="I42" s="1237"/>
      <c r="J42" s="1237"/>
      <c r="K42" s="1237"/>
      <c r="AM42" s="1236"/>
      <c r="AN42" s="1236" t="s">
        <v>580</v>
      </c>
      <c r="AP42" s="1237"/>
      <c r="AQ42" s="1237"/>
      <c r="AR42" s="1237"/>
      <c r="AY42" s="1236"/>
      <c r="BA42" s="1237"/>
      <c r="BB42" s="1237"/>
      <c r="BC42" s="1237"/>
      <c r="BK42" s="1236"/>
      <c r="BM42" s="1237"/>
      <c r="BN42" s="1237"/>
      <c r="BO42" s="1237"/>
      <c r="BW42" s="1236"/>
      <c r="BY42" s="1237"/>
      <c r="BZ42" s="1237"/>
      <c r="CA42" s="1237"/>
      <c r="CI42" s="1236"/>
      <c r="CK42" s="1237"/>
      <c r="CL42" s="1237"/>
      <c r="CM42" s="1237"/>
      <c r="CU42" s="1236"/>
      <c r="CW42" s="1237"/>
      <c r="CX42" s="1237"/>
      <c r="CY42" s="1237"/>
    </row>
    <row r="43" spans="2:109" ht="13.5" customHeight="1" x14ac:dyDescent="0.2">
      <c r="B43" s="1229"/>
      <c r="AN43" s="1238" t="s">
        <v>581</v>
      </c>
      <c r="AO43" s="1239"/>
      <c r="AP43" s="1239"/>
      <c r="AQ43" s="1239"/>
      <c r="AR43" s="1239"/>
      <c r="AS43" s="1239"/>
      <c r="AT43" s="1239"/>
      <c r="AU43" s="1239"/>
      <c r="AV43" s="1239"/>
      <c r="AW43" s="1239"/>
      <c r="AX43" s="1239"/>
      <c r="AY43" s="1239"/>
      <c r="AZ43" s="1239"/>
      <c r="BA43" s="1239"/>
      <c r="BB43" s="1239"/>
      <c r="BC43" s="1239"/>
      <c r="BD43" s="1239"/>
      <c r="BE43" s="1239"/>
      <c r="BF43" s="1239"/>
      <c r="BG43" s="1239"/>
      <c r="BH43" s="1239"/>
      <c r="BI43" s="1239"/>
      <c r="BJ43" s="1239"/>
      <c r="BK43" s="1239"/>
      <c r="BL43" s="1239"/>
      <c r="BM43" s="1239"/>
      <c r="BN43" s="1239"/>
      <c r="BO43" s="1239"/>
      <c r="BP43" s="1239"/>
      <c r="BQ43" s="1239"/>
      <c r="BR43" s="1239"/>
      <c r="BS43" s="1239"/>
      <c r="BT43" s="1239"/>
      <c r="BU43" s="1239"/>
      <c r="BV43" s="1239"/>
      <c r="BW43" s="1239"/>
      <c r="BX43" s="1239"/>
      <c r="BY43" s="1239"/>
      <c r="BZ43" s="1239"/>
      <c r="CA43" s="1239"/>
      <c r="CB43" s="1239"/>
      <c r="CC43" s="1239"/>
      <c r="CD43" s="1239"/>
      <c r="CE43" s="1239"/>
      <c r="CF43" s="1239"/>
      <c r="CG43" s="1239"/>
      <c r="CH43" s="1239"/>
      <c r="CI43" s="1239"/>
      <c r="CJ43" s="1239"/>
      <c r="CK43" s="1239"/>
      <c r="CL43" s="1239"/>
      <c r="CM43" s="1239"/>
      <c r="CN43" s="1239"/>
      <c r="CO43" s="1239"/>
      <c r="CP43" s="1239"/>
      <c r="CQ43" s="1239"/>
      <c r="CR43" s="1239"/>
      <c r="CS43" s="1239"/>
      <c r="CT43" s="1239"/>
      <c r="CU43" s="1239"/>
      <c r="CV43" s="1239"/>
      <c r="CW43" s="1239"/>
      <c r="CX43" s="1239"/>
      <c r="CY43" s="1239"/>
      <c r="CZ43" s="1239"/>
      <c r="DA43" s="1239"/>
      <c r="DB43" s="1239"/>
      <c r="DC43" s="1240"/>
    </row>
    <row r="44" spans="2:109" ht="13.2" x14ac:dyDescent="0.2">
      <c r="B44" s="1229"/>
      <c r="AN44" s="1241"/>
      <c r="AO44" s="1242"/>
      <c r="AP44" s="1242"/>
      <c r="AQ44" s="1242"/>
      <c r="AR44" s="1242"/>
      <c r="AS44" s="1242"/>
      <c r="AT44" s="1242"/>
      <c r="AU44" s="1242"/>
      <c r="AV44" s="1242"/>
      <c r="AW44" s="1242"/>
      <c r="AX44" s="1242"/>
      <c r="AY44" s="1242"/>
      <c r="AZ44" s="1242"/>
      <c r="BA44" s="1242"/>
      <c r="BB44" s="1242"/>
      <c r="BC44" s="1242"/>
      <c r="BD44" s="1242"/>
      <c r="BE44" s="1242"/>
      <c r="BF44" s="1242"/>
      <c r="BG44" s="1242"/>
      <c r="BH44" s="1242"/>
      <c r="BI44" s="1242"/>
      <c r="BJ44" s="1242"/>
      <c r="BK44" s="1242"/>
      <c r="BL44" s="1242"/>
      <c r="BM44" s="1242"/>
      <c r="BN44" s="1242"/>
      <c r="BO44" s="1242"/>
      <c r="BP44" s="1242"/>
      <c r="BQ44" s="1242"/>
      <c r="BR44" s="1242"/>
      <c r="BS44" s="1242"/>
      <c r="BT44" s="1242"/>
      <c r="BU44" s="1242"/>
      <c r="BV44" s="1242"/>
      <c r="BW44" s="1242"/>
      <c r="BX44" s="1242"/>
      <c r="BY44" s="1242"/>
      <c r="BZ44" s="1242"/>
      <c r="CA44" s="1242"/>
      <c r="CB44" s="1242"/>
      <c r="CC44" s="1242"/>
      <c r="CD44" s="1242"/>
      <c r="CE44" s="1242"/>
      <c r="CF44" s="1242"/>
      <c r="CG44" s="1242"/>
      <c r="CH44" s="1242"/>
      <c r="CI44" s="1242"/>
      <c r="CJ44" s="1242"/>
      <c r="CK44" s="1242"/>
      <c r="CL44" s="1242"/>
      <c r="CM44" s="1242"/>
      <c r="CN44" s="1242"/>
      <c r="CO44" s="1242"/>
      <c r="CP44" s="1242"/>
      <c r="CQ44" s="1242"/>
      <c r="CR44" s="1242"/>
      <c r="CS44" s="1242"/>
      <c r="CT44" s="1242"/>
      <c r="CU44" s="1242"/>
      <c r="CV44" s="1242"/>
      <c r="CW44" s="1242"/>
      <c r="CX44" s="1242"/>
      <c r="CY44" s="1242"/>
      <c r="CZ44" s="1242"/>
      <c r="DA44" s="1242"/>
      <c r="DB44" s="1242"/>
      <c r="DC44" s="1243"/>
    </row>
    <row r="45" spans="2:109" ht="13.2" x14ac:dyDescent="0.2">
      <c r="B45" s="1229"/>
      <c r="AN45" s="1241"/>
      <c r="AO45" s="1242"/>
      <c r="AP45" s="1242"/>
      <c r="AQ45" s="1242"/>
      <c r="AR45" s="1242"/>
      <c r="AS45" s="1242"/>
      <c r="AT45" s="1242"/>
      <c r="AU45" s="1242"/>
      <c r="AV45" s="1242"/>
      <c r="AW45" s="1242"/>
      <c r="AX45" s="1242"/>
      <c r="AY45" s="1242"/>
      <c r="AZ45" s="1242"/>
      <c r="BA45" s="1242"/>
      <c r="BB45" s="1242"/>
      <c r="BC45" s="1242"/>
      <c r="BD45" s="1242"/>
      <c r="BE45" s="1242"/>
      <c r="BF45" s="1242"/>
      <c r="BG45" s="1242"/>
      <c r="BH45" s="1242"/>
      <c r="BI45" s="1242"/>
      <c r="BJ45" s="1242"/>
      <c r="BK45" s="1242"/>
      <c r="BL45" s="1242"/>
      <c r="BM45" s="1242"/>
      <c r="BN45" s="1242"/>
      <c r="BO45" s="1242"/>
      <c r="BP45" s="1242"/>
      <c r="BQ45" s="1242"/>
      <c r="BR45" s="1242"/>
      <c r="BS45" s="1242"/>
      <c r="BT45" s="1242"/>
      <c r="BU45" s="1242"/>
      <c r="BV45" s="1242"/>
      <c r="BW45" s="1242"/>
      <c r="BX45" s="1242"/>
      <c r="BY45" s="1242"/>
      <c r="BZ45" s="1242"/>
      <c r="CA45" s="1242"/>
      <c r="CB45" s="1242"/>
      <c r="CC45" s="1242"/>
      <c r="CD45" s="1242"/>
      <c r="CE45" s="1242"/>
      <c r="CF45" s="1242"/>
      <c r="CG45" s="1242"/>
      <c r="CH45" s="1242"/>
      <c r="CI45" s="1242"/>
      <c r="CJ45" s="1242"/>
      <c r="CK45" s="1242"/>
      <c r="CL45" s="1242"/>
      <c r="CM45" s="1242"/>
      <c r="CN45" s="1242"/>
      <c r="CO45" s="1242"/>
      <c r="CP45" s="1242"/>
      <c r="CQ45" s="1242"/>
      <c r="CR45" s="1242"/>
      <c r="CS45" s="1242"/>
      <c r="CT45" s="1242"/>
      <c r="CU45" s="1242"/>
      <c r="CV45" s="1242"/>
      <c r="CW45" s="1242"/>
      <c r="CX45" s="1242"/>
      <c r="CY45" s="1242"/>
      <c r="CZ45" s="1242"/>
      <c r="DA45" s="1242"/>
      <c r="DB45" s="1242"/>
      <c r="DC45" s="1243"/>
    </row>
    <row r="46" spans="2:109" ht="13.2" x14ac:dyDescent="0.2">
      <c r="B46" s="1229"/>
      <c r="AN46" s="1241"/>
      <c r="AO46" s="1242"/>
      <c r="AP46" s="1242"/>
      <c r="AQ46" s="1242"/>
      <c r="AR46" s="1242"/>
      <c r="AS46" s="1242"/>
      <c r="AT46" s="1242"/>
      <c r="AU46" s="1242"/>
      <c r="AV46" s="1242"/>
      <c r="AW46" s="1242"/>
      <c r="AX46" s="1242"/>
      <c r="AY46" s="1242"/>
      <c r="AZ46" s="1242"/>
      <c r="BA46" s="1242"/>
      <c r="BB46" s="1242"/>
      <c r="BC46" s="1242"/>
      <c r="BD46" s="1242"/>
      <c r="BE46" s="1242"/>
      <c r="BF46" s="1242"/>
      <c r="BG46" s="1242"/>
      <c r="BH46" s="1242"/>
      <c r="BI46" s="1242"/>
      <c r="BJ46" s="1242"/>
      <c r="BK46" s="1242"/>
      <c r="BL46" s="1242"/>
      <c r="BM46" s="1242"/>
      <c r="BN46" s="1242"/>
      <c r="BO46" s="1242"/>
      <c r="BP46" s="1242"/>
      <c r="BQ46" s="1242"/>
      <c r="BR46" s="1242"/>
      <c r="BS46" s="1242"/>
      <c r="BT46" s="1242"/>
      <c r="BU46" s="1242"/>
      <c r="BV46" s="1242"/>
      <c r="BW46" s="1242"/>
      <c r="BX46" s="1242"/>
      <c r="BY46" s="1242"/>
      <c r="BZ46" s="1242"/>
      <c r="CA46" s="1242"/>
      <c r="CB46" s="1242"/>
      <c r="CC46" s="1242"/>
      <c r="CD46" s="1242"/>
      <c r="CE46" s="1242"/>
      <c r="CF46" s="1242"/>
      <c r="CG46" s="1242"/>
      <c r="CH46" s="1242"/>
      <c r="CI46" s="1242"/>
      <c r="CJ46" s="1242"/>
      <c r="CK46" s="1242"/>
      <c r="CL46" s="1242"/>
      <c r="CM46" s="1242"/>
      <c r="CN46" s="1242"/>
      <c r="CO46" s="1242"/>
      <c r="CP46" s="1242"/>
      <c r="CQ46" s="1242"/>
      <c r="CR46" s="1242"/>
      <c r="CS46" s="1242"/>
      <c r="CT46" s="1242"/>
      <c r="CU46" s="1242"/>
      <c r="CV46" s="1242"/>
      <c r="CW46" s="1242"/>
      <c r="CX46" s="1242"/>
      <c r="CY46" s="1242"/>
      <c r="CZ46" s="1242"/>
      <c r="DA46" s="1242"/>
      <c r="DB46" s="1242"/>
      <c r="DC46" s="1243"/>
    </row>
    <row r="47" spans="2:109" ht="13.2" x14ac:dyDescent="0.2">
      <c r="B47" s="1229"/>
      <c r="AN47" s="1244"/>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1245"/>
      <c r="BR47" s="1245"/>
      <c r="BS47" s="1245"/>
      <c r="BT47" s="1245"/>
      <c r="BU47" s="1245"/>
      <c r="BV47" s="1245"/>
      <c r="BW47" s="1245"/>
      <c r="BX47" s="1245"/>
      <c r="BY47" s="1245"/>
      <c r="BZ47" s="1245"/>
      <c r="CA47" s="1245"/>
      <c r="CB47" s="1245"/>
      <c r="CC47" s="1245"/>
      <c r="CD47" s="1245"/>
      <c r="CE47" s="1245"/>
      <c r="CF47" s="1245"/>
      <c r="CG47" s="1245"/>
      <c r="CH47" s="1245"/>
      <c r="CI47" s="1245"/>
      <c r="CJ47" s="1245"/>
      <c r="CK47" s="1245"/>
      <c r="CL47" s="1245"/>
      <c r="CM47" s="1245"/>
      <c r="CN47" s="1245"/>
      <c r="CO47" s="1245"/>
      <c r="CP47" s="1245"/>
      <c r="CQ47" s="1245"/>
      <c r="CR47" s="1245"/>
      <c r="CS47" s="1245"/>
      <c r="CT47" s="1245"/>
      <c r="CU47" s="1245"/>
      <c r="CV47" s="1245"/>
      <c r="CW47" s="1245"/>
      <c r="CX47" s="1245"/>
      <c r="CY47" s="1245"/>
      <c r="CZ47" s="1245"/>
      <c r="DA47" s="1245"/>
      <c r="DB47" s="1245"/>
      <c r="DC47" s="1246"/>
    </row>
    <row r="48" spans="2:109" ht="13.2" x14ac:dyDescent="0.2">
      <c r="B48" s="1229"/>
      <c r="H48" s="1247"/>
      <c r="I48" s="1247"/>
      <c r="J48" s="1247"/>
      <c r="AN48" s="1247"/>
      <c r="AO48" s="1247"/>
      <c r="AP48" s="1247"/>
      <c r="AZ48" s="1247"/>
      <c r="BA48" s="1247"/>
      <c r="BB48" s="1247"/>
      <c r="BL48" s="1247"/>
      <c r="BM48" s="1247"/>
      <c r="BN48" s="1247"/>
      <c r="BX48" s="1247"/>
      <c r="BY48" s="1247"/>
      <c r="BZ48" s="1247"/>
      <c r="CJ48" s="1247"/>
      <c r="CK48" s="1247"/>
      <c r="CL48" s="1247"/>
      <c r="CV48" s="1247"/>
      <c r="CW48" s="1247"/>
      <c r="CX48" s="1247"/>
    </row>
    <row r="49" spans="1:109" ht="13.2" x14ac:dyDescent="0.2">
      <c r="B49" s="1229"/>
      <c r="AN49" s="1222" t="s">
        <v>582</v>
      </c>
    </row>
    <row r="50" spans="1:109" ht="13.2" x14ac:dyDescent="0.2">
      <c r="B50" s="1229"/>
      <c r="G50" s="1248"/>
      <c r="H50" s="1248"/>
      <c r="I50" s="1248"/>
      <c r="J50" s="1248"/>
      <c r="K50" s="1249"/>
      <c r="L50" s="1249"/>
      <c r="M50" s="1250"/>
      <c r="N50" s="1250"/>
      <c r="AN50" s="1251"/>
      <c r="AO50" s="1252"/>
      <c r="AP50" s="1252"/>
      <c r="AQ50" s="1252"/>
      <c r="AR50" s="1252"/>
      <c r="AS50" s="1252"/>
      <c r="AT50" s="1252"/>
      <c r="AU50" s="1252"/>
      <c r="AV50" s="1252"/>
      <c r="AW50" s="1252"/>
      <c r="AX50" s="1252"/>
      <c r="AY50" s="1252"/>
      <c r="AZ50" s="1252"/>
      <c r="BA50" s="1252"/>
      <c r="BB50" s="1252"/>
      <c r="BC50" s="1252"/>
      <c r="BD50" s="1252"/>
      <c r="BE50" s="1252"/>
      <c r="BF50" s="1252"/>
      <c r="BG50" s="1252"/>
      <c r="BH50" s="1252"/>
      <c r="BI50" s="1252"/>
      <c r="BJ50" s="1252"/>
      <c r="BK50" s="1252"/>
      <c r="BL50" s="1252"/>
      <c r="BM50" s="1252"/>
      <c r="BN50" s="1252"/>
      <c r="BO50" s="1253"/>
      <c r="BP50" s="1254" t="s">
        <v>528</v>
      </c>
      <c r="BQ50" s="1254"/>
      <c r="BR50" s="1254"/>
      <c r="BS50" s="1254"/>
      <c r="BT50" s="1254"/>
      <c r="BU50" s="1254"/>
      <c r="BV50" s="1254"/>
      <c r="BW50" s="1254"/>
      <c r="BX50" s="1254" t="s">
        <v>529</v>
      </c>
      <c r="BY50" s="1254"/>
      <c r="BZ50" s="1254"/>
      <c r="CA50" s="1254"/>
      <c r="CB50" s="1254"/>
      <c r="CC50" s="1254"/>
      <c r="CD50" s="1254"/>
      <c r="CE50" s="1254"/>
      <c r="CF50" s="1254" t="s">
        <v>530</v>
      </c>
      <c r="CG50" s="1254"/>
      <c r="CH50" s="1254"/>
      <c r="CI50" s="1254"/>
      <c r="CJ50" s="1254"/>
      <c r="CK50" s="1254"/>
      <c r="CL50" s="1254"/>
      <c r="CM50" s="1254"/>
      <c r="CN50" s="1254" t="s">
        <v>531</v>
      </c>
      <c r="CO50" s="1254"/>
      <c r="CP50" s="1254"/>
      <c r="CQ50" s="1254"/>
      <c r="CR50" s="1254"/>
      <c r="CS50" s="1254"/>
      <c r="CT50" s="1254"/>
      <c r="CU50" s="1254"/>
      <c r="CV50" s="1254" t="s">
        <v>532</v>
      </c>
      <c r="CW50" s="1254"/>
      <c r="CX50" s="1254"/>
      <c r="CY50" s="1254"/>
      <c r="CZ50" s="1254"/>
      <c r="DA50" s="1254"/>
      <c r="DB50" s="1254"/>
      <c r="DC50" s="1254"/>
    </row>
    <row r="51" spans="1:109" ht="13.5" customHeight="1" x14ac:dyDescent="0.2">
      <c r="B51" s="1229"/>
      <c r="G51" s="1255"/>
      <c r="H51" s="1255"/>
      <c r="I51" s="1256"/>
      <c r="J51" s="1256"/>
      <c r="K51" s="1257"/>
      <c r="L51" s="1257"/>
      <c r="M51" s="1257"/>
      <c r="N51" s="1257"/>
      <c r="AM51" s="1247"/>
      <c r="AN51" s="1258" t="s">
        <v>583</v>
      </c>
      <c r="AO51" s="1258"/>
      <c r="AP51" s="1258"/>
      <c r="AQ51" s="1258"/>
      <c r="AR51" s="1258"/>
      <c r="AS51" s="1258"/>
      <c r="AT51" s="1258"/>
      <c r="AU51" s="1258"/>
      <c r="AV51" s="1258"/>
      <c r="AW51" s="1258"/>
      <c r="AX51" s="1258"/>
      <c r="AY51" s="1258"/>
      <c r="AZ51" s="1258"/>
      <c r="BA51" s="1258"/>
      <c r="BB51" s="1258" t="s">
        <v>584</v>
      </c>
      <c r="BC51" s="1258"/>
      <c r="BD51" s="1258"/>
      <c r="BE51" s="1258"/>
      <c r="BF51" s="1258"/>
      <c r="BG51" s="1258"/>
      <c r="BH51" s="1258"/>
      <c r="BI51" s="1258"/>
      <c r="BJ51" s="1258"/>
      <c r="BK51" s="1258"/>
      <c r="BL51" s="1258"/>
      <c r="BM51" s="1258"/>
      <c r="BN51" s="1258"/>
      <c r="BO51" s="1258"/>
      <c r="BP51" s="1259"/>
      <c r="BQ51" s="1260"/>
      <c r="BR51" s="1260"/>
      <c r="BS51" s="1260"/>
      <c r="BT51" s="1260"/>
      <c r="BU51" s="1260"/>
      <c r="BV51" s="1260"/>
      <c r="BW51" s="1260"/>
      <c r="BX51" s="1259"/>
      <c r="BY51" s="1260"/>
      <c r="BZ51" s="1260"/>
      <c r="CA51" s="1260"/>
      <c r="CB51" s="1260"/>
      <c r="CC51" s="1260"/>
      <c r="CD51" s="1260"/>
      <c r="CE51" s="1260"/>
      <c r="CF51" s="1259"/>
      <c r="CG51" s="1260"/>
      <c r="CH51" s="1260"/>
      <c r="CI51" s="1260"/>
      <c r="CJ51" s="1260"/>
      <c r="CK51" s="1260"/>
      <c r="CL51" s="1260"/>
      <c r="CM51" s="1260"/>
      <c r="CN51" s="1259"/>
      <c r="CO51" s="1260"/>
      <c r="CP51" s="1260"/>
      <c r="CQ51" s="1260"/>
      <c r="CR51" s="1260"/>
      <c r="CS51" s="1260"/>
      <c r="CT51" s="1260"/>
      <c r="CU51" s="1260"/>
      <c r="CV51" s="1259"/>
      <c r="CW51" s="1260"/>
      <c r="CX51" s="1260"/>
      <c r="CY51" s="1260"/>
      <c r="CZ51" s="1260"/>
      <c r="DA51" s="1260"/>
      <c r="DB51" s="1260"/>
      <c r="DC51" s="1260"/>
    </row>
    <row r="52" spans="1:109" ht="13.2" x14ac:dyDescent="0.2">
      <c r="B52" s="1229"/>
      <c r="G52" s="1255"/>
      <c r="H52" s="1255"/>
      <c r="I52" s="1256"/>
      <c r="J52" s="1256"/>
      <c r="K52" s="1257"/>
      <c r="L52" s="1257"/>
      <c r="M52" s="1257"/>
      <c r="N52" s="1257"/>
      <c r="AM52" s="1247"/>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60"/>
      <c r="BQ52" s="1260"/>
      <c r="BR52" s="1260"/>
      <c r="BS52" s="1260"/>
      <c r="BT52" s="1260"/>
      <c r="BU52" s="1260"/>
      <c r="BV52" s="1260"/>
      <c r="BW52" s="1260"/>
      <c r="BX52" s="1260"/>
      <c r="BY52" s="1260"/>
      <c r="BZ52" s="1260"/>
      <c r="CA52" s="1260"/>
      <c r="CB52" s="1260"/>
      <c r="CC52" s="1260"/>
      <c r="CD52" s="1260"/>
      <c r="CE52" s="1260"/>
      <c r="CF52" s="1260"/>
      <c r="CG52" s="1260"/>
      <c r="CH52" s="1260"/>
      <c r="CI52" s="1260"/>
      <c r="CJ52" s="1260"/>
      <c r="CK52" s="1260"/>
      <c r="CL52" s="1260"/>
      <c r="CM52" s="1260"/>
      <c r="CN52" s="1260"/>
      <c r="CO52" s="1260"/>
      <c r="CP52" s="1260"/>
      <c r="CQ52" s="1260"/>
      <c r="CR52" s="1260"/>
      <c r="CS52" s="1260"/>
      <c r="CT52" s="1260"/>
      <c r="CU52" s="1260"/>
      <c r="CV52" s="1260"/>
      <c r="CW52" s="1260"/>
      <c r="CX52" s="1260"/>
      <c r="CY52" s="1260"/>
      <c r="CZ52" s="1260"/>
      <c r="DA52" s="1260"/>
      <c r="DB52" s="1260"/>
      <c r="DC52" s="1260"/>
    </row>
    <row r="53" spans="1:109" ht="13.2" x14ac:dyDescent="0.2">
      <c r="A53" s="1237"/>
      <c r="B53" s="1229"/>
      <c r="G53" s="1255"/>
      <c r="H53" s="1255"/>
      <c r="I53" s="1248"/>
      <c r="J53" s="1248"/>
      <c r="K53" s="1257"/>
      <c r="L53" s="1257"/>
      <c r="M53" s="1257"/>
      <c r="N53" s="1257"/>
      <c r="AM53" s="1247"/>
      <c r="AN53" s="1258"/>
      <c r="AO53" s="1258"/>
      <c r="AP53" s="1258"/>
      <c r="AQ53" s="1258"/>
      <c r="AR53" s="1258"/>
      <c r="AS53" s="1258"/>
      <c r="AT53" s="1258"/>
      <c r="AU53" s="1258"/>
      <c r="AV53" s="1258"/>
      <c r="AW53" s="1258"/>
      <c r="AX53" s="1258"/>
      <c r="AY53" s="1258"/>
      <c r="AZ53" s="1258"/>
      <c r="BA53" s="1258"/>
      <c r="BB53" s="1258" t="s">
        <v>585</v>
      </c>
      <c r="BC53" s="1258"/>
      <c r="BD53" s="1258"/>
      <c r="BE53" s="1258"/>
      <c r="BF53" s="1258"/>
      <c r="BG53" s="1258"/>
      <c r="BH53" s="1258"/>
      <c r="BI53" s="1258"/>
      <c r="BJ53" s="1258"/>
      <c r="BK53" s="1258"/>
      <c r="BL53" s="1258"/>
      <c r="BM53" s="1258"/>
      <c r="BN53" s="1258"/>
      <c r="BO53" s="1258"/>
      <c r="BP53" s="1259"/>
      <c r="BQ53" s="1260"/>
      <c r="BR53" s="1260"/>
      <c r="BS53" s="1260"/>
      <c r="BT53" s="1260"/>
      <c r="BU53" s="1260"/>
      <c r="BV53" s="1260"/>
      <c r="BW53" s="1260"/>
      <c r="BX53" s="1259"/>
      <c r="BY53" s="1260"/>
      <c r="BZ53" s="1260"/>
      <c r="CA53" s="1260"/>
      <c r="CB53" s="1260"/>
      <c r="CC53" s="1260"/>
      <c r="CD53" s="1260"/>
      <c r="CE53" s="1260"/>
      <c r="CF53" s="1259"/>
      <c r="CG53" s="1260"/>
      <c r="CH53" s="1260"/>
      <c r="CI53" s="1260"/>
      <c r="CJ53" s="1260"/>
      <c r="CK53" s="1260"/>
      <c r="CL53" s="1260"/>
      <c r="CM53" s="1260"/>
      <c r="CN53" s="1259"/>
      <c r="CO53" s="1260"/>
      <c r="CP53" s="1260"/>
      <c r="CQ53" s="1260"/>
      <c r="CR53" s="1260"/>
      <c r="CS53" s="1260"/>
      <c r="CT53" s="1260"/>
      <c r="CU53" s="1260"/>
      <c r="CV53" s="1259"/>
      <c r="CW53" s="1260"/>
      <c r="CX53" s="1260"/>
      <c r="CY53" s="1260"/>
      <c r="CZ53" s="1260"/>
      <c r="DA53" s="1260"/>
      <c r="DB53" s="1260"/>
      <c r="DC53" s="1260"/>
    </row>
    <row r="54" spans="1:109" ht="13.2" x14ac:dyDescent="0.2">
      <c r="A54" s="1237"/>
      <c r="B54" s="1229"/>
      <c r="G54" s="1255"/>
      <c r="H54" s="1255"/>
      <c r="I54" s="1248"/>
      <c r="J54" s="1248"/>
      <c r="K54" s="1257"/>
      <c r="L54" s="1257"/>
      <c r="M54" s="1257"/>
      <c r="N54" s="1257"/>
      <c r="AM54" s="1247"/>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60"/>
      <c r="BQ54" s="1260"/>
      <c r="BR54" s="1260"/>
      <c r="BS54" s="1260"/>
      <c r="BT54" s="1260"/>
      <c r="BU54" s="1260"/>
      <c r="BV54" s="1260"/>
      <c r="BW54" s="1260"/>
      <c r="BX54" s="1260"/>
      <c r="BY54" s="1260"/>
      <c r="BZ54" s="1260"/>
      <c r="CA54" s="1260"/>
      <c r="CB54" s="1260"/>
      <c r="CC54" s="1260"/>
      <c r="CD54" s="1260"/>
      <c r="CE54" s="1260"/>
      <c r="CF54" s="1260"/>
      <c r="CG54" s="1260"/>
      <c r="CH54" s="1260"/>
      <c r="CI54" s="1260"/>
      <c r="CJ54" s="1260"/>
      <c r="CK54" s="1260"/>
      <c r="CL54" s="1260"/>
      <c r="CM54" s="1260"/>
      <c r="CN54" s="1260"/>
      <c r="CO54" s="1260"/>
      <c r="CP54" s="1260"/>
      <c r="CQ54" s="1260"/>
      <c r="CR54" s="1260"/>
      <c r="CS54" s="1260"/>
      <c r="CT54" s="1260"/>
      <c r="CU54" s="1260"/>
      <c r="CV54" s="1260"/>
      <c r="CW54" s="1260"/>
      <c r="CX54" s="1260"/>
      <c r="CY54" s="1260"/>
      <c r="CZ54" s="1260"/>
      <c r="DA54" s="1260"/>
      <c r="DB54" s="1260"/>
      <c r="DC54" s="1260"/>
    </row>
    <row r="55" spans="1:109" ht="13.2" x14ac:dyDescent="0.2">
      <c r="A55" s="1237"/>
      <c r="B55" s="1229"/>
      <c r="G55" s="1248"/>
      <c r="H55" s="1248"/>
      <c r="I55" s="1248"/>
      <c r="J55" s="1248"/>
      <c r="K55" s="1257"/>
      <c r="L55" s="1257"/>
      <c r="M55" s="1257"/>
      <c r="N55" s="1257"/>
      <c r="AN55" s="1254" t="s">
        <v>586</v>
      </c>
      <c r="AO55" s="1254"/>
      <c r="AP55" s="1254"/>
      <c r="AQ55" s="1254"/>
      <c r="AR55" s="1254"/>
      <c r="AS55" s="1254"/>
      <c r="AT55" s="1254"/>
      <c r="AU55" s="1254"/>
      <c r="AV55" s="1254"/>
      <c r="AW55" s="1254"/>
      <c r="AX55" s="1254"/>
      <c r="AY55" s="1254"/>
      <c r="AZ55" s="1254"/>
      <c r="BA55" s="1254"/>
      <c r="BB55" s="1258" t="s">
        <v>584</v>
      </c>
      <c r="BC55" s="1258"/>
      <c r="BD55" s="1258"/>
      <c r="BE55" s="1258"/>
      <c r="BF55" s="1258"/>
      <c r="BG55" s="1258"/>
      <c r="BH55" s="1258"/>
      <c r="BI55" s="1258"/>
      <c r="BJ55" s="1258"/>
      <c r="BK55" s="1258"/>
      <c r="BL55" s="1258"/>
      <c r="BM55" s="1258"/>
      <c r="BN55" s="1258"/>
      <c r="BO55" s="1258"/>
      <c r="BP55" s="1259"/>
      <c r="BQ55" s="1260"/>
      <c r="BR55" s="1260"/>
      <c r="BS55" s="1260"/>
      <c r="BT55" s="1260"/>
      <c r="BU55" s="1260"/>
      <c r="BV55" s="1260"/>
      <c r="BW55" s="1260"/>
      <c r="BX55" s="1259"/>
      <c r="BY55" s="1260"/>
      <c r="BZ55" s="1260"/>
      <c r="CA55" s="1260"/>
      <c r="CB55" s="1260"/>
      <c r="CC55" s="1260"/>
      <c r="CD55" s="1260"/>
      <c r="CE55" s="1260"/>
      <c r="CF55" s="1259"/>
      <c r="CG55" s="1260"/>
      <c r="CH55" s="1260"/>
      <c r="CI55" s="1260"/>
      <c r="CJ55" s="1260"/>
      <c r="CK55" s="1260"/>
      <c r="CL55" s="1260"/>
      <c r="CM55" s="1260"/>
      <c r="CN55" s="1259"/>
      <c r="CO55" s="1260"/>
      <c r="CP55" s="1260"/>
      <c r="CQ55" s="1260"/>
      <c r="CR55" s="1260"/>
      <c r="CS55" s="1260"/>
      <c r="CT55" s="1260"/>
      <c r="CU55" s="1260"/>
      <c r="CV55" s="1259"/>
      <c r="CW55" s="1260"/>
      <c r="CX55" s="1260"/>
      <c r="CY55" s="1260"/>
      <c r="CZ55" s="1260"/>
      <c r="DA55" s="1260"/>
      <c r="DB55" s="1260"/>
      <c r="DC55" s="1260"/>
    </row>
    <row r="56" spans="1:109" ht="13.2" x14ac:dyDescent="0.2">
      <c r="A56" s="1237"/>
      <c r="B56" s="1229"/>
      <c r="G56" s="1248"/>
      <c r="H56" s="1248"/>
      <c r="I56" s="1248"/>
      <c r="J56" s="1248"/>
      <c r="K56" s="1257"/>
      <c r="L56" s="1257"/>
      <c r="M56" s="1257"/>
      <c r="N56" s="1257"/>
      <c r="AN56" s="1254"/>
      <c r="AO56" s="1254"/>
      <c r="AP56" s="1254"/>
      <c r="AQ56" s="1254"/>
      <c r="AR56" s="1254"/>
      <c r="AS56" s="1254"/>
      <c r="AT56" s="1254"/>
      <c r="AU56" s="1254"/>
      <c r="AV56" s="1254"/>
      <c r="AW56" s="1254"/>
      <c r="AX56" s="1254"/>
      <c r="AY56" s="1254"/>
      <c r="AZ56" s="1254"/>
      <c r="BA56" s="1254"/>
      <c r="BB56" s="1258"/>
      <c r="BC56" s="1258"/>
      <c r="BD56" s="1258"/>
      <c r="BE56" s="1258"/>
      <c r="BF56" s="1258"/>
      <c r="BG56" s="1258"/>
      <c r="BH56" s="1258"/>
      <c r="BI56" s="1258"/>
      <c r="BJ56" s="1258"/>
      <c r="BK56" s="1258"/>
      <c r="BL56" s="1258"/>
      <c r="BM56" s="1258"/>
      <c r="BN56" s="1258"/>
      <c r="BO56" s="1258"/>
      <c r="BP56" s="1260"/>
      <c r="BQ56" s="1260"/>
      <c r="BR56" s="1260"/>
      <c r="BS56" s="1260"/>
      <c r="BT56" s="1260"/>
      <c r="BU56" s="1260"/>
      <c r="BV56" s="1260"/>
      <c r="BW56" s="1260"/>
      <c r="BX56" s="1260"/>
      <c r="BY56" s="1260"/>
      <c r="BZ56" s="1260"/>
      <c r="CA56" s="1260"/>
      <c r="CB56" s="1260"/>
      <c r="CC56" s="1260"/>
      <c r="CD56" s="1260"/>
      <c r="CE56" s="1260"/>
      <c r="CF56" s="1260"/>
      <c r="CG56" s="1260"/>
      <c r="CH56" s="1260"/>
      <c r="CI56" s="1260"/>
      <c r="CJ56" s="1260"/>
      <c r="CK56" s="1260"/>
      <c r="CL56" s="1260"/>
      <c r="CM56" s="1260"/>
      <c r="CN56" s="1260"/>
      <c r="CO56" s="1260"/>
      <c r="CP56" s="1260"/>
      <c r="CQ56" s="1260"/>
      <c r="CR56" s="1260"/>
      <c r="CS56" s="1260"/>
      <c r="CT56" s="1260"/>
      <c r="CU56" s="1260"/>
      <c r="CV56" s="1260"/>
      <c r="CW56" s="1260"/>
      <c r="CX56" s="1260"/>
      <c r="CY56" s="1260"/>
      <c r="CZ56" s="1260"/>
      <c r="DA56" s="1260"/>
      <c r="DB56" s="1260"/>
      <c r="DC56" s="1260"/>
    </row>
    <row r="57" spans="1:109" s="1237" customFormat="1" ht="13.2" x14ac:dyDescent="0.2">
      <c r="B57" s="1261"/>
      <c r="G57" s="1248"/>
      <c r="H57" s="1248"/>
      <c r="I57" s="1262"/>
      <c r="J57" s="1262"/>
      <c r="K57" s="1257"/>
      <c r="L57" s="1257"/>
      <c r="M57" s="1257"/>
      <c r="N57" s="1257"/>
      <c r="AM57" s="1222"/>
      <c r="AN57" s="1254"/>
      <c r="AO57" s="1254"/>
      <c r="AP57" s="1254"/>
      <c r="AQ57" s="1254"/>
      <c r="AR57" s="1254"/>
      <c r="AS57" s="1254"/>
      <c r="AT57" s="1254"/>
      <c r="AU57" s="1254"/>
      <c r="AV57" s="1254"/>
      <c r="AW57" s="1254"/>
      <c r="AX57" s="1254"/>
      <c r="AY57" s="1254"/>
      <c r="AZ57" s="1254"/>
      <c r="BA57" s="1254"/>
      <c r="BB57" s="1258" t="s">
        <v>585</v>
      </c>
      <c r="BC57" s="1258"/>
      <c r="BD57" s="1258"/>
      <c r="BE57" s="1258"/>
      <c r="BF57" s="1258"/>
      <c r="BG57" s="1258"/>
      <c r="BH57" s="1258"/>
      <c r="BI57" s="1258"/>
      <c r="BJ57" s="1258"/>
      <c r="BK57" s="1258"/>
      <c r="BL57" s="1258"/>
      <c r="BM57" s="1258"/>
      <c r="BN57" s="1258"/>
      <c r="BO57" s="1258"/>
      <c r="BP57" s="1259"/>
      <c r="BQ57" s="1260"/>
      <c r="BR57" s="1260"/>
      <c r="BS57" s="1260"/>
      <c r="BT57" s="1260"/>
      <c r="BU57" s="1260"/>
      <c r="BV57" s="1260"/>
      <c r="BW57" s="1260"/>
      <c r="BX57" s="1259"/>
      <c r="BY57" s="1260"/>
      <c r="BZ57" s="1260"/>
      <c r="CA57" s="1260"/>
      <c r="CB57" s="1260"/>
      <c r="CC57" s="1260"/>
      <c r="CD57" s="1260"/>
      <c r="CE57" s="1260"/>
      <c r="CF57" s="1259"/>
      <c r="CG57" s="1260"/>
      <c r="CH57" s="1260"/>
      <c r="CI57" s="1260"/>
      <c r="CJ57" s="1260"/>
      <c r="CK57" s="1260"/>
      <c r="CL57" s="1260"/>
      <c r="CM57" s="1260"/>
      <c r="CN57" s="1259"/>
      <c r="CO57" s="1260"/>
      <c r="CP57" s="1260"/>
      <c r="CQ57" s="1260"/>
      <c r="CR57" s="1260"/>
      <c r="CS57" s="1260"/>
      <c r="CT57" s="1260"/>
      <c r="CU57" s="1260"/>
      <c r="CV57" s="1259"/>
      <c r="CW57" s="1260"/>
      <c r="CX57" s="1260"/>
      <c r="CY57" s="1260"/>
      <c r="CZ57" s="1260"/>
      <c r="DA57" s="1260"/>
      <c r="DB57" s="1260"/>
      <c r="DC57" s="1260"/>
      <c r="DD57" s="1263"/>
      <c r="DE57" s="1261"/>
    </row>
    <row r="58" spans="1:109" s="1237" customFormat="1" ht="13.2" x14ac:dyDescent="0.2">
      <c r="A58" s="1222"/>
      <c r="B58" s="1261"/>
      <c r="G58" s="1248"/>
      <c r="H58" s="1248"/>
      <c r="I58" s="1262"/>
      <c r="J58" s="1262"/>
      <c r="K58" s="1257"/>
      <c r="L58" s="1257"/>
      <c r="M58" s="1257"/>
      <c r="N58" s="1257"/>
      <c r="AM58" s="1222"/>
      <c r="AN58" s="1254"/>
      <c r="AO58" s="1254"/>
      <c r="AP58" s="1254"/>
      <c r="AQ58" s="1254"/>
      <c r="AR58" s="1254"/>
      <c r="AS58" s="1254"/>
      <c r="AT58" s="1254"/>
      <c r="AU58" s="1254"/>
      <c r="AV58" s="1254"/>
      <c r="AW58" s="1254"/>
      <c r="AX58" s="1254"/>
      <c r="AY58" s="1254"/>
      <c r="AZ58" s="1254"/>
      <c r="BA58" s="1254"/>
      <c r="BB58" s="1258"/>
      <c r="BC58" s="1258"/>
      <c r="BD58" s="1258"/>
      <c r="BE58" s="1258"/>
      <c r="BF58" s="1258"/>
      <c r="BG58" s="1258"/>
      <c r="BH58" s="1258"/>
      <c r="BI58" s="1258"/>
      <c r="BJ58" s="1258"/>
      <c r="BK58" s="1258"/>
      <c r="BL58" s="1258"/>
      <c r="BM58" s="1258"/>
      <c r="BN58" s="1258"/>
      <c r="BO58" s="1258"/>
      <c r="BP58" s="1260"/>
      <c r="BQ58" s="1260"/>
      <c r="BR58" s="1260"/>
      <c r="BS58" s="1260"/>
      <c r="BT58" s="1260"/>
      <c r="BU58" s="1260"/>
      <c r="BV58" s="1260"/>
      <c r="BW58" s="1260"/>
      <c r="BX58" s="1260"/>
      <c r="BY58" s="1260"/>
      <c r="BZ58" s="1260"/>
      <c r="CA58" s="1260"/>
      <c r="CB58" s="1260"/>
      <c r="CC58" s="1260"/>
      <c r="CD58" s="1260"/>
      <c r="CE58" s="1260"/>
      <c r="CF58" s="1260"/>
      <c r="CG58" s="1260"/>
      <c r="CH58" s="1260"/>
      <c r="CI58" s="1260"/>
      <c r="CJ58" s="1260"/>
      <c r="CK58" s="1260"/>
      <c r="CL58" s="1260"/>
      <c r="CM58" s="1260"/>
      <c r="CN58" s="1260"/>
      <c r="CO58" s="1260"/>
      <c r="CP58" s="1260"/>
      <c r="CQ58" s="1260"/>
      <c r="CR58" s="1260"/>
      <c r="CS58" s="1260"/>
      <c r="CT58" s="1260"/>
      <c r="CU58" s="1260"/>
      <c r="CV58" s="1260"/>
      <c r="CW58" s="1260"/>
      <c r="CX58" s="1260"/>
      <c r="CY58" s="1260"/>
      <c r="CZ58" s="1260"/>
      <c r="DA58" s="1260"/>
      <c r="DB58" s="1260"/>
      <c r="DC58" s="1260"/>
      <c r="DD58" s="1263"/>
      <c r="DE58" s="1261"/>
    </row>
    <row r="59" spans="1:109" s="1237" customFormat="1" ht="13.2" x14ac:dyDescent="0.2">
      <c r="A59" s="1222"/>
      <c r="B59" s="1261"/>
      <c r="K59" s="1264"/>
      <c r="L59" s="1264"/>
      <c r="M59" s="1264"/>
      <c r="N59" s="1264"/>
      <c r="AQ59" s="1264"/>
      <c r="AR59" s="1264"/>
      <c r="AS59" s="1264"/>
      <c r="AT59" s="1264"/>
      <c r="BC59" s="1264"/>
      <c r="BD59" s="1264"/>
      <c r="BE59" s="1264"/>
      <c r="BF59" s="1264"/>
      <c r="BO59" s="1264"/>
      <c r="BP59" s="1264"/>
      <c r="BQ59" s="1264"/>
      <c r="BR59" s="1264"/>
      <c r="CA59" s="1264"/>
      <c r="CB59" s="1264"/>
      <c r="CC59" s="1264"/>
      <c r="CD59" s="1264"/>
      <c r="CM59" s="1264"/>
      <c r="CN59" s="1264"/>
      <c r="CO59" s="1264"/>
      <c r="CP59" s="1264"/>
      <c r="CY59" s="1264"/>
      <c r="CZ59" s="1264"/>
      <c r="DA59" s="1264"/>
      <c r="DB59" s="1264"/>
      <c r="DC59" s="1264"/>
      <c r="DD59" s="1263"/>
      <c r="DE59" s="1261"/>
    </row>
    <row r="60" spans="1:109" s="1237" customFormat="1" ht="13.2" x14ac:dyDescent="0.2">
      <c r="A60" s="1222"/>
      <c r="B60" s="1261"/>
      <c r="K60" s="1264"/>
      <c r="L60" s="1264"/>
      <c r="M60" s="1264"/>
      <c r="N60" s="1264"/>
      <c r="AQ60" s="1264"/>
      <c r="AR60" s="1264"/>
      <c r="AS60" s="1264"/>
      <c r="AT60" s="1264"/>
      <c r="BC60" s="1264"/>
      <c r="BD60" s="1264"/>
      <c r="BE60" s="1264"/>
      <c r="BF60" s="1264"/>
      <c r="BO60" s="1264"/>
      <c r="BP60" s="1264"/>
      <c r="BQ60" s="1264"/>
      <c r="BR60" s="1264"/>
      <c r="CA60" s="1264"/>
      <c r="CB60" s="1264"/>
      <c r="CC60" s="1264"/>
      <c r="CD60" s="1264"/>
      <c r="CM60" s="1264"/>
      <c r="CN60" s="1264"/>
      <c r="CO60" s="1264"/>
      <c r="CP60" s="1264"/>
      <c r="CY60" s="1264"/>
      <c r="CZ60" s="1264"/>
      <c r="DA60" s="1264"/>
      <c r="DB60" s="1264"/>
      <c r="DC60" s="1264"/>
      <c r="DD60" s="1263"/>
      <c r="DE60" s="1261"/>
    </row>
    <row r="61" spans="1:109" s="1237" customFormat="1" ht="13.2" x14ac:dyDescent="0.2">
      <c r="A61" s="1222"/>
      <c r="B61" s="1265"/>
      <c r="C61" s="1266"/>
      <c r="D61" s="1266"/>
      <c r="E61" s="1266"/>
      <c r="F61" s="1266"/>
      <c r="G61" s="1266"/>
      <c r="H61" s="1266"/>
      <c r="I61" s="1266"/>
      <c r="J61" s="1266"/>
      <c r="K61" s="1266"/>
      <c r="L61" s="1266"/>
      <c r="M61" s="1267"/>
      <c r="N61" s="1267"/>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7"/>
      <c r="AT61" s="1267"/>
      <c r="AU61" s="1266"/>
      <c r="AV61" s="1266"/>
      <c r="AW61" s="1266"/>
      <c r="AX61" s="1266"/>
      <c r="AY61" s="1266"/>
      <c r="AZ61" s="1266"/>
      <c r="BA61" s="1266"/>
      <c r="BB61" s="1266"/>
      <c r="BC61" s="1266"/>
      <c r="BD61" s="1266"/>
      <c r="BE61" s="1267"/>
      <c r="BF61" s="1267"/>
      <c r="BG61" s="1266"/>
      <c r="BH61" s="1266"/>
      <c r="BI61" s="1266"/>
      <c r="BJ61" s="1266"/>
      <c r="BK61" s="1266"/>
      <c r="BL61" s="1266"/>
      <c r="BM61" s="1266"/>
      <c r="BN61" s="1266"/>
      <c r="BO61" s="1266"/>
      <c r="BP61" s="1266"/>
      <c r="BQ61" s="1267"/>
      <c r="BR61" s="1267"/>
      <c r="BS61" s="1266"/>
      <c r="BT61" s="1266"/>
      <c r="BU61" s="1266"/>
      <c r="BV61" s="1266"/>
      <c r="BW61" s="1266"/>
      <c r="BX61" s="1266"/>
      <c r="BY61" s="1266"/>
      <c r="BZ61" s="1266"/>
      <c r="CA61" s="1266"/>
      <c r="CB61" s="1266"/>
      <c r="CC61" s="1267"/>
      <c r="CD61" s="1267"/>
      <c r="CE61" s="1266"/>
      <c r="CF61" s="1266"/>
      <c r="CG61" s="1266"/>
      <c r="CH61" s="1266"/>
      <c r="CI61" s="1266"/>
      <c r="CJ61" s="1266"/>
      <c r="CK61" s="1266"/>
      <c r="CL61" s="1266"/>
      <c r="CM61" s="1266"/>
      <c r="CN61" s="1266"/>
      <c r="CO61" s="1267"/>
      <c r="CP61" s="1267"/>
      <c r="CQ61" s="1266"/>
      <c r="CR61" s="1266"/>
      <c r="CS61" s="1266"/>
      <c r="CT61" s="1266"/>
      <c r="CU61" s="1266"/>
      <c r="CV61" s="1266"/>
      <c r="CW61" s="1266"/>
      <c r="CX61" s="1266"/>
      <c r="CY61" s="1266"/>
      <c r="CZ61" s="1266"/>
      <c r="DA61" s="1267"/>
      <c r="DB61" s="1267"/>
      <c r="DC61" s="1267"/>
      <c r="DD61" s="1268"/>
      <c r="DE61" s="1261"/>
    </row>
    <row r="62" spans="1:109" ht="13.2" x14ac:dyDescent="0.2">
      <c r="B62" s="1234"/>
      <c r="C62" s="1234"/>
      <c r="D62" s="1234"/>
      <c r="E62" s="1234"/>
      <c r="F62" s="1234"/>
      <c r="G62" s="1234"/>
      <c r="H62" s="1234"/>
      <c r="I62" s="1234"/>
      <c r="J62" s="1234"/>
      <c r="K62" s="1234"/>
      <c r="L62" s="1234"/>
      <c r="M62" s="1234"/>
      <c r="N62" s="1234"/>
      <c r="O62" s="1234"/>
      <c r="P62" s="1234"/>
      <c r="Q62" s="1234"/>
      <c r="R62" s="1234"/>
      <c r="S62" s="1234"/>
      <c r="T62" s="1234"/>
      <c r="U62" s="1234"/>
      <c r="V62" s="1234"/>
      <c r="W62" s="1234"/>
      <c r="X62" s="1234"/>
      <c r="Y62" s="1234"/>
      <c r="Z62" s="1234"/>
      <c r="AA62" s="1234"/>
      <c r="AB62" s="1234"/>
      <c r="AC62" s="1234"/>
      <c r="AD62" s="1234"/>
      <c r="AE62" s="1234"/>
      <c r="AF62" s="1234"/>
      <c r="AG62" s="1234"/>
      <c r="AH62" s="1234"/>
      <c r="AI62" s="1234"/>
      <c r="AJ62" s="1234"/>
      <c r="AK62" s="1234"/>
      <c r="AL62" s="1234"/>
      <c r="AM62" s="1234"/>
      <c r="AN62" s="1234"/>
      <c r="AO62" s="1234"/>
      <c r="AP62" s="1234"/>
      <c r="AQ62" s="1234"/>
      <c r="AR62" s="1234"/>
      <c r="AS62" s="1234"/>
      <c r="AT62" s="1234"/>
      <c r="AU62" s="1234"/>
      <c r="AV62" s="1234"/>
      <c r="AW62" s="1234"/>
      <c r="AX62" s="1234"/>
      <c r="AY62" s="1234"/>
      <c r="AZ62" s="1234"/>
      <c r="BA62" s="1234"/>
      <c r="BB62" s="1234"/>
      <c r="BC62" s="1234"/>
      <c r="BD62" s="1234"/>
      <c r="BE62" s="1234"/>
      <c r="BF62" s="1234"/>
      <c r="BG62" s="1234"/>
      <c r="BH62" s="1234"/>
      <c r="BI62" s="1234"/>
      <c r="BJ62" s="1234"/>
      <c r="BK62" s="1234"/>
      <c r="BL62" s="1234"/>
      <c r="BM62" s="1234"/>
      <c r="BN62" s="1234"/>
      <c r="BO62" s="1234"/>
      <c r="BP62" s="1234"/>
      <c r="BQ62" s="1234"/>
      <c r="BR62" s="1234"/>
      <c r="BS62" s="1234"/>
      <c r="BT62" s="1234"/>
      <c r="BU62" s="1234"/>
      <c r="BV62" s="1234"/>
      <c r="BW62" s="1234"/>
      <c r="BX62" s="1234"/>
      <c r="BY62" s="1234"/>
      <c r="BZ62" s="1234"/>
      <c r="CA62" s="1234"/>
      <c r="CB62" s="1234"/>
      <c r="CC62" s="1234"/>
      <c r="CD62" s="1234"/>
      <c r="CE62" s="1234"/>
      <c r="CF62" s="1234"/>
      <c r="CG62" s="1234"/>
      <c r="CH62" s="1234"/>
      <c r="CI62" s="1234"/>
      <c r="CJ62" s="1234"/>
      <c r="CK62" s="1234"/>
      <c r="CL62" s="1234"/>
      <c r="CM62" s="1234"/>
      <c r="CN62" s="1234"/>
      <c r="CO62" s="1234"/>
      <c r="CP62" s="1234"/>
      <c r="CQ62" s="1234"/>
      <c r="CR62" s="1234"/>
      <c r="CS62" s="1234"/>
      <c r="CT62" s="1234"/>
      <c r="CU62" s="1234"/>
      <c r="CV62" s="1234"/>
      <c r="CW62" s="1234"/>
      <c r="CX62" s="1234"/>
      <c r="CY62" s="1234"/>
      <c r="CZ62" s="1234"/>
      <c r="DA62" s="1234"/>
      <c r="DB62" s="1234"/>
      <c r="DC62" s="1234"/>
      <c r="DD62" s="1234"/>
      <c r="DE62" s="1222"/>
    </row>
    <row r="63" spans="1:109" ht="16.2" x14ac:dyDescent="0.2">
      <c r="B63" s="1269" t="s">
        <v>587</v>
      </c>
    </row>
    <row r="64" spans="1:109" ht="13.2" x14ac:dyDescent="0.2">
      <c r="B64" s="1229"/>
      <c r="G64" s="1236"/>
      <c r="N64" s="1270"/>
      <c r="AM64" s="1236"/>
      <c r="AN64" s="1236" t="s">
        <v>580</v>
      </c>
      <c r="AP64" s="1237"/>
      <c r="AQ64" s="1237"/>
      <c r="AR64" s="1237"/>
      <c r="AY64" s="1236"/>
      <c r="BA64" s="1237"/>
      <c r="BB64" s="1237"/>
      <c r="BC64" s="1237"/>
      <c r="BK64" s="1236"/>
      <c r="BM64" s="1237"/>
      <c r="BN64" s="1237"/>
      <c r="BO64" s="1237"/>
      <c r="BW64" s="1236"/>
      <c r="BY64" s="1237"/>
      <c r="BZ64" s="1237"/>
      <c r="CA64" s="1237"/>
      <c r="CI64" s="1236"/>
      <c r="CK64" s="1237"/>
      <c r="CL64" s="1237"/>
      <c r="CM64" s="1237"/>
      <c r="CU64" s="1236"/>
      <c r="CW64" s="1237"/>
      <c r="CX64" s="1237"/>
      <c r="CY64" s="1237"/>
    </row>
    <row r="65" spans="2:107" ht="13.2" x14ac:dyDescent="0.2">
      <c r="B65" s="1229"/>
      <c r="AN65" s="1238" t="s">
        <v>588</v>
      </c>
      <c r="AO65" s="1239"/>
      <c r="AP65" s="1239"/>
      <c r="AQ65" s="1239"/>
      <c r="AR65" s="1239"/>
      <c r="AS65" s="1239"/>
      <c r="AT65" s="1239"/>
      <c r="AU65" s="1239"/>
      <c r="AV65" s="1239"/>
      <c r="AW65" s="1239"/>
      <c r="AX65" s="1239"/>
      <c r="AY65" s="1239"/>
      <c r="AZ65" s="1239"/>
      <c r="BA65" s="1239"/>
      <c r="BB65" s="1239"/>
      <c r="BC65" s="1239"/>
      <c r="BD65" s="1239"/>
      <c r="BE65" s="1239"/>
      <c r="BF65" s="1239"/>
      <c r="BG65" s="1239"/>
      <c r="BH65" s="1239"/>
      <c r="BI65" s="1239"/>
      <c r="BJ65" s="1239"/>
      <c r="BK65" s="1239"/>
      <c r="BL65" s="1239"/>
      <c r="BM65" s="1239"/>
      <c r="BN65" s="1239"/>
      <c r="BO65" s="1239"/>
      <c r="BP65" s="1239"/>
      <c r="BQ65" s="1239"/>
      <c r="BR65" s="1239"/>
      <c r="BS65" s="1239"/>
      <c r="BT65" s="1239"/>
      <c r="BU65" s="1239"/>
      <c r="BV65" s="1239"/>
      <c r="BW65" s="1239"/>
      <c r="BX65" s="1239"/>
      <c r="BY65" s="1239"/>
      <c r="BZ65" s="1239"/>
      <c r="CA65" s="1239"/>
      <c r="CB65" s="1239"/>
      <c r="CC65" s="1239"/>
      <c r="CD65" s="1239"/>
      <c r="CE65" s="1239"/>
      <c r="CF65" s="1239"/>
      <c r="CG65" s="1239"/>
      <c r="CH65" s="1239"/>
      <c r="CI65" s="1239"/>
      <c r="CJ65" s="1239"/>
      <c r="CK65" s="1239"/>
      <c r="CL65" s="1239"/>
      <c r="CM65" s="1239"/>
      <c r="CN65" s="1239"/>
      <c r="CO65" s="1239"/>
      <c r="CP65" s="1239"/>
      <c r="CQ65" s="1239"/>
      <c r="CR65" s="1239"/>
      <c r="CS65" s="1239"/>
      <c r="CT65" s="1239"/>
      <c r="CU65" s="1239"/>
      <c r="CV65" s="1239"/>
      <c r="CW65" s="1239"/>
      <c r="CX65" s="1239"/>
      <c r="CY65" s="1239"/>
      <c r="CZ65" s="1239"/>
      <c r="DA65" s="1239"/>
      <c r="DB65" s="1239"/>
      <c r="DC65" s="1240"/>
    </row>
    <row r="66" spans="2:107" ht="13.2" x14ac:dyDescent="0.2">
      <c r="B66" s="1229"/>
      <c r="AN66" s="1241"/>
      <c r="AO66" s="1242"/>
      <c r="AP66" s="1242"/>
      <c r="AQ66" s="1242"/>
      <c r="AR66" s="1242"/>
      <c r="AS66" s="1242"/>
      <c r="AT66" s="1242"/>
      <c r="AU66" s="1242"/>
      <c r="AV66" s="1242"/>
      <c r="AW66" s="1242"/>
      <c r="AX66" s="1242"/>
      <c r="AY66" s="1242"/>
      <c r="AZ66" s="1242"/>
      <c r="BA66" s="1242"/>
      <c r="BB66" s="1242"/>
      <c r="BC66" s="1242"/>
      <c r="BD66" s="1242"/>
      <c r="BE66" s="1242"/>
      <c r="BF66" s="1242"/>
      <c r="BG66" s="1242"/>
      <c r="BH66" s="1242"/>
      <c r="BI66" s="1242"/>
      <c r="BJ66" s="1242"/>
      <c r="BK66" s="1242"/>
      <c r="BL66" s="1242"/>
      <c r="BM66" s="1242"/>
      <c r="BN66" s="1242"/>
      <c r="BO66" s="1242"/>
      <c r="BP66" s="1242"/>
      <c r="BQ66" s="1242"/>
      <c r="BR66" s="1242"/>
      <c r="BS66" s="1242"/>
      <c r="BT66" s="1242"/>
      <c r="BU66" s="1242"/>
      <c r="BV66" s="1242"/>
      <c r="BW66" s="1242"/>
      <c r="BX66" s="1242"/>
      <c r="BY66" s="1242"/>
      <c r="BZ66" s="1242"/>
      <c r="CA66" s="1242"/>
      <c r="CB66" s="1242"/>
      <c r="CC66" s="1242"/>
      <c r="CD66" s="1242"/>
      <c r="CE66" s="1242"/>
      <c r="CF66" s="1242"/>
      <c r="CG66" s="1242"/>
      <c r="CH66" s="1242"/>
      <c r="CI66" s="1242"/>
      <c r="CJ66" s="1242"/>
      <c r="CK66" s="1242"/>
      <c r="CL66" s="1242"/>
      <c r="CM66" s="1242"/>
      <c r="CN66" s="1242"/>
      <c r="CO66" s="1242"/>
      <c r="CP66" s="1242"/>
      <c r="CQ66" s="1242"/>
      <c r="CR66" s="1242"/>
      <c r="CS66" s="1242"/>
      <c r="CT66" s="1242"/>
      <c r="CU66" s="1242"/>
      <c r="CV66" s="1242"/>
      <c r="CW66" s="1242"/>
      <c r="CX66" s="1242"/>
      <c r="CY66" s="1242"/>
      <c r="CZ66" s="1242"/>
      <c r="DA66" s="1242"/>
      <c r="DB66" s="1242"/>
      <c r="DC66" s="1243"/>
    </row>
    <row r="67" spans="2:107" ht="13.2" x14ac:dyDescent="0.2">
      <c r="B67" s="1229"/>
      <c r="AN67" s="1241"/>
      <c r="AO67" s="1242"/>
      <c r="AP67" s="1242"/>
      <c r="AQ67" s="1242"/>
      <c r="AR67" s="1242"/>
      <c r="AS67" s="1242"/>
      <c r="AT67" s="1242"/>
      <c r="AU67" s="1242"/>
      <c r="AV67" s="1242"/>
      <c r="AW67" s="1242"/>
      <c r="AX67" s="1242"/>
      <c r="AY67" s="1242"/>
      <c r="AZ67" s="1242"/>
      <c r="BA67" s="1242"/>
      <c r="BB67" s="1242"/>
      <c r="BC67" s="1242"/>
      <c r="BD67" s="1242"/>
      <c r="BE67" s="1242"/>
      <c r="BF67" s="1242"/>
      <c r="BG67" s="1242"/>
      <c r="BH67" s="1242"/>
      <c r="BI67" s="1242"/>
      <c r="BJ67" s="1242"/>
      <c r="BK67" s="1242"/>
      <c r="BL67" s="1242"/>
      <c r="BM67" s="1242"/>
      <c r="BN67" s="1242"/>
      <c r="BO67" s="1242"/>
      <c r="BP67" s="1242"/>
      <c r="BQ67" s="1242"/>
      <c r="BR67" s="1242"/>
      <c r="BS67" s="1242"/>
      <c r="BT67" s="1242"/>
      <c r="BU67" s="1242"/>
      <c r="BV67" s="1242"/>
      <c r="BW67" s="1242"/>
      <c r="BX67" s="1242"/>
      <c r="BY67" s="1242"/>
      <c r="BZ67" s="1242"/>
      <c r="CA67" s="1242"/>
      <c r="CB67" s="1242"/>
      <c r="CC67" s="1242"/>
      <c r="CD67" s="1242"/>
      <c r="CE67" s="1242"/>
      <c r="CF67" s="1242"/>
      <c r="CG67" s="1242"/>
      <c r="CH67" s="1242"/>
      <c r="CI67" s="1242"/>
      <c r="CJ67" s="1242"/>
      <c r="CK67" s="1242"/>
      <c r="CL67" s="1242"/>
      <c r="CM67" s="1242"/>
      <c r="CN67" s="1242"/>
      <c r="CO67" s="1242"/>
      <c r="CP67" s="1242"/>
      <c r="CQ67" s="1242"/>
      <c r="CR67" s="1242"/>
      <c r="CS67" s="1242"/>
      <c r="CT67" s="1242"/>
      <c r="CU67" s="1242"/>
      <c r="CV67" s="1242"/>
      <c r="CW67" s="1242"/>
      <c r="CX67" s="1242"/>
      <c r="CY67" s="1242"/>
      <c r="CZ67" s="1242"/>
      <c r="DA67" s="1242"/>
      <c r="DB67" s="1242"/>
      <c r="DC67" s="1243"/>
    </row>
    <row r="68" spans="2:107" ht="13.2" x14ac:dyDescent="0.2">
      <c r="B68" s="1229"/>
      <c r="AN68" s="1241"/>
      <c r="AO68" s="1242"/>
      <c r="AP68" s="1242"/>
      <c r="AQ68" s="1242"/>
      <c r="AR68" s="1242"/>
      <c r="AS68" s="1242"/>
      <c r="AT68" s="1242"/>
      <c r="AU68" s="1242"/>
      <c r="AV68" s="1242"/>
      <c r="AW68" s="1242"/>
      <c r="AX68" s="1242"/>
      <c r="AY68" s="1242"/>
      <c r="AZ68" s="1242"/>
      <c r="BA68" s="1242"/>
      <c r="BB68" s="1242"/>
      <c r="BC68" s="1242"/>
      <c r="BD68" s="1242"/>
      <c r="BE68" s="1242"/>
      <c r="BF68" s="1242"/>
      <c r="BG68" s="1242"/>
      <c r="BH68" s="1242"/>
      <c r="BI68" s="1242"/>
      <c r="BJ68" s="1242"/>
      <c r="BK68" s="1242"/>
      <c r="BL68" s="1242"/>
      <c r="BM68" s="1242"/>
      <c r="BN68" s="1242"/>
      <c r="BO68" s="1242"/>
      <c r="BP68" s="1242"/>
      <c r="BQ68" s="1242"/>
      <c r="BR68" s="1242"/>
      <c r="BS68" s="1242"/>
      <c r="BT68" s="1242"/>
      <c r="BU68" s="1242"/>
      <c r="BV68" s="1242"/>
      <c r="BW68" s="1242"/>
      <c r="BX68" s="1242"/>
      <c r="BY68" s="1242"/>
      <c r="BZ68" s="1242"/>
      <c r="CA68" s="1242"/>
      <c r="CB68" s="1242"/>
      <c r="CC68" s="1242"/>
      <c r="CD68" s="1242"/>
      <c r="CE68" s="1242"/>
      <c r="CF68" s="1242"/>
      <c r="CG68" s="1242"/>
      <c r="CH68" s="1242"/>
      <c r="CI68" s="1242"/>
      <c r="CJ68" s="1242"/>
      <c r="CK68" s="1242"/>
      <c r="CL68" s="1242"/>
      <c r="CM68" s="1242"/>
      <c r="CN68" s="1242"/>
      <c r="CO68" s="1242"/>
      <c r="CP68" s="1242"/>
      <c r="CQ68" s="1242"/>
      <c r="CR68" s="1242"/>
      <c r="CS68" s="1242"/>
      <c r="CT68" s="1242"/>
      <c r="CU68" s="1242"/>
      <c r="CV68" s="1242"/>
      <c r="CW68" s="1242"/>
      <c r="CX68" s="1242"/>
      <c r="CY68" s="1242"/>
      <c r="CZ68" s="1242"/>
      <c r="DA68" s="1242"/>
      <c r="DB68" s="1242"/>
      <c r="DC68" s="1243"/>
    </row>
    <row r="69" spans="2:107" ht="13.2" x14ac:dyDescent="0.2">
      <c r="B69" s="1229"/>
      <c r="AN69" s="1244"/>
      <c r="AO69" s="1245"/>
      <c r="AP69" s="1245"/>
      <c r="AQ69" s="1245"/>
      <c r="AR69" s="1245"/>
      <c r="AS69" s="1245"/>
      <c r="AT69" s="1245"/>
      <c r="AU69" s="1245"/>
      <c r="AV69" s="1245"/>
      <c r="AW69" s="1245"/>
      <c r="AX69" s="1245"/>
      <c r="AY69" s="1245"/>
      <c r="AZ69" s="1245"/>
      <c r="BA69" s="1245"/>
      <c r="BB69" s="1245"/>
      <c r="BC69" s="1245"/>
      <c r="BD69" s="1245"/>
      <c r="BE69" s="1245"/>
      <c r="BF69" s="1245"/>
      <c r="BG69" s="1245"/>
      <c r="BH69" s="1245"/>
      <c r="BI69" s="1245"/>
      <c r="BJ69" s="1245"/>
      <c r="BK69" s="1245"/>
      <c r="BL69" s="1245"/>
      <c r="BM69" s="1245"/>
      <c r="BN69" s="1245"/>
      <c r="BO69" s="1245"/>
      <c r="BP69" s="1245"/>
      <c r="BQ69" s="1245"/>
      <c r="BR69" s="1245"/>
      <c r="BS69" s="1245"/>
      <c r="BT69" s="1245"/>
      <c r="BU69" s="1245"/>
      <c r="BV69" s="1245"/>
      <c r="BW69" s="1245"/>
      <c r="BX69" s="1245"/>
      <c r="BY69" s="1245"/>
      <c r="BZ69" s="1245"/>
      <c r="CA69" s="1245"/>
      <c r="CB69" s="1245"/>
      <c r="CC69" s="1245"/>
      <c r="CD69" s="1245"/>
      <c r="CE69" s="1245"/>
      <c r="CF69" s="1245"/>
      <c r="CG69" s="1245"/>
      <c r="CH69" s="1245"/>
      <c r="CI69" s="1245"/>
      <c r="CJ69" s="1245"/>
      <c r="CK69" s="1245"/>
      <c r="CL69" s="1245"/>
      <c r="CM69" s="1245"/>
      <c r="CN69" s="1245"/>
      <c r="CO69" s="1245"/>
      <c r="CP69" s="1245"/>
      <c r="CQ69" s="1245"/>
      <c r="CR69" s="1245"/>
      <c r="CS69" s="1245"/>
      <c r="CT69" s="1245"/>
      <c r="CU69" s="1245"/>
      <c r="CV69" s="1245"/>
      <c r="CW69" s="1245"/>
      <c r="CX69" s="1245"/>
      <c r="CY69" s="1245"/>
      <c r="CZ69" s="1245"/>
      <c r="DA69" s="1245"/>
      <c r="DB69" s="1245"/>
      <c r="DC69" s="1246"/>
    </row>
    <row r="70" spans="2:107" ht="13.2" x14ac:dyDescent="0.2">
      <c r="B70" s="1229"/>
      <c r="H70" s="1271"/>
      <c r="I70" s="1271"/>
      <c r="J70" s="1272"/>
      <c r="K70" s="1272"/>
      <c r="L70" s="1273"/>
      <c r="M70" s="1272"/>
      <c r="N70" s="1273"/>
      <c r="AN70" s="1247"/>
      <c r="AO70" s="1247"/>
      <c r="AP70" s="1247"/>
      <c r="AZ70" s="1247"/>
      <c r="BA70" s="1247"/>
      <c r="BB70" s="1247"/>
      <c r="BL70" s="1247"/>
      <c r="BM70" s="1247"/>
      <c r="BN70" s="1247"/>
      <c r="BX70" s="1247"/>
      <c r="BY70" s="1247"/>
      <c r="BZ70" s="1247"/>
      <c r="CJ70" s="1247"/>
      <c r="CK70" s="1247"/>
      <c r="CL70" s="1247"/>
      <c r="CV70" s="1247"/>
      <c r="CW70" s="1247"/>
      <c r="CX70" s="1247"/>
    </row>
    <row r="71" spans="2:107" ht="13.2" x14ac:dyDescent="0.2">
      <c r="B71" s="1229"/>
      <c r="G71" s="1274"/>
      <c r="I71" s="1275"/>
      <c r="J71" s="1272"/>
      <c r="K71" s="1272"/>
      <c r="L71" s="1273"/>
      <c r="M71" s="1272"/>
      <c r="N71" s="1273"/>
      <c r="AM71" s="1274"/>
      <c r="AN71" s="1222" t="s">
        <v>582</v>
      </c>
    </row>
    <row r="72" spans="2:107" ht="13.2" x14ac:dyDescent="0.2">
      <c r="B72" s="1229"/>
      <c r="G72" s="1248"/>
      <c r="H72" s="1248"/>
      <c r="I72" s="1248"/>
      <c r="J72" s="1248"/>
      <c r="K72" s="1249"/>
      <c r="L72" s="1249"/>
      <c r="M72" s="1250"/>
      <c r="N72" s="1250"/>
      <c r="AN72" s="1251"/>
      <c r="AO72" s="1252"/>
      <c r="AP72" s="1252"/>
      <c r="AQ72" s="1252"/>
      <c r="AR72" s="1252"/>
      <c r="AS72" s="1252"/>
      <c r="AT72" s="1252"/>
      <c r="AU72" s="1252"/>
      <c r="AV72" s="1252"/>
      <c r="AW72" s="1252"/>
      <c r="AX72" s="1252"/>
      <c r="AY72" s="1252"/>
      <c r="AZ72" s="1252"/>
      <c r="BA72" s="1252"/>
      <c r="BB72" s="1252"/>
      <c r="BC72" s="1252"/>
      <c r="BD72" s="1252"/>
      <c r="BE72" s="1252"/>
      <c r="BF72" s="1252"/>
      <c r="BG72" s="1252"/>
      <c r="BH72" s="1252"/>
      <c r="BI72" s="1252"/>
      <c r="BJ72" s="1252"/>
      <c r="BK72" s="1252"/>
      <c r="BL72" s="1252"/>
      <c r="BM72" s="1252"/>
      <c r="BN72" s="1252"/>
      <c r="BO72" s="1253"/>
      <c r="BP72" s="1254" t="s">
        <v>528</v>
      </c>
      <c r="BQ72" s="1254"/>
      <c r="BR72" s="1254"/>
      <c r="BS72" s="1254"/>
      <c r="BT72" s="1254"/>
      <c r="BU72" s="1254"/>
      <c r="BV72" s="1254"/>
      <c r="BW72" s="1254"/>
      <c r="BX72" s="1254" t="s">
        <v>529</v>
      </c>
      <c r="BY72" s="1254"/>
      <c r="BZ72" s="1254"/>
      <c r="CA72" s="1254"/>
      <c r="CB72" s="1254"/>
      <c r="CC72" s="1254"/>
      <c r="CD72" s="1254"/>
      <c r="CE72" s="1254"/>
      <c r="CF72" s="1254" t="s">
        <v>530</v>
      </c>
      <c r="CG72" s="1254"/>
      <c r="CH72" s="1254"/>
      <c r="CI72" s="1254"/>
      <c r="CJ72" s="1254"/>
      <c r="CK72" s="1254"/>
      <c r="CL72" s="1254"/>
      <c r="CM72" s="1254"/>
      <c r="CN72" s="1254" t="s">
        <v>531</v>
      </c>
      <c r="CO72" s="1254"/>
      <c r="CP72" s="1254"/>
      <c r="CQ72" s="1254"/>
      <c r="CR72" s="1254"/>
      <c r="CS72" s="1254"/>
      <c r="CT72" s="1254"/>
      <c r="CU72" s="1254"/>
      <c r="CV72" s="1254" t="s">
        <v>532</v>
      </c>
      <c r="CW72" s="1254"/>
      <c r="CX72" s="1254"/>
      <c r="CY72" s="1254"/>
      <c r="CZ72" s="1254"/>
      <c r="DA72" s="1254"/>
      <c r="DB72" s="1254"/>
      <c r="DC72" s="1254"/>
    </row>
    <row r="73" spans="2:107" ht="13.2" x14ac:dyDescent="0.2">
      <c r="B73" s="1229"/>
      <c r="G73" s="1255"/>
      <c r="H73" s="1255"/>
      <c r="I73" s="1255"/>
      <c r="J73" s="1255"/>
      <c r="K73" s="1276"/>
      <c r="L73" s="1276"/>
      <c r="M73" s="1276"/>
      <c r="N73" s="1276"/>
      <c r="AM73" s="1247"/>
      <c r="AN73" s="1258" t="s">
        <v>583</v>
      </c>
      <c r="AO73" s="1258"/>
      <c r="AP73" s="1258"/>
      <c r="AQ73" s="1258"/>
      <c r="AR73" s="1258"/>
      <c r="AS73" s="1258"/>
      <c r="AT73" s="1258"/>
      <c r="AU73" s="1258"/>
      <c r="AV73" s="1258"/>
      <c r="AW73" s="1258"/>
      <c r="AX73" s="1258"/>
      <c r="AY73" s="1258"/>
      <c r="AZ73" s="1258"/>
      <c r="BA73" s="1258"/>
      <c r="BB73" s="1258" t="s">
        <v>584</v>
      </c>
      <c r="BC73" s="1258"/>
      <c r="BD73" s="1258"/>
      <c r="BE73" s="1258"/>
      <c r="BF73" s="1258"/>
      <c r="BG73" s="1258"/>
      <c r="BH73" s="1258"/>
      <c r="BI73" s="1258"/>
      <c r="BJ73" s="1258"/>
      <c r="BK73" s="1258"/>
      <c r="BL73" s="1258"/>
      <c r="BM73" s="1258"/>
      <c r="BN73" s="1258"/>
      <c r="BO73" s="1258"/>
      <c r="BP73" s="1260"/>
      <c r="BQ73" s="1260"/>
      <c r="BR73" s="1260"/>
      <c r="BS73" s="1260"/>
      <c r="BT73" s="1260"/>
      <c r="BU73" s="1260"/>
      <c r="BV73" s="1260"/>
      <c r="BW73" s="1260"/>
      <c r="BX73" s="1260">
        <v>4.8</v>
      </c>
      <c r="BY73" s="1260"/>
      <c r="BZ73" s="1260"/>
      <c r="CA73" s="1260"/>
      <c r="CB73" s="1260"/>
      <c r="CC73" s="1260"/>
      <c r="CD73" s="1260"/>
      <c r="CE73" s="1260"/>
      <c r="CF73" s="1260">
        <v>13.3</v>
      </c>
      <c r="CG73" s="1260"/>
      <c r="CH73" s="1260"/>
      <c r="CI73" s="1260"/>
      <c r="CJ73" s="1260"/>
      <c r="CK73" s="1260"/>
      <c r="CL73" s="1260"/>
      <c r="CM73" s="1260"/>
      <c r="CN73" s="1260">
        <v>8</v>
      </c>
      <c r="CO73" s="1260"/>
      <c r="CP73" s="1260"/>
      <c r="CQ73" s="1260"/>
      <c r="CR73" s="1260"/>
      <c r="CS73" s="1260"/>
      <c r="CT73" s="1260"/>
      <c r="CU73" s="1260"/>
      <c r="CV73" s="1260"/>
      <c r="CW73" s="1260"/>
      <c r="CX73" s="1260"/>
      <c r="CY73" s="1260"/>
      <c r="CZ73" s="1260"/>
      <c r="DA73" s="1260"/>
      <c r="DB73" s="1260"/>
      <c r="DC73" s="1260"/>
    </row>
    <row r="74" spans="2:107" ht="13.2" x14ac:dyDescent="0.2">
      <c r="B74" s="1229"/>
      <c r="G74" s="1255"/>
      <c r="H74" s="1255"/>
      <c r="I74" s="1255"/>
      <c r="J74" s="1255"/>
      <c r="K74" s="1276"/>
      <c r="L74" s="1276"/>
      <c r="M74" s="1276"/>
      <c r="N74" s="1276"/>
      <c r="AM74" s="1247"/>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60"/>
      <c r="BQ74" s="1260"/>
      <c r="BR74" s="1260"/>
      <c r="BS74" s="1260"/>
      <c r="BT74" s="1260"/>
      <c r="BU74" s="1260"/>
      <c r="BV74" s="1260"/>
      <c r="BW74" s="1260"/>
      <c r="BX74" s="1260"/>
      <c r="BY74" s="1260"/>
      <c r="BZ74" s="1260"/>
      <c r="CA74" s="1260"/>
      <c r="CB74" s="1260"/>
      <c r="CC74" s="1260"/>
      <c r="CD74" s="1260"/>
      <c r="CE74" s="1260"/>
      <c r="CF74" s="1260"/>
      <c r="CG74" s="1260"/>
      <c r="CH74" s="1260"/>
      <c r="CI74" s="1260"/>
      <c r="CJ74" s="1260"/>
      <c r="CK74" s="1260"/>
      <c r="CL74" s="1260"/>
      <c r="CM74" s="1260"/>
      <c r="CN74" s="1260"/>
      <c r="CO74" s="1260"/>
      <c r="CP74" s="1260"/>
      <c r="CQ74" s="1260"/>
      <c r="CR74" s="1260"/>
      <c r="CS74" s="1260"/>
      <c r="CT74" s="1260"/>
      <c r="CU74" s="1260"/>
      <c r="CV74" s="1260"/>
      <c r="CW74" s="1260"/>
      <c r="CX74" s="1260"/>
      <c r="CY74" s="1260"/>
      <c r="CZ74" s="1260"/>
      <c r="DA74" s="1260"/>
      <c r="DB74" s="1260"/>
      <c r="DC74" s="1260"/>
    </row>
    <row r="75" spans="2:107" ht="13.2" x14ac:dyDescent="0.2">
      <c r="B75" s="1229"/>
      <c r="G75" s="1255"/>
      <c r="H75" s="1255"/>
      <c r="I75" s="1248"/>
      <c r="J75" s="1248"/>
      <c r="K75" s="1257"/>
      <c r="L75" s="1257"/>
      <c r="M75" s="1257"/>
      <c r="N75" s="1257"/>
      <c r="AM75" s="1247"/>
      <c r="AN75" s="1258"/>
      <c r="AO75" s="1258"/>
      <c r="AP75" s="1258"/>
      <c r="AQ75" s="1258"/>
      <c r="AR75" s="1258"/>
      <c r="AS75" s="1258"/>
      <c r="AT75" s="1258"/>
      <c r="AU75" s="1258"/>
      <c r="AV75" s="1258"/>
      <c r="AW75" s="1258"/>
      <c r="AX75" s="1258"/>
      <c r="AY75" s="1258"/>
      <c r="AZ75" s="1258"/>
      <c r="BA75" s="1258"/>
      <c r="BB75" s="1258" t="s">
        <v>589</v>
      </c>
      <c r="BC75" s="1258"/>
      <c r="BD75" s="1258"/>
      <c r="BE75" s="1258"/>
      <c r="BF75" s="1258"/>
      <c r="BG75" s="1258"/>
      <c r="BH75" s="1258"/>
      <c r="BI75" s="1258"/>
      <c r="BJ75" s="1258"/>
      <c r="BK75" s="1258"/>
      <c r="BL75" s="1258"/>
      <c r="BM75" s="1258"/>
      <c r="BN75" s="1258"/>
      <c r="BO75" s="1258"/>
      <c r="BP75" s="1260">
        <v>1.5</v>
      </c>
      <c r="BQ75" s="1260"/>
      <c r="BR75" s="1260"/>
      <c r="BS75" s="1260"/>
      <c r="BT75" s="1260"/>
      <c r="BU75" s="1260"/>
      <c r="BV75" s="1260"/>
      <c r="BW75" s="1260"/>
      <c r="BX75" s="1260">
        <v>2</v>
      </c>
      <c r="BY75" s="1260"/>
      <c r="BZ75" s="1260"/>
      <c r="CA75" s="1260"/>
      <c r="CB75" s="1260"/>
      <c r="CC75" s="1260"/>
      <c r="CD75" s="1260"/>
      <c r="CE75" s="1260"/>
      <c r="CF75" s="1260">
        <v>2.7</v>
      </c>
      <c r="CG75" s="1260"/>
      <c r="CH75" s="1260"/>
      <c r="CI75" s="1260"/>
      <c r="CJ75" s="1260"/>
      <c r="CK75" s="1260"/>
      <c r="CL75" s="1260"/>
      <c r="CM75" s="1260"/>
      <c r="CN75" s="1260">
        <v>2.4</v>
      </c>
      <c r="CO75" s="1260"/>
      <c r="CP75" s="1260"/>
      <c r="CQ75" s="1260"/>
      <c r="CR75" s="1260"/>
      <c r="CS75" s="1260"/>
      <c r="CT75" s="1260"/>
      <c r="CU75" s="1260"/>
      <c r="CV75" s="1260">
        <v>2.1</v>
      </c>
      <c r="CW75" s="1260"/>
      <c r="CX75" s="1260"/>
      <c r="CY75" s="1260"/>
      <c r="CZ75" s="1260"/>
      <c r="DA75" s="1260"/>
      <c r="DB75" s="1260"/>
      <c r="DC75" s="1260"/>
    </row>
    <row r="76" spans="2:107" ht="13.2" x14ac:dyDescent="0.2">
      <c r="B76" s="1229"/>
      <c r="G76" s="1255"/>
      <c r="H76" s="1255"/>
      <c r="I76" s="1248"/>
      <c r="J76" s="1248"/>
      <c r="K76" s="1257"/>
      <c r="L76" s="1257"/>
      <c r="M76" s="1257"/>
      <c r="N76" s="1257"/>
      <c r="AM76" s="1247"/>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60"/>
      <c r="BQ76" s="1260"/>
      <c r="BR76" s="1260"/>
      <c r="BS76" s="1260"/>
      <c r="BT76" s="1260"/>
      <c r="BU76" s="1260"/>
      <c r="BV76" s="1260"/>
      <c r="BW76" s="1260"/>
      <c r="BX76" s="1260"/>
      <c r="BY76" s="1260"/>
      <c r="BZ76" s="1260"/>
      <c r="CA76" s="1260"/>
      <c r="CB76" s="1260"/>
      <c r="CC76" s="1260"/>
      <c r="CD76" s="1260"/>
      <c r="CE76" s="1260"/>
      <c r="CF76" s="1260"/>
      <c r="CG76" s="1260"/>
      <c r="CH76" s="1260"/>
      <c r="CI76" s="1260"/>
      <c r="CJ76" s="1260"/>
      <c r="CK76" s="1260"/>
      <c r="CL76" s="1260"/>
      <c r="CM76" s="1260"/>
      <c r="CN76" s="1260"/>
      <c r="CO76" s="1260"/>
      <c r="CP76" s="1260"/>
      <c r="CQ76" s="1260"/>
      <c r="CR76" s="1260"/>
      <c r="CS76" s="1260"/>
      <c r="CT76" s="1260"/>
      <c r="CU76" s="1260"/>
      <c r="CV76" s="1260"/>
      <c r="CW76" s="1260"/>
      <c r="CX76" s="1260"/>
      <c r="CY76" s="1260"/>
      <c r="CZ76" s="1260"/>
      <c r="DA76" s="1260"/>
      <c r="DB76" s="1260"/>
      <c r="DC76" s="1260"/>
    </row>
    <row r="77" spans="2:107" ht="13.2" x14ac:dyDescent="0.2">
      <c r="B77" s="1229"/>
      <c r="G77" s="1248"/>
      <c r="H77" s="1248"/>
      <c r="I77" s="1248"/>
      <c r="J77" s="1248"/>
      <c r="K77" s="1276"/>
      <c r="L77" s="1276"/>
      <c r="M77" s="1276"/>
      <c r="N77" s="1276"/>
      <c r="AN77" s="1254" t="s">
        <v>586</v>
      </c>
      <c r="AO77" s="1254"/>
      <c r="AP77" s="1254"/>
      <c r="AQ77" s="1254"/>
      <c r="AR77" s="1254"/>
      <c r="AS77" s="1254"/>
      <c r="AT77" s="1254"/>
      <c r="AU77" s="1254"/>
      <c r="AV77" s="1254"/>
      <c r="AW77" s="1254"/>
      <c r="AX77" s="1254"/>
      <c r="AY77" s="1254"/>
      <c r="AZ77" s="1254"/>
      <c r="BA77" s="1254"/>
      <c r="BB77" s="1258" t="s">
        <v>584</v>
      </c>
      <c r="BC77" s="1258"/>
      <c r="BD77" s="1258"/>
      <c r="BE77" s="1258"/>
      <c r="BF77" s="1258"/>
      <c r="BG77" s="1258"/>
      <c r="BH77" s="1258"/>
      <c r="BI77" s="1258"/>
      <c r="BJ77" s="1258"/>
      <c r="BK77" s="1258"/>
      <c r="BL77" s="1258"/>
      <c r="BM77" s="1258"/>
      <c r="BN77" s="1258"/>
      <c r="BO77" s="1258"/>
      <c r="BP77" s="1260">
        <v>5.4</v>
      </c>
      <c r="BQ77" s="1260"/>
      <c r="BR77" s="1260"/>
      <c r="BS77" s="1260"/>
      <c r="BT77" s="1260"/>
      <c r="BU77" s="1260"/>
      <c r="BV77" s="1260"/>
      <c r="BW77" s="1260"/>
      <c r="BX77" s="1260">
        <v>3.9</v>
      </c>
      <c r="BY77" s="1260"/>
      <c r="BZ77" s="1260"/>
      <c r="CA77" s="1260"/>
      <c r="CB77" s="1260"/>
      <c r="CC77" s="1260"/>
      <c r="CD77" s="1260"/>
      <c r="CE77" s="1260"/>
      <c r="CF77" s="1260">
        <v>0</v>
      </c>
      <c r="CG77" s="1260"/>
      <c r="CH77" s="1260"/>
      <c r="CI77" s="1260"/>
      <c r="CJ77" s="1260"/>
      <c r="CK77" s="1260"/>
      <c r="CL77" s="1260"/>
      <c r="CM77" s="1260"/>
      <c r="CN77" s="1260">
        <v>0</v>
      </c>
      <c r="CO77" s="1260"/>
      <c r="CP77" s="1260"/>
      <c r="CQ77" s="1260"/>
      <c r="CR77" s="1260"/>
      <c r="CS77" s="1260"/>
      <c r="CT77" s="1260"/>
      <c r="CU77" s="1260"/>
      <c r="CV77" s="1260">
        <v>0</v>
      </c>
      <c r="CW77" s="1260"/>
      <c r="CX77" s="1260"/>
      <c r="CY77" s="1260"/>
      <c r="CZ77" s="1260"/>
      <c r="DA77" s="1260"/>
      <c r="DB77" s="1260"/>
      <c r="DC77" s="1260"/>
    </row>
    <row r="78" spans="2:107" ht="13.2" x14ac:dyDescent="0.2">
      <c r="B78" s="1229"/>
      <c r="G78" s="1248"/>
      <c r="H78" s="1248"/>
      <c r="I78" s="1248"/>
      <c r="J78" s="1248"/>
      <c r="K78" s="1276"/>
      <c r="L78" s="1276"/>
      <c r="M78" s="1276"/>
      <c r="N78" s="1276"/>
      <c r="AN78" s="1254"/>
      <c r="AO78" s="1254"/>
      <c r="AP78" s="1254"/>
      <c r="AQ78" s="1254"/>
      <c r="AR78" s="1254"/>
      <c r="AS78" s="1254"/>
      <c r="AT78" s="1254"/>
      <c r="AU78" s="1254"/>
      <c r="AV78" s="1254"/>
      <c r="AW78" s="1254"/>
      <c r="AX78" s="1254"/>
      <c r="AY78" s="1254"/>
      <c r="AZ78" s="1254"/>
      <c r="BA78" s="1254"/>
      <c r="BB78" s="1258"/>
      <c r="BC78" s="1258"/>
      <c r="BD78" s="1258"/>
      <c r="BE78" s="1258"/>
      <c r="BF78" s="1258"/>
      <c r="BG78" s="1258"/>
      <c r="BH78" s="1258"/>
      <c r="BI78" s="1258"/>
      <c r="BJ78" s="1258"/>
      <c r="BK78" s="1258"/>
      <c r="BL78" s="1258"/>
      <c r="BM78" s="1258"/>
      <c r="BN78" s="1258"/>
      <c r="BO78" s="1258"/>
      <c r="BP78" s="1260"/>
      <c r="BQ78" s="1260"/>
      <c r="BR78" s="1260"/>
      <c r="BS78" s="1260"/>
      <c r="BT78" s="1260"/>
      <c r="BU78" s="1260"/>
      <c r="BV78" s="1260"/>
      <c r="BW78" s="1260"/>
      <c r="BX78" s="1260"/>
      <c r="BY78" s="1260"/>
      <c r="BZ78" s="1260"/>
      <c r="CA78" s="1260"/>
      <c r="CB78" s="1260"/>
      <c r="CC78" s="1260"/>
      <c r="CD78" s="1260"/>
      <c r="CE78" s="1260"/>
      <c r="CF78" s="1260"/>
      <c r="CG78" s="1260"/>
      <c r="CH78" s="1260"/>
      <c r="CI78" s="1260"/>
      <c r="CJ78" s="1260"/>
      <c r="CK78" s="1260"/>
      <c r="CL78" s="1260"/>
      <c r="CM78" s="1260"/>
      <c r="CN78" s="1260"/>
      <c r="CO78" s="1260"/>
      <c r="CP78" s="1260"/>
      <c r="CQ78" s="1260"/>
      <c r="CR78" s="1260"/>
      <c r="CS78" s="1260"/>
      <c r="CT78" s="1260"/>
      <c r="CU78" s="1260"/>
      <c r="CV78" s="1260"/>
      <c r="CW78" s="1260"/>
      <c r="CX78" s="1260"/>
      <c r="CY78" s="1260"/>
      <c r="CZ78" s="1260"/>
      <c r="DA78" s="1260"/>
      <c r="DB78" s="1260"/>
      <c r="DC78" s="1260"/>
    </row>
    <row r="79" spans="2:107" ht="13.2" x14ac:dyDescent="0.2">
      <c r="B79" s="1229"/>
      <c r="G79" s="1248"/>
      <c r="H79" s="1248"/>
      <c r="I79" s="1262"/>
      <c r="J79" s="1262"/>
      <c r="K79" s="1277"/>
      <c r="L79" s="1277"/>
      <c r="M79" s="1277"/>
      <c r="N79" s="1277"/>
      <c r="AN79" s="1254"/>
      <c r="AO79" s="1254"/>
      <c r="AP79" s="1254"/>
      <c r="AQ79" s="1254"/>
      <c r="AR79" s="1254"/>
      <c r="AS79" s="1254"/>
      <c r="AT79" s="1254"/>
      <c r="AU79" s="1254"/>
      <c r="AV79" s="1254"/>
      <c r="AW79" s="1254"/>
      <c r="AX79" s="1254"/>
      <c r="AY79" s="1254"/>
      <c r="AZ79" s="1254"/>
      <c r="BA79" s="1254"/>
      <c r="BB79" s="1258" t="s">
        <v>589</v>
      </c>
      <c r="BC79" s="1258"/>
      <c r="BD79" s="1258"/>
      <c r="BE79" s="1258"/>
      <c r="BF79" s="1258"/>
      <c r="BG79" s="1258"/>
      <c r="BH79" s="1258"/>
      <c r="BI79" s="1258"/>
      <c r="BJ79" s="1258"/>
      <c r="BK79" s="1258"/>
      <c r="BL79" s="1258"/>
      <c r="BM79" s="1258"/>
      <c r="BN79" s="1258"/>
      <c r="BO79" s="1258"/>
      <c r="BP79" s="1260">
        <v>4.2</v>
      </c>
      <c r="BQ79" s="1260"/>
      <c r="BR79" s="1260"/>
      <c r="BS79" s="1260"/>
      <c r="BT79" s="1260"/>
      <c r="BU79" s="1260"/>
      <c r="BV79" s="1260"/>
      <c r="BW79" s="1260"/>
      <c r="BX79" s="1260">
        <v>4.2</v>
      </c>
      <c r="BY79" s="1260"/>
      <c r="BZ79" s="1260"/>
      <c r="CA79" s="1260"/>
      <c r="CB79" s="1260"/>
      <c r="CC79" s="1260"/>
      <c r="CD79" s="1260"/>
      <c r="CE79" s="1260"/>
      <c r="CF79" s="1260">
        <v>4.5</v>
      </c>
      <c r="CG79" s="1260"/>
      <c r="CH79" s="1260"/>
      <c r="CI79" s="1260"/>
      <c r="CJ79" s="1260"/>
      <c r="CK79" s="1260"/>
      <c r="CL79" s="1260"/>
      <c r="CM79" s="1260"/>
      <c r="CN79" s="1260">
        <v>4.5999999999999996</v>
      </c>
      <c r="CO79" s="1260"/>
      <c r="CP79" s="1260"/>
      <c r="CQ79" s="1260"/>
      <c r="CR79" s="1260"/>
      <c r="CS79" s="1260"/>
      <c r="CT79" s="1260"/>
      <c r="CU79" s="1260"/>
      <c r="CV79" s="1260">
        <v>4.7</v>
      </c>
      <c r="CW79" s="1260"/>
      <c r="CX79" s="1260"/>
      <c r="CY79" s="1260"/>
      <c r="CZ79" s="1260"/>
      <c r="DA79" s="1260"/>
      <c r="DB79" s="1260"/>
      <c r="DC79" s="1260"/>
    </row>
    <row r="80" spans="2:107" ht="13.2" x14ac:dyDescent="0.2">
      <c r="B80" s="1229"/>
      <c r="G80" s="1248"/>
      <c r="H80" s="1248"/>
      <c r="I80" s="1262"/>
      <c r="J80" s="1262"/>
      <c r="K80" s="1277"/>
      <c r="L80" s="1277"/>
      <c r="M80" s="1277"/>
      <c r="N80" s="1277"/>
      <c r="AN80" s="1254"/>
      <c r="AO80" s="1254"/>
      <c r="AP80" s="1254"/>
      <c r="AQ80" s="1254"/>
      <c r="AR80" s="1254"/>
      <c r="AS80" s="1254"/>
      <c r="AT80" s="1254"/>
      <c r="AU80" s="1254"/>
      <c r="AV80" s="1254"/>
      <c r="AW80" s="1254"/>
      <c r="AX80" s="1254"/>
      <c r="AY80" s="1254"/>
      <c r="AZ80" s="1254"/>
      <c r="BA80" s="1254"/>
      <c r="BB80" s="1258"/>
      <c r="BC80" s="1258"/>
      <c r="BD80" s="1258"/>
      <c r="BE80" s="1258"/>
      <c r="BF80" s="1258"/>
      <c r="BG80" s="1258"/>
      <c r="BH80" s="1258"/>
      <c r="BI80" s="1258"/>
      <c r="BJ80" s="1258"/>
      <c r="BK80" s="1258"/>
      <c r="BL80" s="1258"/>
      <c r="BM80" s="1258"/>
      <c r="BN80" s="1258"/>
      <c r="BO80" s="1258"/>
      <c r="BP80" s="1260"/>
      <c r="BQ80" s="1260"/>
      <c r="BR80" s="1260"/>
      <c r="BS80" s="1260"/>
      <c r="BT80" s="1260"/>
      <c r="BU80" s="1260"/>
      <c r="BV80" s="1260"/>
      <c r="BW80" s="1260"/>
      <c r="BX80" s="1260"/>
      <c r="BY80" s="1260"/>
      <c r="BZ80" s="1260"/>
      <c r="CA80" s="1260"/>
      <c r="CB80" s="1260"/>
      <c r="CC80" s="1260"/>
      <c r="CD80" s="1260"/>
      <c r="CE80" s="1260"/>
      <c r="CF80" s="1260"/>
      <c r="CG80" s="1260"/>
      <c r="CH80" s="1260"/>
      <c r="CI80" s="1260"/>
      <c r="CJ80" s="1260"/>
      <c r="CK80" s="1260"/>
      <c r="CL80" s="1260"/>
      <c r="CM80" s="1260"/>
      <c r="CN80" s="1260"/>
      <c r="CO80" s="1260"/>
      <c r="CP80" s="1260"/>
      <c r="CQ80" s="1260"/>
      <c r="CR80" s="1260"/>
      <c r="CS80" s="1260"/>
      <c r="CT80" s="1260"/>
      <c r="CU80" s="1260"/>
      <c r="CV80" s="1260"/>
      <c r="CW80" s="1260"/>
      <c r="CX80" s="1260"/>
      <c r="CY80" s="1260"/>
      <c r="CZ80" s="1260"/>
      <c r="DA80" s="1260"/>
      <c r="DB80" s="1260"/>
      <c r="DC80" s="1260"/>
    </row>
    <row r="81" spans="2:109" ht="13.2" x14ac:dyDescent="0.2">
      <c r="B81" s="1229"/>
    </row>
    <row r="82" spans="2:109" ht="16.2" x14ac:dyDescent="0.2">
      <c r="B82" s="1229"/>
      <c r="K82" s="1278"/>
      <c r="L82" s="1278"/>
      <c r="M82" s="1278"/>
      <c r="N82" s="1278"/>
      <c r="AQ82" s="1278"/>
      <c r="AR82" s="1278"/>
      <c r="AS82" s="1278"/>
      <c r="AT82" s="1278"/>
      <c r="BC82" s="1278"/>
      <c r="BD82" s="1278"/>
      <c r="BE82" s="1278"/>
      <c r="BF82" s="1278"/>
      <c r="BO82" s="1278"/>
      <c r="BP82" s="1278"/>
      <c r="BQ82" s="1278"/>
      <c r="BR82" s="1278"/>
      <c r="CA82" s="1278"/>
      <c r="CB82" s="1278"/>
      <c r="CC82" s="1278"/>
      <c r="CD82" s="1278"/>
      <c r="CM82" s="1278"/>
      <c r="CN82" s="1278"/>
      <c r="CO82" s="1278"/>
      <c r="CP82" s="1278"/>
      <c r="CY82" s="1278"/>
      <c r="CZ82" s="1278"/>
      <c r="DA82" s="1278"/>
      <c r="DB82" s="1278"/>
      <c r="DC82" s="1278"/>
    </row>
    <row r="83" spans="2:109" ht="13.2" x14ac:dyDescent="0.2">
      <c r="B83" s="1231"/>
      <c r="C83" s="1232"/>
      <c r="D83" s="1232"/>
      <c r="E83" s="1232"/>
      <c r="F83" s="1232"/>
      <c r="G83" s="1232"/>
      <c r="H83" s="1232"/>
      <c r="I83" s="1232"/>
      <c r="J83" s="1232"/>
      <c r="K83" s="1232"/>
      <c r="L83" s="1232"/>
      <c r="M83" s="1232"/>
      <c r="N83" s="1232"/>
      <c r="O83" s="1232"/>
      <c r="P83" s="1232"/>
      <c r="Q83" s="1232"/>
      <c r="R83" s="1232"/>
      <c r="S83" s="1232"/>
      <c r="T83" s="1232"/>
      <c r="U83" s="1232"/>
      <c r="V83" s="1232"/>
      <c r="W83" s="1232"/>
      <c r="X83" s="1232"/>
      <c r="Y83" s="1232"/>
      <c r="Z83" s="1232"/>
      <c r="AA83" s="1232"/>
      <c r="AB83" s="1232"/>
      <c r="AC83" s="1232"/>
      <c r="AD83" s="1232"/>
      <c r="AE83" s="1232"/>
      <c r="AF83" s="1232"/>
      <c r="AG83" s="1232"/>
      <c r="AH83" s="1232"/>
      <c r="AI83" s="1232"/>
      <c r="AJ83" s="1232"/>
      <c r="AK83" s="1232"/>
      <c r="AL83" s="1232"/>
      <c r="AM83" s="1232"/>
      <c r="AN83" s="1232"/>
      <c r="AO83" s="1232"/>
      <c r="AP83" s="1232"/>
      <c r="AQ83" s="1232"/>
      <c r="AR83" s="1232"/>
      <c r="AS83" s="1232"/>
      <c r="AT83" s="1232"/>
      <c r="AU83" s="1232"/>
      <c r="AV83" s="1232"/>
      <c r="AW83" s="1232"/>
      <c r="AX83" s="1232"/>
      <c r="AY83" s="1232"/>
      <c r="AZ83" s="1232"/>
      <c r="BA83" s="1232"/>
      <c r="BB83" s="1232"/>
      <c r="BC83" s="1232"/>
      <c r="BD83" s="1232"/>
      <c r="BE83" s="1232"/>
      <c r="BF83" s="1232"/>
      <c r="BG83" s="1232"/>
      <c r="BH83" s="1232"/>
      <c r="BI83" s="1232"/>
      <c r="BJ83" s="1232"/>
      <c r="BK83" s="1232"/>
      <c r="BL83" s="1232"/>
      <c r="BM83" s="1232"/>
      <c r="BN83" s="1232"/>
      <c r="BO83" s="1232"/>
      <c r="BP83" s="1232"/>
      <c r="BQ83" s="1232"/>
      <c r="BR83" s="1232"/>
      <c r="BS83" s="1232"/>
      <c r="BT83" s="1232"/>
      <c r="BU83" s="1232"/>
      <c r="BV83" s="1232"/>
      <c r="BW83" s="1232"/>
      <c r="BX83" s="1232"/>
      <c r="BY83" s="1232"/>
      <c r="BZ83" s="1232"/>
      <c r="CA83" s="1232"/>
      <c r="CB83" s="1232"/>
      <c r="CC83" s="1232"/>
      <c r="CD83" s="1232"/>
      <c r="CE83" s="1232"/>
      <c r="CF83" s="1232"/>
      <c r="CG83" s="1232"/>
      <c r="CH83" s="1232"/>
      <c r="CI83" s="1232"/>
      <c r="CJ83" s="1232"/>
      <c r="CK83" s="1232"/>
      <c r="CL83" s="1232"/>
      <c r="CM83" s="1232"/>
      <c r="CN83" s="1232"/>
      <c r="CO83" s="1232"/>
      <c r="CP83" s="1232"/>
      <c r="CQ83" s="1232"/>
      <c r="CR83" s="1232"/>
      <c r="CS83" s="1232"/>
      <c r="CT83" s="1232"/>
      <c r="CU83" s="1232"/>
      <c r="CV83" s="1232"/>
      <c r="CW83" s="1232"/>
      <c r="CX83" s="1232"/>
      <c r="CY83" s="1232"/>
      <c r="CZ83" s="1232"/>
      <c r="DA83" s="1232"/>
      <c r="DB83" s="1232"/>
      <c r="DC83" s="1232"/>
      <c r="DD83" s="1233"/>
    </row>
    <row r="84" spans="2:109" ht="13.2" x14ac:dyDescent="0.2">
      <c r="DD84" s="1222"/>
      <c r="DE84" s="1222"/>
    </row>
    <row r="85" spans="2:109" ht="13.2" x14ac:dyDescent="0.2">
      <c r="DD85" s="1222"/>
      <c r="DE85" s="1222"/>
    </row>
  </sheetData>
  <sheetProtection algorithmName="SHA-512" hashValue="hlmNWLh/gMZcGN6zxf00R02vtiuRgPJMvWmll1DDWjpL049omBjjgA4eFTCBjZ1b9ekhV47fT2nHPebTS3k/ag==" saltValue="O+0CoLYIm8F0NfttUNluvg==" spinCount="100000" sheet="1" objects="1" scenarios="1" formatCells="0"/>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E80CB-9604-4292-AC62-26C543EB825F}">
  <sheetPr>
    <pageSetUpPr fitToPage="1"/>
  </sheetPr>
  <dimension ref="A1:DR125"/>
  <sheetViews>
    <sheetView showGridLines="0" zoomScaleSheetLayoutView="70" workbookViewId="0"/>
  </sheetViews>
  <sheetFormatPr defaultColWidth="0" defaultRowHeight="13.5" customHeight="1" zeroHeight="1" x14ac:dyDescent="0.2"/>
  <cols>
    <col min="1" max="34" width="2.44140625" style="1279" customWidth="1"/>
    <col min="35" max="122" width="2.44140625" style="1224" customWidth="1"/>
    <col min="123" max="123" width="2.44140625" style="1224" hidden="1" customWidth="1"/>
    <col min="124" max="16384" width="2.44140625" style="1224" hidden="1"/>
  </cols>
  <sheetData>
    <row r="1" spans="1:34" ht="13.5" customHeight="1" x14ac:dyDescent="0.2">
      <c r="A1" s="1224"/>
      <c r="B1" s="1224"/>
      <c r="C1" s="1224"/>
      <c r="D1" s="1224"/>
      <c r="E1" s="1224"/>
      <c r="F1" s="1224"/>
      <c r="G1" s="1224"/>
      <c r="H1" s="1224"/>
      <c r="I1" s="1224"/>
      <c r="J1" s="1224"/>
      <c r="K1" s="1224"/>
      <c r="L1" s="1224"/>
      <c r="M1" s="1224"/>
      <c r="N1" s="1224"/>
      <c r="O1" s="1224"/>
      <c r="P1" s="1224"/>
      <c r="Q1" s="1224"/>
      <c r="R1" s="1224"/>
      <c r="S1" s="1224"/>
      <c r="T1" s="1224"/>
      <c r="U1" s="1224"/>
      <c r="V1" s="1224"/>
      <c r="W1" s="1224"/>
      <c r="X1" s="1224"/>
      <c r="Y1" s="1224"/>
      <c r="Z1" s="1224"/>
      <c r="AA1" s="1224"/>
      <c r="AB1" s="1224"/>
      <c r="AC1" s="1224"/>
      <c r="AD1" s="1224"/>
      <c r="AE1" s="1224"/>
      <c r="AF1" s="1224"/>
      <c r="AG1" s="1224"/>
      <c r="AH1" s="1224"/>
    </row>
    <row r="2" spans="1:34" ht="13.2" x14ac:dyDescent="0.2">
      <c r="S2" s="1224"/>
      <c r="AH2" s="1224"/>
    </row>
    <row r="3" spans="1:34" ht="13.2" x14ac:dyDescent="0.2">
      <c r="C3" s="1224"/>
      <c r="D3" s="1224"/>
      <c r="E3" s="1224"/>
      <c r="F3" s="1224"/>
      <c r="G3" s="1224"/>
      <c r="H3" s="1224"/>
      <c r="I3" s="1224"/>
      <c r="J3" s="1224"/>
      <c r="K3" s="1224"/>
      <c r="L3" s="1224"/>
      <c r="M3" s="1224"/>
      <c r="N3" s="1224"/>
      <c r="O3" s="1224"/>
      <c r="P3" s="1224"/>
      <c r="Q3" s="1224"/>
      <c r="R3" s="1224"/>
      <c r="S3" s="1224"/>
      <c r="U3" s="1224"/>
      <c r="V3" s="1224"/>
      <c r="W3" s="1224"/>
      <c r="X3" s="1224"/>
      <c r="Y3" s="1224"/>
      <c r="Z3" s="1224"/>
      <c r="AA3" s="1224"/>
      <c r="AB3" s="1224"/>
      <c r="AC3" s="1224"/>
      <c r="AD3" s="1224"/>
      <c r="AE3" s="1224"/>
      <c r="AF3" s="1224"/>
      <c r="AG3" s="1224"/>
      <c r="AH3" s="1224"/>
    </row>
    <row r="4" spans="1:34" ht="13.2" x14ac:dyDescent="0.2"/>
    <row r="5" spans="1:34" ht="13.2" x14ac:dyDescent="0.2"/>
    <row r="6" spans="1:34" ht="13.2" x14ac:dyDescent="0.2"/>
    <row r="7" spans="1:34" ht="13.2" x14ac:dyDescent="0.2"/>
    <row r="8" spans="1:34" ht="13.2" x14ac:dyDescent="0.2"/>
    <row r="9" spans="1:34" ht="13.2" x14ac:dyDescent="0.2">
      <c r="AH9" s="1224"/>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1224"/>
    </row>
    <row r="18" spans="12:34" ht="13.2" x14ac:dyDescent="0.2"/>
    <row r="19" spans="12:34" ht="13.2" x14ac:dyDescent="0.2"/>
    <row r="20" spans="12:34" ht="13.2" x14ac:dyDescent="0.2">
      <c r="AH20" s="1224"/>
    </row>
    <row r="21" spans="12:34" ht="13.2" x14ac:dyDescent="0.2">
      <c r="AH21" s="1224"/>
    </row>
    <row r="22" spans="12:34" ht="13.2" x14ac:dyDescent="0.2"/>
    <row r="23" spans="12:34" ht="13.2" x14ac:dyDescent="0.2"/>
    <row r="24" spans="12:34" ht="13.2" x14ac:dyDescent="0.2">
      <c r="Q24" s="1224"/>
    </row>
    <row r="25" spans="12:34" ht="13.2" x14ac:dyDescent="0.2"/>
    <row r="26" spans="12:34" ht="13.2" x14ac:dyDescent="0.2"/>
    <row r="27" spans="12:34" ht="13.2" x14ac:dyDescent="0.2"/>
    <row r="28" spans="12:34" ht="13.2" x14ac:dyDescent="0.2">
      <c r="O28" s="1224"/>
      <c r="T28" s="1224"/>
      <c r="AH28" s="1224"/>
    </row>
    <row r="29" spans="12:34" ht="13.2" x14ac:dyDescent="0.2"/>
    <row r="30" spans="12:34" ht="13.2" x14ac:dyDescent="0.2"/>
    <row r="31" spans="12:34" ht="13.2" x14ac:dyDescent="0.2">
      <c r="Q31" s="1224"/>
    </row>
    <row r="32" spans="12:34" ht="13.2" x14ac:dyDescent="0.2">
      <c r="L32" s="1224"/>
    </row>
    <row r="33" spans="2:34" ht="13.2" x14ac:dyDescent="0.2">
      <c r="C33" s="1224"/>
      <c r="E33" s="1224"/>
      <c r="G33" s="1224"/>
      <c r="I33" s="1224"/>
      <c r="X33" s="1224"/>
    </row>
    <row r="34" spans="2:34" ht="13.2" x14ac:dyDescent="0.2">
      <c r="B34" s="1224"/>
      <c r="P34" s="1224"/>
      <c r="R34" s="1224"/>
      <c r="T34" s="1224"/>
    </row>
    <row r="35" spans="2:34" ht="13.2" x14ac:dyDescent="0.2">
      <c r="D35" s="1224"/>
      <c r="W35" s="1224"/>
      <c r="AC35" s="1224"/>
      <c r="AD35" s="1224"/>
      <c r="AE35" s="1224"/>
      <c r="AF35" s="1224"/>
      <c r="AG35" s="1224"/>
      <c r="AH35" s="1224"/>
    </row>
    <row r="36" spans="2:34" ht="13.2" x14ac:dyDescent="0.2">
      <c r="H36" s="1224"/>
      <c r="J36" s="1224"/>
      <c r="K36" s="1224"/>
      <c r="M36" s="1224"/>
      <c r="Y36" s="1224"/>
      <c r="Z36" s="1224"/>
      <c r="AA36" s="1224"/>
      <c r="AB36" s="1224"/>
      <c r="AC36" s="1224"/>
      <c r="AD36" s="1224"/>
      <c r="AE36" s="1224"/>
      <c r="AF36" s="1224"/>
      <c r="AG36" s="1224"/>
      <c r="AH36" s="1224"/>
    </row>
    <row r="37" spans="2:34" ht="13.2" x14ac:dyDescent="0.2">
      <c r="AH37" s="1224"/>
    </row>
    <row r="38" spans="2:34" ht="13.2" x14ac:dyDescent="0.2">
      <c r="AG38" s="1224"/>
      <c r="AH38" s="1224"/>
    </row>
    <row r="39" spans="2:34" ht="13.2" x14ac:dyDescent="0.2"/>
    <row r="40" spans="2:34" ht="13.2" x14ac:dyDescent="0.2">
      <c r="X40" s="1224"/>
    </row>
    <row r="41" spans="2:34" ht="13.2" x14ac:dyDescent="0.2">
      <c r="R41" s="1224"/>
    </row>
    <row r="42" spans="2:34" ht="13.2" x14ac:dyDescent="0.2">
      <c r="W42" s="1224"/>
    </row>
    <row r="43" spans="2:34" ht="13.2" x14ac:dyDescent="0.2">
      <c r="Y43" s="1224"/>
      <c r="Z43" s="1224"/>
      <c r="AA43" s="1224"/>
      <c r="AB43" s="1224"/>
      <c r="AC43" s="1224"/>
      <c r="AD43" s="1224"/>
      <c r="AE43" s="1224"/>
      <c r="AF43" s="1224"/>
      <c r="AG43" s="1224"/>
      <c r="AH43" s="1224"/>
    </row>
    <row r="44" spans="2:34" ht="13.2" x14ac:dyDescent="0.2">
      <c r="AH44" s="1224"/>
    </row>
    <row r="45" spans="2:34" ht="13.2" x14ac:dyDescent="0.2">
      <c r="X45" s="1224"/>
    </row>
    <row r="46" spans="2:34" ht="13.2" x14ac:dyDescent="0.2"/>
    <row r="47" spans="2:34" ht="13.2" x14ac:dyDescent="0.2"/>
    <row r="48" spans="2:34" ht="13.2" x14ac:dyDescent="0.2">
      <c r="W48" s="1224"/>
      <c r="Y48" s="1224"/>
      <c r="Z48" s="1224"/>
      <c r="AA48" s="1224"/>
      <c r="AB48" s="1224"/>
      <c r="AC48" s="1224"/>
      <c r="AD48" s="1224"/>
      <c r="AE48" s="1224"/>
      <c r="AF48" s="1224"/>
      <c r="AG48" s="1224"/>
      <c r="AH48" s="1224"/>
    </row>
    <row r="49" spans="28:34" ht="13.2" x14ac:dyDescent="0.2"/>
    <row r="50" spans="28:34" ht="13.2" x14ac:dyDescent="0.2">
      <c r="AE50" s="1224"/>
      <c r="AF50" s="1224"/>
      <c r="AG50" s="1224"/>
      <c r="AH50" s="1224"/>
    </row>
    <row r="51" spans="28:34" ht="13.2" x14ac:dyDescent="0.2">
      <c r="AC51" s="1224"/>
      <c r="AD51" s="1224"/>
      <c r="AE51" s="1224"/>
      <c r="AF51" s="1224"/>
      <c r="AG51" s="1224"/>
      <c r="AH51" s="1224"/>
    </row>
    <row r="52" spans="28:34" ht="13.2" x14ac:dyDescent="0.2"/>
    <row r="53" spans="28:34" ht="13.2" x14ac:dyDescent="0.2">
      <c r="AF53" s="1224"/>
      <c r="AG53" s="1224"/>
      <c r="AH53" s="1224"/>
    </row>
    <row r="54" spans="28:34" ht="13.2" x14ac:dyDescent="0.2">
      <c r="AH54" s="1224"/>
    </row>
    <row r="55" spans="28:34" ht="13.2" x14ac:dyDescent="0.2"/>
    <row r="56" spans="28:34" ht="13.2" x14ac:dyDescent="0.2">
      <c r="AB56" s="1224"/>
      <c r="AC56" s="1224"/>
      <c r="AD56" s="1224"/>
      <c r="AE56" s="1224"/>
      <c r="AF56" s="1224"/>
      <c r="AG56" s="1224"/>
      <c r="AH56" s="1224"/>
    </row>
    <row r="57" spans="28:34" ht="13.2" x14ac:dyDescent="0.2">
      <c r="AH57" s="1224"/>
    </row>
    <row r="58" spans="28:34" ht="13.2" x14ac:dyDescent="0.2">
      <c r="AH58" s="1224"/>
    </row>
    <row r="59" spans="28:34" ht="13.2" x14ac:dyDescent="0.2"/>
    <row r="60" spans="28:34" ht="13.2" x14ac:dyDescent="0.2"/>
    <row r="61" spans="28:34" ht="13.2" x14ac:dyDescent="0.2"/>
    <row r="62" spans="28:34" ht="13.2" x14ac:dyDescent="0.2"/>
    <row r="63" spans="28:34" ht="13.2" x14ac:dyDescent="0.2">
      <c r="AH63" s="1224"/>
    </row>
    <row r="64" spans="28:34" ht="13.2" x14ac:dyDescent="0.2">
      <c r="AG64" s="1224"/>
      <c r="AH64" s="1224"/>
    </row>
    <row r="65" spans="28:34" ht="13.2" x14ac:dyDescent="0.2"/>
    <row r="66" spans="28:34" ht="13.2" x14ac:dyDescent="0.2"/>
    <row r="67" spans="28:34" ht="13.2" x14ac:dyDescent="0.2"/>
    <row r="68" spans="28:34" ht="13.2" x14ac:dyDescent="0.2">
      <c r="AB68" s="1224"/>
      <c r="AC68" s="1224"/>
      <c r="AD68" s="1224"/>
      <c r="AE68" s="1224"/>
      <c r="AF68" s="1224"/>
      <c r="AG68" s="1224"/>
      <c r="AH68" s="1224"/>
    </row>
    <row r="69" spans="28:34" ht="13.2" x14ac:dyDescent="0.2">
      <c r="AF69" s="1224"/>
      <c r="AG69" s="1224"/>
      <c r="AH69" s="1224"/>
    </row>
    <row r="70" spans="28:34" ht="13.2" x14ac:dyDescent="0.2"/>
    <row r="71" spans="28:34" ht="13.2" x14ac:dyDescent="0.2"/>
    <row r="72" spans="28:34" ht="13.2" x14ac:dyDescent="0.2"/>
    <row r="73" spans="28:34" ht="13.2" x14ac:dyDescent="0.2"/>
    <row r="74" spans="28:34" ht="13.2" x14ac:dyDescent="0.2"/>
    <row r="75" spans="28:34" ht="13.2" x14ac:dyDescent="0.2">
      <c r="AH75" s="1224"/>
    </row>
    <row r="76" spans="28:34" ht="13.2" x14ac:dyDescent="0.2">
      <c r="AF76" s="1224"/>
      <c r="AG76" s="1224"/>
      <c r="AH76" s="1224"/>
    </row>
    <row r="77" spans="28:34" ht="13.2" x14ac:dyDescent="0.2">
      <c r="AG77" s="1224"/>
      <c r="AH77" s="1224"/>
    </row>
    <row r="78" spans="28:34" ht="13.2" x14ac:dyDescent="0.2"/>
    <row r="79" spans="28:34" ht="13.2" x14ac:dyDescent="0.2"/>
    <row r="80" spans="28:34" ht="13.2" x14ac:dyDescent="0.2"/>
    <row r="81" spans="25:34" ht="13.2" x14ac:dyDescent="0.2"/>
    <row r="82" spans="25:34" ht="13.2" x14ac:dyDescent="0.2">
      <c r="Y82" s="1224"/>
    </row>
    <row r="83" spans="25:34" ht="13.2" x14ac:dyDescent="0.2">
      <c r="Y83" s="1224"/>
      <c r="Z83" s="1224"/>
      <c r="AA83" s="1224"/>
      <c r="AB83" s="1224"/>
      <c r="AC83" s="1224"/>
      <c r="AD83" s="1224"/>
      <c r="AE83" s="1224"/>
      <c r="AF83" s="1224"/>
      <c r="AG83" s="1224"/>
      <c r="AH83" s="1224"/>
    </row>
    <row r="84" spans="25:34" ht="13.2" x14ac:dyDescent="0.2"/>
    <row r="85" spans="25:34" ht="13.2" x14ac:dyDescent="0.2"/>
    <row r="86" spans="25:34" ht="13.2" x14ac:dyDescent="0.2"/>
    <row r="87" spans="25:34" ht="13.2" x14ac:dyDescent="0.2"/>
    <row r="88" spans="25:34" ht="13.2" x14ac:dyDescent="0.2">
      <c r="AH88" s="1224"/>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1224"/>
      <c r="AG94" s="1224"/>
      <c r="AH94" s="1224"/>
    </row>
    <row r="95" spans="25:34" ht="13.5" customHeight="1" x14ac:dyDescent="0.2">
      <c r="AH95" s="1224"/>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1224"/>
    </row>
    <row r="102" spans="33:34" ht="13.5" customHeight="1" x14ac:dyDescent="0.2"/>
    <row r="103" spans="33:34" ht="13.5" customHeight="1" x14ac:dyDescent="0.2"/>
    <row r="104" spans="33:34" ht="13.5" customHeight="1" x14ac:dyDescent="0.2">
      <c r="AG104" s="1224"/>
      <c r="AH104" s="1224"/>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1224"/>
    </row>
    <row r="117" spans="34:122" ht="13.5" customHeight="1" x14ac:dyDescent="0.2"/>
    <row r="118" spans="34:122" ht="13.5" customHeight="1" x14ac:dyDescent="0.2"/>
    <row r="119" spans="34:122" ht="13.5" customHeight="1" x14ac:dyDescent="0.2"/>
    <row r="120" spans="34:122" ht="13.5" customHeight="1" x14ac:dyDescent="0.2">
      <c r="AH120" s="1224"/>
    </row>
    <row r="121" spans="34:122" ht="13.5" customHeight="1" x14ac:dyDescent="0.2">
      <c r="AH121" s="1224"/>
    </row>
    <row r="122" spans="34:122" ht="13.5" customHeight="1" x14ac:dyDescent="0.2"/>
    <row r="123" spans="34:122" ht="13.5" customHeight="1" x14ac:dyDescent="0.2"/>
    <row r="124" spans="34:122" ht="13.5" customHeight="1" x14ac:dyDescent="0.2"/>
    <row r="125" spans="34:122" ht="13.5" customHeight="1" x14ac:dyDescent="0.2">
      <c r="DR125" s="1224" t="s">
        <v>590</v>
      </c>
    </row>
  </sheetData>
  <sheetProtection algorithmName="SHA-512" hashValue="jjdff1ExINidol9h+Qor2PcjTK5GwiDBujfAKqZ6dhLsUSthyr2YEdl2wvRmEsyCnCeunMSnubg6CuCeL5duDQ==" saltValue="KGfsWcAx5FgWK/yuTcXTKQ==" spinCount="100000" sheet="1" objects="1" scenarios="1"/>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B9EFD-6326-4544-874F-495B2FA0DD9D}">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1279" customWidth="1"/>
    <col min="35" max="122" width="2.44140625" style="1224" customWidth="1"/>
    <col min="123" max="123" width="2.44140625" style="1224" hidden="1" customWidth="1"/>
    <col min="124" max="16384" width="2.44140625" style="1224" hidden="1"/>
  </cols>
  <sheetData>
    <row r="1" spans="2:34" ht="13.5" customHeight="1" x14ac:dyDescent="0.2">
      <c r="B1" s="1224"/>
      <c r="C1" s="1224"/>
      <c r="D1" s="1224"/>
      <c r="E1" s="1224"/>
      <c r="F1" s="1224"/>
      <c r="G1" s="1224"/>
      <c r="H1" s="1224"/>
      <c r="I1" s="1224"/>
      <c r="J1" s="1224"/>
      <c r="K1" s="1224"/>
      <c r="L1" s="1224"/>
      <c r="M1" s="1224"/>
      <c r="N1" s="1224"/>
      <c r="O1" s="1224"/>
      <c r="P1" s="1224"/>
      <c r="Q1" s="1224"/>
      <c r="R1" s="1224"/>
      <c r="S1" s="1224"/>
      <c r="T1" s="1224"/>
      <c r="U1" s="1224"/>
      <c r="V1" s="1224"/>
      <c r="W1" s="1224"/>
      <c r="X1" s="1224"/>
      <c r="Y1" s="1224"/>
      <c r="Z1" s="1224"/>
      <c r="AA1" s="1224"/>
      <c r="AB1" s="1224"/>
      <c r="AC1" s="1224"/>
      <c r="AD1" s="1224"/>
      <c r="AE1" s="1224"/>
      <c r="AF1" s="1224"/>
      <c r="AG1" s="1224"/>
      <c r="AH1" s="1224"/>
    </row>
    <row r="2" spans="2:34" ht="13.2" x14ac:dyDescent="0.2">
      <c r="S2" s="1224"/>
      <c r="AH2" s="1224"/>
    </row>
    <row r="3" spans="2:34" ht="13.2" x14ac:dyDescent="0.2">
      <c r="C3" s="1224"/>
      <c r="D3" s="1224"/>
      <c r="E3" s="1224"/>
      <c r="F3" s="1224"/>
      <c r="G3" s="1224"/>
      <c r="H3" s="1224"/>
      <c r="I3" s="1224"/>
      <c r="J3" s="1224"/>
      <c r="K3" s="1224"/>
      <c r="L3" s="1224"/>
      <c r="M3" s="1224"/>
      <c r="N3" s="1224"/>
      <c r="O3" s="1224"/>
      <c r="P3" s="1224"/>
      <c r="Q3" s="1224"/>
      <c r="R3" s="1224"/>
      <c r="S3" s="1224"/>
      <c r="U3" s="1224"/>
      <c r="V3" s="1224"/>
      <c r="W3" s="1224"/>
      <c r="X3" s="1224"/>
      <c r="Y3" s="1224"/>
      <c r="Z3" s="1224"/>
      <c r="AA3" s="1224"/>
      <c r="AB3" s="1224"/>
      <c r="AC3" s="1224"/>
      <c r="AD3" s="1224"/>
      <c r="AE3" s="1224"/>
      <c r="AF3" s="1224"/>
      <c r="AG3" s="1224"/>
      <c r="AH3" s="1224"/>
    </row>
    <row r="4" spans="2:34" ht="13.2" x14ac:dyDescent="0.2"/>
    <row r="5" spans="2:34" ht="13.2" x14ac:dyDescent="0.2"/>
    <row r="6" spans="2:34" ht="13.2" x14ac:dyDescent="0.2"/>
    <row r="7" spans="2:34" ht="13.2" x14ac:dyDescent="0.2"/>
    <row r="8" spans="2:34" ht="13.2" x14ac:dyDescent="0.2"/>
    <row r="9" spans="2:34" ht="13.2" x14ac:dyDescent="0.2">
      <c r="AH9" s="1224"/>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1224"/>
    </row>
    <row r="18" spans="12:34" ht="13.2" x14ac:dyDescent="0.2"/>
    <row r="19" spans="12:34" ht="13.2" x14ac:dyDescent="0.2"/>
    <row r="20" spans="12:34" ht="13.2" x14ac:dyDescent="0.2">
      <c r="AH20" s="1224"/>
    </row>
    <row r="21" spans="12:34" ht="13.2" x14ac:dyDescent="0.2">
      <c r="AH21" s="1224"/>
    </row>
    <row r="22" spans="12:34" ht="13.2" x14ac:dyDescent="0.2"/>
    <row r="23" spans="12:34" ht="13.2" x14ac:dyDescent="0.2"/>
    <row r="24" spans="12:34" ht="13.2" x14ac:dyDescent="0.2">
      <c r="Q24" s="1224"/>
    </row>
    <row r="25" spans="12:34" ht="13.2" x14ac:dyDescent="0.2"/>
    <row r="26" spans="12:34" ht="13.2" x14ac:dyDescent="0.2"/>
    <row r="27" spans="12:34" ht="13.2" x14ac:dyDescent="0.2"/>
    <row r="28" spans="12:34" ht="13.2" x14ac:dyDescent="0.2">
      <c r="O28" s="1224"/>
      <c r="T28" s="1224"/>
      <c r="AH28" s="1224"/>
    </row>
    <row r="29" spans="12:34" ht="13.2" x14ac:dyDescent="0.2"/>
    <row r="30" spans="12:34" ht="13.2" x14ac:dyDescent="0.2"/>
    <row r="31" spans="12:34" ht="13.2" x14ac:dyDescent="0.2">
      <c r="Q31" s="1224"/>
    </row>
    <row r="32" spans="12:34" ht="13.2" x14ac:dyDescent="0.2">
      <c r="L32" s="1224"/>
    </row>
    <row r="33" spans="2:34" ht="13.2" x14ac:dyDescent="0.2">
      <c r="C33" s="1224"/>
      <c r="E33" s="1224"/>
      <c r="G33" s="1224"/>
      <c r="I33" s="1224"/>
      <c r="X33" s="1224"/>
    </row>
    <row r="34" spans="2:34" ht="13.2" x14ac:dyDescent="0.2">
      <c r="B34" s="1224"/>
      <c r="P34" s="1224"/>
      <c r="R34" s="1224"/>
      <c r="T34" s="1224"/>
    </row>
    <row r="35" spans="2:34" ht="13.2" x14ac:dyDescent="0.2">
      <c r="D35" s="1224"/>
      <c r="W35" s="1224"/>
      <c r="AC35" s="1224"/>
      <c r="AD35" s="1224"/>
      <c r="AE35" s="1224"/>
      <c r="AF35" s="1224"/>
      <c r="AG35" s="1224"/>
      <c r="AH35" s="1224"/>
    </row>
    <row r="36" spans="2:34" ht="13.2" x14ac:dyDescent="0.2">
      <c r="H36" s="1224"/>
      <c r="J36" s="1224"/>
      <c r="K36" s="1224"/>
      <c r="M36" s="1224"/>
      <c r="Y36" s="1224"/>
      <c r="Z36" s="1224"/>
      <c r="AA36" s="1224"/>
      <c r="AB36" s="1224"/>
      <c r="AC36" s="1224"/>
      <c r="AD36" s="1224"/>
      <c r="AE36" s="1224"/>
      <c r="AF36" s="1224"/>
      <c r="AG36" s="1224"/>
      <c r="AH36" s="1224"/>
    </row>
    <row r="37" spans="2:34" ht="13.2" x14ac:dyDescent="0.2">
      <c r="AH37" s="1224"/>
    </row>
    <row r="38" spans="2:34" ht="13.2" x14ac:dyDescent="0.2">
      <c r="AG38" s="1224"/>
      <c r="AH38" s="1224"/>
    </row>
    <row r="39" spans="2:34" ht="13.2" x14ac:dyDescent="0.2"/>
    <row r="40" spans="2:34" ht="13.2" x14ac:dyDescent="0.2">
      <c r="X40" s="1224"/>
    </row>
    <row r="41" spans="2:34" ht="13.2" x14ac:dyDescent="0.2">
      <c r="R41" s="1224"/>
    </row>
    <row r="42" spans="2:34" ht="13.2" x14ac:dyDescent="0.2">
      <c r="W42" s="1224"/>
    </row>
    <row r="43" spans="2:34" ht="13.2" x14ac:dyDescent="0.2">
      <c r="Y43" s="1224"/>
      <c r="Z43" s="1224"/>
      <c r="AA43" s="1224"/>
      <c r="AB43" s="1224"/>
      <c r="AC43" s="1224"/>
      <c r="AD43" s="1224"/>
      <c r="AE43" s="1224"/>
      <c r="AF43" s="1224"/>
      <c r="AG43" s="1224"/>
      <c r="AH43" s="1224"/>
    </row>
    <row r="44" spans="2:34" ht="13.2" x14ac:dyDescent="0.2">
      <c r="AH44" s="1224"/>
    </row>
    <row r="45" spans="2:34" ht="13.2" x14ac:dyDescent="0.2">
      <c r="X45" s="1224"/>
    </row>
    <row r="46" spans="2:34" ht="13.2" x14ac:dyDescent="0.2"/>
    <row r="47" spans="2:34" ht="13.2" x14ac:dyDescent="0.2"/>
    <row r="48" spans="2:34" ht="13.2" x14ac:dyDescent="0.2">
      <c r="W48" s="1224"/>
      <c r="Y48" s="1224"/>
      <c r="Z48" s="1224"/>
      <c r="AA48" s="1224"/>
      <c r="AB48" s="1224"/>
      <c r="AC48" s="1224"/>
      <c r="AD48" s="1224"/>
      <c r="AE48" s="1224"/>
      <c r="AF48" s="1224"/>
      <c r="AG48" s="1224"/>
      <c r="AH48" s="1224"/>
    </row>
    <row r="49" spans="28:34" ht="13.2" x14ac:dyDescent="0.2"/>
    <row r="50" spans="28:34" ht="13.2" x14ac:dyDescent="0.2">
      <c r="AE50" s="1224"/>
      <c r="AF50" s="1224"/>
      <c r="AG50" s="1224"/>
      <c r="AH50" s="1224"/>
    </row>
    <row r="51" spans="28:34" ht="13.2" x14ac:dyDescent="0.2">
      <c r="AC51" s="1224"/>
      <c r="AD51" s="1224"/>
      <c r="AE51" s="1224"/>
      <c r="AF51" s="1224"/>
      <c r="AG51" s="1224"/>
      <c r="AH51" s="1224"/>
    </row>
    <row r="52" spans="28:34" ht="13.2" x14ac:dyDescent="0.2"/>
    <row r="53" spans="28:34" ht="13.2" x14ac:dyDescent="0.2">
      <c r="AF53" s="1224"/>
      <c r="AG53" s="1224"/>
      <c r="AH53" s="1224"/>
    </row>
    <row r="54" spans="28:34" ht="13.2" x14ac:dyDescent="0.2">
      <c r="AH54" s="1224"/>
    </row>
    <row r="55" spans="28:34" ht="13.2" x14ac:dyDescent="0.2"/>
    <row r="56" spans="28:34" ht="13.2" x14ac:dyDescent="0.2">
      <c r="AB56" s="1224"/>
      <c r="AC56" s="1224"/>
      <c r="AD56" s="1224"/>
      <c r="AE56" s="1224"/>
      <c r="AF56" s="1224"/>
      <c r="AG56" s="1224"/>
      <c r="AH56" s="1224"/>
    </row>
    <row r="57" spans="28:34" ht="13.2" x14ac:dyDescent="0.2">
      <c r="AH57" s="1224"/>
    </row>
    <row r="58" spans="28:34" ht="13.2" x14ac:dyDescent="0.2">
      <c r="AH58" s="1224"/>
    </row>
    <row r="59" spans="28:34" ht="13.2" x14ac:dyDescent="0.2">
      <c r="AG59" s="1224"/>
      <c r="AH59" s="1224"/>
    </row>
    <row r="60" spans="28:34" ht="13.2" x14ac:dyDescent="0.2"/>
    <row r="61" spans="28:34" ht="13.2" x14ac:dyDescent="0.2"/>
    <row r="62" spans="28:34" ht="13.2" x14ac:dyDescent="0.2"/>
    <row r="63" spans="28:34" ht="13.2" x14ac:dyDescent="0.2">
      <c r="AH63" s="1224"/>
    </row>
    <row r="64" spans="28:34" ht="13.2" x14ac:dyDescent="0.2">
      <c r="AG64" s="1224"/>
      <c r="AH64" s="1224"/>
    </row>
    <row r="65" spans="28:34" ht="13.2" x14ac:dyDescent="0.2"/>
    <row r="66" spans="28:34" ht="13.2" x14ac:dyDescent="0.2"/>
    <row r="67" spans="28:34" ht="13.2" x14ac:dyDescent="0.2"/>
    <row r="68" spans="28:34" ht="13.2" x14ac:dyDescent="0.2">
      <c r="AB68" s="1224"/>
      <c r="AC68" s="1224"/>
      <c r="AD68" s="1224"/>
      <c r="AE68" s="1224"/>
      <c r="AF68" s="1224"/>
      <c r="AG68" s="1224"/>
      <c r="AH68" s="1224"/>
    </row>
    <row r="69" spans="28:34" ht="13.2" x14ac:dyDescent="0.2">
      <c r="AF69" s="1224"/>
      <c r="AG69" s="1224"/>
      <c r="AH69" s="1224"/>
    </row>
    <row r="70" spans="28:34" ht="13.2" x14ac:dyDescent="0.2"/>
    <row r="71" spans="28:34" ht="13.2" x14ac:dyDescent="0.2"/>
    <row r="72" spans="28:34" ht="13.2" x14ac:dyDescent="0.2"/>
    <row r="73" spans="28:34" ht="13.2" x14ac:dyDescent="0.2"/>
    <row r="74" spans="28:34" ht="13.2" x14ac:dyDescent="0.2"/>
    <row r="75" spans="28:34" ht="13.2" x14ac:dyDescent="0.2">
      <c r="AH75" s="1224"/>
    </row>
    <row r="76" spans="28:34" ht="13.2" x14ac:dyDescent="0.2">
      <c r="AF76" s="1224"/>
      <c r="AG76" s="1224"/>
      <c r="AH76" s="1224"/>
    </row>
    <row r="77" spans="28:34" ht="13.2" x14ac:dyDescent="0.2">
      <c r="AG77" s="1224"/>
      <c r="AH77" s="1224"/>
    </row>
    <row r="78" spans="28:34" ht="13.2" x14ac:dyDescent="0.2"/>
    <row r="79" spans="28:34" ht="13.2" x14ac:dyDescent="0.2"/>
    <row r="80" spans="28:34" ht="13.2" x14ac:dyDescent="0.2"/>
    <row r="81" spans="25:34" ht="13.2" x14ac:dyDescent="0.2"/>
    <row r="82" spans="25:34" ht="13.2" x14ac:dyDescent="0.2">
      <c r="Y82" s="1224"/>
    </row>
    <row r="83" spans="25:34" ht="13.2" x14ac:dyDescent="0.2">
      <c r="Y83" s="1224"/>
      <c r="Z83" s="1224"/>
      <c r="AA83" s="1224"/>
      <c r="AB83" s="1224"/>
      <c r="AC83" s="1224"/>
      <c r="AD83" s="1224"/>
      <c r="AE83" s="1224"/>
      <c r="AF83" s="1224"/>
      <c r="AG83" s="1224"/>
      <c r="AH83" s="1224"/>
    </row>
    <row r="84" spans="25:34" ht="13.2" x14ac:dyDescent="0.2"/>
    <row r="85" spans="25:34" ht="13.2" x14ac:dyDescent="0.2"/>
    <row r="86" spans="25:34" ht="13.2" x14ac:dyDescent="0.2"/>
    <row r="87" spans="25:34" ht="13.2" x14ac:dyDescent="0.2"/>
    <row r="88" spans="25:34" ht="13.2" x14ac:dyDescent="0.2">
      <c r="AH88" s="1224"/>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1224"/>
      <c r="AG94" s="1224"/>
      <c r="AH94" s="1224"/>
    </row>
    <row r="95" spans="25:34" ht="13.5" customHeight="1" x14ac:dyDescent="0.2">
      <c r="AH95" s="1224"/>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1224"/>
    </row>
    <row r="102" spans="33:34" ht="13.5" customHeight="1" x14ac:dyDescent="0.2"/>
    <row r="103" spans="33:34" ht="13.5" customHeight="1" x14ac:dyDescent="0.2"/>
    <row r="104" spans="33:34" ht="13.5" customHeight="1" x14ac:dyDescent="0.2">
      <c r="AG104" s="1224"/>
      <c r="AH104" s="1224"/>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1224"/>
    </row>
    <row r="117" spans="34:122" ht="13.5" customHeight="1" x14ac:dyDescent="0.2"/>
    <row r="118" spans="34:122" ht="13.5" customHeight="1" x14ac:dyDescent="0.2"/>
    <row r="119" spans="34:122" ht="13.5" customHeight="1" x14ac:dyDescent="0.2"/>
    <row r="120" spans="34:122" ht="13.5" customHeight="1" x14ac:dyDescent="0.2">
      <c r="AH120" s="1224"/>
    </row>
    <row r="121" spans="34:122" ht="13.5" customHeight="1" x14ac:dyDescent="0.2">
      <c r="AH121" s="1224"/>
    </row>
    <row r="122" spans="34:122" ht="13.5" customHeight="1" x14ac:dyDescent="0.2"/>
    <row r="123" spans="34:122" ht="13.5" customHeight="1" x14ac:dyDescent="0.2"/>
    <row r="124" spans="34:122" ht="13.5" customHeight="1" x14ac:dyDescent="0.2"/>
    <row r="125" spans="34:122" ht="13.5" customHeight="1" x14ac:dyDescent="0.2">
      <c r="DR125" s="1224" t="s">
        <v>590</v>
      </c>
    </row>
  </sheetData>
  <sheetProtection algorithmName="SHA-512" hashValue="MwAclYO8E7nB6sZbiWw37tUpk3YWDWYqRw4qokxTvkZ6y6D497xbJ8ezm9ZUDsozZ4tpGoOxN4DPxid3BDupBw==" saltValue="JKFworl+a0OKd5MTFpHcbg==" spinCount="100000" sheet="1" objects="1" scenarios="1"/>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527</v>
      </c>
      <c r="G2" s="151"/>
      <c r="H2" s="152"/>
    </row>
    <row r="3" spans="1:8" x14ac:dyDescent="0.2">
      <c r="A3" s="148" t="s">
        <v>520</v>
      </c>
      <c r="B3" s="153"/>
      <c r="C3" s="154"/>
      <c r="D3" s="155">
        <v>144981</v>
      </c>
      <c r="E3" s="156"/>
      <c r="F3" s="157">
        <v>42836</v>
      </c>
      <c r="G3" s="158"/>
      <c r="H3" s="159"/>
    </row>
    <row r="4" spans="1:8" x14ac:dyDescent="0.2">
      <c r="A4" s="160"/>
      <c r="B4" s="161"/>
      <c r="C4" s="162"/>
      <c r="D4" s="163">
        <v>23785</v>
      </c>
      <c r="E4" s="164"/>
      <c r="F4" s="165">
        <v>22936</v>
      </c>
      <c r="G4" s="166"/>
      <c r="H4" s="167"/>
    </row>
    <row r="5" spans="1:8" x14ac:dyDescent="0.2">
      <c r="A5" s="148" t="s">
        <v>522</v>
      </c>
      <c r="B5" s="153"/>
      <c r="C5" s="154"/>
      <c r="D5" s="155">
        <v>172283</v>
      </c>
      <c r="E5" s="156"/>
      <c r="F5" s="157">
        <v>44161</v>
      </c>
      <c r="G5" s="158"/>
      <c r="H5" s="159"/>
    </row>
    <row r="6" spans="1:8" x14ac:dyDescent="0.2">
      <c r="A6" s="160"/>
      <c r="B6" s="161"/>
      <c r="C6" s="162"/>
      <c r="D6" s="163">
        <v>60563</v>
      </c>
      <c r="E6" s="164"/>
      <c r="F6" s="165">
        <v>23644</v>
      </c>
      <c r="G6" s="166"/>
      <c r="H6" s="167"/>
    </row>
    <row r="7" spans="1:8" x14ac:dyDescent="0.2">
      <c r="A7" s="148" t="s">
        <v>523</v>
      </c>
      <c r="B7" s="153"/>
      <c r="C7" s="154"/>
      <c r="D7" s="155">
        <v>180653</v>
      </c>
      <c r="E7" s="156"/>
      <c r="F7" s="157">
        <v>43955</v>
      </c>
      <c r="G7" s="158"/>
      <c r="H7" s="159"/>
    </row>
    <row r="8" spans="1:8" x14ac:dyDescent="0.2">
      <c r="A8" s="160"/>
      <c r="B8" s="161"/>
      <c r="C8" s="162"/>
      <c r="D8" s="163">
        <v>41456</v>
      </c>
      <c r="E8" s="164"/>
      <c r="F8" s="165">
        <v>21318</v>
      </c>
      <c r="G8" s="166"/>
      <c r="H8" s="167"/>
    </row>
    <row r="9" spans="1:8" x14ac:dyDescent="0.2">
      <c r="A9" s="148" t="s">
        <v>524</v>
      </c>
      <c r="B9" s="153"/>
      <c r="C9" s="154"/>
      <c r="D9" s="155">
        <v>118197</v>
      </c>
      <c r="E9" s="156"/>
      <c r="F9" s="157">
        <v>41921</v>
      </c>
      <c r="G9" s="158"/>
      <c r="H9" s="159"/>
    </row>
    <row r="10" spans="1:8" x14ac:dyDescent="0.2">
      <c r="A10" s="160"/>
      <c r="B10" s="161"/>
      <c r="C10" s="162"/>
      <c r="D10" s="163">
        <v>19727</v>
      </c>
      <c r="E10" s="164"/>
      <c r="F10" s="165">
        <v>21655</v>
      </c>
      <c r="G10" s="166"/>
      <c r="H10" s="167"/>
    </row>
    <row r="11" spans="1:8" x14ac:dyDescent="0.2">
      <c r="A11" s="148" t="s">
        <v>525</v>
      </c>
      <c r="B11" s="153"/>
      <c r="C11" s="154"/>
      <c r="D11" s="155">
        <v>127958</v>
      </c>
      <c r="E11" s="156"/>
      <c r="F11" s="157">
        <v>44585</v>
      </c>
      <c r="G11" s="158"/>
      <c r="H11" s="159"/>
    </row>
    <row r="12" spans="1:8" x14ac:dyDescent="0.2">
      <c r="A12" s="160"/>
      <c r="B12" s="161"/>
      <c r="C12" s="168"/>
      <c r="D12" s="163">
        <v>25869</v>
      </c>
      <c r="E12" s="164"/>
      <c r="F12" s="165">
        <v>23077</v>
      </c>
      <c r="G12" s="166"/>
      <c r="H12" s="167"/>
    </row>
    <row r="13" spans="1:8" x14ac:dyDescent="0.2">
      <c r="A13" s="148"/>
      <c r="B13" s="153"/>
      <c r="C13" s="169"/>
      <c r="D13" s="170">
        <v>148814</v>
      </c>
      <c r="E13" s="171"/>
      <c r="F13" s="172">
        <v>43492</v>
      </c>
      <c r="G13" s="173"/>
      <c r="H13" s="159"/>
    </row>
    <row r="14" spans="1:8" x14ac:dyDescent="0.2">
      <c r="A14" s="160"/>
      <c r="B14" s="161"/>
      <c r="C14" s="162"/>
      <c r="D14" s="163">
        <v>34280</v>
      </c>
      <c r="E14" s="164"/>
      <c r="F14" s="165">
        <v>22526</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8</v>
      </c>
      <c r="C19" s="174">
        <f>ROUND(VALUE(SUBSTITUTE(実質収支比率等に係る経年分析!G$48,"▲","-")),2)</f>
        <v>8.5399999999999991</v>
      </c>
      <c r="D19" s="174">
        <f>ROUND(VALUE(SUBSTITUTE(実質収支比率等に係る経年分析!H$48,"▲","-")),2)</f>
        <v>4.93</v>
      </c>
      <c r="E19" s="174">
        <f>ROUND(VALUE(SUBSTITUTE(実質収支比率等に係る経年分析!I$48,"▲","-")),2)</f>
        <v>5.35</v>
      </c>
      <c r="F19" s="174">
        <f>ROUND(VALUE(SUBSTITUTE(実質収支比率等に係る経年分析!J$48,"▲","-")),2)</f>
        <v>5.45</v>
      </c>
    </row>
    <row r="20" spans="1:11" x14ac:dyDescent="0.2">
      <c r="A20" s="174" t="s">
        <v>53</v>
      </c>
      <c r="B20" s="174">
        <f>ROUND(VALUE(SUBSTITUTE(実質収支比率等に係る経年分析!F$47,"▲","-")),2)</f>
        <v>18.87</v>
      </c>
      <c r="C20" s="174">
        <f>ROUND(VALUE(SUBSTITUTE(実質収支比率等に係る経年分析!G$47,"▲","-")),2)</f>
        <v>15.09</v>
      </c>
      <c r="D20" s="174">
        <f>ROUND(VALUE(SUBSTITUTE(実質収支比率等に係る経年分析!H$47,"▲","-")),2)</f>
        <v>17.559999999999999</v>
      </c>
      <c r="E20" s="174">
        <f>ROUND(VALUE(SUBSTITUTE(実質収支比率等に係る経年分析!I$47,"▲","-")),2)</f>
        <v>17.37</v>
      </c>
      <c r="F20" s="174">
        <f>ROUND(VALUE(SUBSTITUTE(実質収支比率等に係る経年分析!J$47,"▲","-")),2)</f>
        <v>17.89</v>
      </c>
    </row>
    <row r="21" spans="1:11" x14ac:dyDescent="0.2">
      <c r="A21" s="174" t="s">
        <v>54</v>
      </c>
      <c r="B21" s="174">
        <f>IF(ISNUMBER(VALUE(SUBSTITUTE(実質収支比率等に係る経年分析!F$49,"▲","-"))),ROUND(VALUE(SUBSTITUTE(実質収支比率等に係る経年分析!F$49,"▲","-")),2),NA())</f>
        <v>-3.43</v>
      </c>
      <c r="C21" s="174">
        <f>IF(ISNUMBER(VALUE(SUBSTITUTE(実質収支比率等に係る経年分析!G$49,"▲","-"))),ROUND(VALUE(SUBSTITUTE(実質収支比率等に係る経年分析!G$49,"▲","-")),2),NA())</f>
        <v>-4.96</v>
      </c>
      <c r="D21" s="174">
        <f>IF(ISNUMBER(VALUE(SUBSTITUTE(実質収支比率等に係る経年分析!H$49,"▲","-"))),ROUND(VALUE(SUBSTITUTE(実質収支比率等に係る経年分析!H$49,"▲","-")),2),NA())</f>
        <v>-2.91</v>
      </c>
      <c r="E21" s="174">
        <f>IF(ISNUMBER(VALUE(SUBSTITUTE(実質収支比率等に係る経年分析!I$49,"▲","-"))),ROUND(VALUE(SUBSTITUTE(実質収支比率等に係る経年分析!I$49,"▲","-")),2),NA())</f>
        <v>14.82</v>
      </c>
      <c r="F21" s="174">
        <f>IF(ISNUMBER(VALUE(SUBSTITUTE(実質収支比率等に係る経年分析!J$49,"▲","-"))),ROUND(VALUE(SUBSTITUTE(実質収支比率等に係る経年分析!J$49,"▲","-")),2),NA())</f>
        <v>13.56</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23.57</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23.35</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21.23</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24.96</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特別会計国民健康保険事業費</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1.32</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0.75</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0.1</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0.14000000000000001</v>
      </c>
    </row>
    <row r="30" spans="1:11" x14ac:dyDescent="0.2">
      <c r="A30" s="175" t="str">
        <f>IF(連結実質赤字比率に係る赤字・黒字の構成分析!C$40="",NA(),連結実質赤字比率に係る赤字・黒字の構成分析!C$40)</f>
        <v>特別会計後期高齢者医療事業費</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0.31</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0.44</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0.28000000000000003</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0.32</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0.32</v>
      </c>
    </row>
    <row r="31" spans="1:11" x14ac:dyDescent="0.2">
      <c r="A31" s="175" t="str">
        <f>IF(連結実質赤字比率に係る赤字・黒字の構成分析!C$39="",NA(),連結実質赤字比率に係る赤字・黒字の構成分析!C$39)</f>
        <v>特別会計介護保険事業費</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1.24</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1.84</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0.66</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0.81</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1.0900000000000001</v>
      </c>
    </row>
    <row r="32" spans="1:11" x14ac:dyDescent="0.2">
      <c r="A32" s="175" t="str">
        <f>IF(連結実質赤字比率に係る赤字・黒字の構成分析!C$38="",NA(),連結実質赤字比率に係る赤字・黒字の構成分析!C$38)</f>
        <v>一般会計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7.99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8.5299999999999994</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4.93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5.34</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5.44</v>
      </c>
    </row>
    <row r="33" spans="1:16" x14ac:dyDescent="0.2">
      <c r="A33" s="175" t="str">
        <f>IF(連結実質赤字比率に係る赤字・黒字の構成分析!C$37="",NA(),連結実質赤字比率に係る赤字・黒字の構成分析!C$37)</f>
        <v>病院事業会計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2.31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3.8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5.24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9.69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5.59</v>
      </c>
    </row>
    <row r="34" spans="1:16" x14ac:dyDescent="0.2">
      <c r="A34" s="175" t="str">
        <f>IF(連結実質赤字比率に係る赤字・黒字の構成分析!C$36="",NA(),連結実質赤字比率に係る赤字・黒字の構成分析!C$36)</f>
        <v>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8.6</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7.43</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7.38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8.34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9.06</v>
      </c>
    </row>
    <row r="35" spans="1:16" x14ac:dyDescent="0.2">
      <c r="A35" s="175" t="str">
        <f>IF(連結実質赤字比率に係る赤字・黒字の構成分析!C$35="",NA(),連結実質赤字比率に係る赤字・黒字の構成分析!C$35)</f>
        <v>公共下水道事業会計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16.559999999999999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16.239999999999998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16.88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18.11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18.420000000000002</v>
      </c>
    </row>
    <row r="36" spans="1:16" x14ac:dyDescent="0.2">
      <c r="A36" s="175" t="str">
        <f>IF(連結実質赤字比率に係る赤字・黒字の構成分析!C$34="",NA(),連結実質赤字比率に係る赤字・黒字の構成分析!C$34)</f>
        <v>ボートレース事業会計</v>
      </c>
      <c r="B36" s="175" t="e">
        <f>IF(ROUND(VALUE(SUBSTITUTE(連結実質赤字比率に係る赤字・黒字の構成分析!F$34,"▲", "-")), 2) &lt; 0, ABS(ROUND(VALUE(SUBSTITUTE(連結実質赤字比率に係る赤字・黒字の構成分析!F$34,"▲", "-")), 2)), NA())</f>
        <v>#VALUE!</v>
      </c>
      <c r="C36" s="175" t="e">
        <f>IF(ROUND(VALUE(SUBSTITUTE(連結実質赤字比率に係る赤字・黒字の構成分析!F$34,"▲", "-")), 2) &gt;= 0, ABS(ROUND(VALUE(SUBSTITUTE(連結実質赤字比率に係る赤字・黒字の構成分析!F$34,"▲", "-")), 2)), NA())</f>
        <v>#VALUE!</v>
      </c>
      <c r="D36" s="175" t="e">
        <f>IF(ROUND(VALUE(SUBSTITUTE(連結実質赤字比率に係る赤字・黒字の構成分析!G$34,"▲", "-")), 2) &lt; 0, ABS(ROUND(VALUE(SUBSTITUTE(連結実質赤字比率に係る赤字・黒字の構成分析!G$34,"▲", "-")), 2)), NA())</f>
        <v>#VALUE!</v>
      </c>
      <c r="E36" s="175" t="e">
        <f>IF(ROUND(VALUE(SUBSTITUTE(連結実質赤字比率に係る赤字・黒字の構成分析!G$34,"▲", "-")), 2) &gt;= 0, ABS(ROUND(VALUE(SUBSTITUTE(連結実質赤字比率に係る赤字・黒字の構成分析!G$34,"▲", "-")), 2)), NA())</f>
        <v>#VALUE!</v>
      </c>
      <c r="F36" s="175" t="e">
        <f>IF(ROUND(VALUE(SUBSTITUTE(連結実質赤字比率に係る赤字・黒字の構成分析!H$34,"▲", "-")), 2) &lt; 0, ABS(ROUND(VALUE(SUBSTITUTE(連結実質赤字比率に係る赤字・黒字の構成分析!H$34,"▲", "-")), 2)), NA())</f>
        <v>#VALUE!</v>
      </c>
      <c r="G36" s="175" t="e">
        <f>IF(ROUND(VALUE(SUBSTITUTE(連結実質赤字比率に係る赤字・黒字の構成分析!H$34,"▲", "-")), 2) &gt;= 0, ABS(ROUND(VALUE(SUBSTITUTE(連結実質赤字比率に係る赤字・黒字の構成分析!H$34,"▲", "-")), 2)), NA())</f>
        <v>#VALUE!</v>
      </c>
      <c r="H36" s="175" t="e">
        <f>IF(ROUND(VALUE(SUBSTITUTE(連結実質赤字比率に係る赤字・黒字の構成分析!I$34,"▲", "-")), 2) &lt; 0, ABS(ROUND(VALUE(SUBSTITUTE(連結実質赤字比率に係る赤字・黒字の構成分析!I$34,"▲", "-")), 2)), NA())</f>
        <v>#VALUE!</v>
      </c>
      <c r="I36" s="175" t="e">
        <f>IF(ROUND(VALUE(SUBSTITUTE(連結実質赤字比率に係る赤字・黒字の構成分析!I$34,"▲", "-")), 2) &gt;= 0, ABS(ROUND(VALUE(SUBSTITUTE(連結実質赤字比率に係る赤字・黒字の構成分析!I$34,"▲", "-")), 2)), NA())</f>
        <v>#VALUE!</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27.29</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2363</v>
      </c>
      <c r="E42" s="176"/>
      <c r="F42" s="176"/>
      <c r="G42" s="176">
        <f>'実質公債費比率（分子）の構造'!L$52</f>
        <v>2415</v>
      </c>
      <c r="H42" s="176"/>
      <c r="I42" s="176"/>
      <c r="J42" s="176">
        <f>'実質公債費比率（分子）の構造'!M$52</f>
        <v>2425</v>
      </c>
      <c r="K42" s="176"/>
      <c r="L42" s="176"/>
      <c r="M42" s="176">
        <f>'実質公債費比率（分子）の構造'!N$52</f>
        <v>3387</v>
      </c>
      <c r="N42" s="176"/>
      <c r="O42" s="176"/>
      <c r="P42" s="176">
        <f>'実質公債費比率（分子）の構造'!O$52</f>
        <v>3401</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225</v>
      </c>
      <c r="C44" s="176"/>
      <c r="D44" s="176"/>
      <c r="E44" s="176">
        <f>'実質公債費比率（分子）の構造'!L$50</f>
        <v>100</v>
      </c>
      <c r="F44" s="176"/>
      <c r="G44" s="176"/>
      <c r="H44" s="176">
        <f>'実質公債費比率（分子）の構造'!M$50</f>
        <v>100</v>
      </c>
      <c r="I44" s="176"/>
      <c r="J44" s="176"/>
      <c r="K44" s="176">
        <f>'実質公債費比率（分子）の構造'!N$50</f>
        <v>206</v>
      </c>
      <c r="L44" s="176"/>
      <c r="M44" s="176"/>
      <c r="N44" s="176">
        <f>'実質公債費比率（分子）の構造'!O$50</f>
        <v>216</v>
      </c>
      <c r="O44" s="176"/>
      <c r="P44" s="176"/>
    </row>
    <row r="45" spans="1:16" x14ac:dyDescent="0.2">
      <c r="A45" s="176" t="s">
        <v>63</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2">
      <c r="A46" s="176" t="s">
        <v>64</v>
      </c>
      <c r="B46" s="176">
        <f>'実質公債費比率（分子）の構造'!K$48</f>
        <v>180</v>
      </c>
      <c r="C46" s="176"/>
      <c r="D46" s="176"/>
      <c r="E46" s="176">
        <f>'実質公債費比率（分子）の構造'!L$48</f>
        <v>178</v>
      </c>
      <c r="F46" s="176"/>
      <c r="G46" s="176"/>
      <c r="H46" s="176">
        <f>'実質公債費比率（分子）の構造'!M$48</f>
        <v>184</v>
      </c>
      <c r="I46" s="176"/>
      <c r="J46" s="176"/>
      <c r="K46" s="176">
        <f>'実質公債費比率（分子）の構造'!N$48</f>
        <v>189</v>
      </c>
      <c r="L46" s="176"/>
      <c r="M46" s="176"/>
      <c r="N46" s="176">
        <f>'実質公債費比率（分子）の構造'!O$48</f>
        <v>189</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2633</v>
      </c>
      <c r="C49" s="176"/>
      <c r="D49" s="176"/>
      <c r="E49" s="176">
        <f>'実質公債費比率（分子）の構造'!L$45</f>
        <v>2789</v>
      </c>
      <c r="F49" s="176"/>
      <c r="G49" s="176"/>
      <c r="H49" s="176">
        <f>'実質公債費比率（分子）の構造'!M$45</f>
        <v>2976</v>
      </c>
      <c r="I49" s="176"/>
      <c r="J49" s="176"/>
      <c r="K49" s="176">
        <f>'実質公債費比率（分子）の構造'!N$45</f>
        <v>3434</v>
      </c>
      <c r="L49" s="176"/>
      <c r="M49" s="176"/>
      <c r="N49" s="176">
        <f>'実質公債費比率（分子）の構造'!O$45</f>
        <v>3454</v>
      </c>
      <c r="O49" s="176"/>
      <c r="P49" s="176"/>
    </row>
    <row r="50" spans="1:16" x14ac:dyDescent="0.2">
      <c r="A50" s="176" t="s">
        <v>67</v>
      </c>
      <c r="B50" s="176" t="e">
        <f>NA()</f>
        <v>#N/A</v>
      </c>
      <c r="C50" s="176">
        <f>IF(ISNUMBER('実質公債費比率（分子）の構造'!K$53),'実質公債費比率（分子）の構造'!K$53,NA())</f>
        <v>675</v>
      </c>
      <c r="D50" s="176" t="e">
        <f>NA()</f>
        <v>#N/A</v>
      </c>
      <c r="E50" s="176" t="e">
        <f>NA()</f>
        <v>#N/A</v>
      </c>
      <c r="F50" s="176">
        <f>IF(ISNUMBER('実質公債費比率（分子）の構造'!L$53),'実質公債費比率（分子）の構造'!L$53,NA())</f>
        <v>652</v>
      </c>
      <c r="G50" s="176" t="e">
        <f>NA()</f>
        <v>#N/A</v>
      </c>
      <c r="H50" s="176" t="e">
        <f>NA()</f>
        <v>#N/A</v>
      </c>
      <c r="I50" s="176">
        <f>IF(ISNUMBER('実質公債費比率（分子）の構造'!M$53),'実質公債費比率（分子）の構造'!M$53,NA())</f>
        <v>835</v>
      </c>
      <c r="J50" s="176" t="e">
        <f>NA()</f>
        <v>#N/A</v>
      </c>
      <c r="K50" s="176" t="e">
        <f>NA()</f>
        <v>#N/A</v>
      </c>
      <c r="L50" s="176">
        <f>IF(ISNUMBER('実質公債費比率（分子）の構造'!N$53),'実質公債費比率（分子）の構造'!N$53,NA())</f>
        <v>442</v>
      </c>
      <c r="M50" s="176" t="e">
        <f>NA()</f>
        <v>#N/A</v>
      </c>
      <c r="N50" s="176" t="e">
        <f>NA()</f>
        <v>#N/A</v>
      </c>
      <c r="O50" s="176">
        <f>IF(ISNUMBER('実質公債費比率（分子）の構造'!O$53),'実質公債費比率（分子）の構造'!O$53,NA())</f>
        <v>458</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29385</v>
      </c>
      <c r="E56" s="175"/>
      <c r="F56" s="175"/>
      <c r="G56" s="175">
        <f>'将来負担比率（分子）の構造'!J$52</f>
        <v>30533</v>
      </c>
      <c r="H56" s="175"/>
      <c r="I56" s="175"/>
      <c r="J56" s="175">
        <f>'将来負担比率（分子）の構造'!K$52</f>
        <v>31449</v>
      </c>
      <c r="K56" s="175"/>
      <c r="L56" s="175"/>
      <c r="M56" s="175">
        <f>'将来負担比率（分子）の構造'!L$52</f>
        <v>30553</v>
      </c>
      <c r="N56" s="175"/>
      <c r="O56" s="175"/>
      <c r="P56" s="175">
        <f>'将来負担比率（分子）の構造'!M$52</f>
        <v>29581</v>
      </c>
    </row>
    <row r="57" spans="1:16" x14ac:dyDescent="0.2">
      <c r="A57" s="175" t="s">
        <v>42</v>
      </c>
      <c r="B57" s="175"/>
      <c r="C57" s="175"/>
      <c r="D57" s="175">
        <f>'将来負担比率（分子）の構造'!I$51</f>
        <v>13263</v>
      </c>
      <c r="E57" s="175"/>
      <c r="F57" s="175"/>
      <c r="G57" s="175">
        <f>'将来負担比率（分子）の構造'!J$51</f>
        <v>13813</v>
      </c>
      <c r="H57" s="175"/>
      <c r="I57" s="175"/>
      <c r="J57" s="175">
        <f>'将来負担比率（分子）の構造'!K$51</f>
        <v>7660</v>
      </c>
      <c r="K57" s="175"/>
      <c r="L57" s="175"/>
      <c r="M57" s="175">
        <f>'将来負担比率（分子）の構造'!L$51</f>
        <v>4450</v>
      </c>
      <c r="N57" s="175"/>
      <c r="O57" s="175"/>
      <c r="P57" s="175">
        <f>'将来負担比率（分子）の構造'!M$51</f>
        <v>4331</v>
      </c>
    </row>
    <row r="58" spans="1:16" x14ac:dyDescent="0.2">
      <c r="A58" s="175" t="s">
        <v>41</v>
      </c>
      <c r="B58" s="175"/>
      <c r="C58" s="175"/>
      <c r="D58" s="175">
        <f>'将来負担比率（分子）の構造'!I$50</f>
        <v>26961</v>
      </c>
      <c r="E58" s="175"/>
      <c r="F58" s="175"/>
      <c r="G58" s="175">
        <f>'将来負担比率（分子）の構造'!J$50</f>
        <v>24566</v>
      </c>
      <c r="H58" s="175"/>
      <c r="I58" s="175"/>
      <c r="J58" s="175">
        <f>'将来負担比率（分子）の構造'!K$50</f>
        <v>27086</v>
      </c>
      <c r="K58" s="175"/>
      <c r="L58" s="175"/>
      <c r="M58" s="175">
        <f>'将来負担比率（分子）の構造'!L$50</f>
        <v>25666</v>
      </c>
      <c r="N58" s="175"/>
      <c r="O58" s="175"/>
      <c r="P58" s="175">
        <f>'将来負担比率（分子）の構造'!M$50</f>
        <v>27302</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6769</v>
      </c>
      <c r="C62" s="175"/>
      <c r="D62" s="175"/>
      <c r="E62" s="175">
        <f>'将来負担比率（分子）の構造'!J$45</f>
        <v>6569</v>
      </c>
      <c r="F62" s="175"/>
      <c r="G62" s="175"/>
      <c r="H62" s="175">
        <f>'将来負担比率（分子）の構造'!K$45</f>
        <v>6424</v>
      </c>
      <c r="I62" s="175"/>
      <c r="J62" s="175"/>
      <c r="K62" s="175">
        <f>'将来負担比率（分子）の構造'!L$45</f>
        <v>6201</v>
      </c>
      <c r="L62" s="175"/>
      <c r="M62" s="175"/>
      <c r="N62" s="175">
        <f>'将来負担比率（分子）の構造'!M$45</f>
        <v>6258</v>
      </c>
      <c r="O62" s="175"/>
      <c r="P62" s="175"/>
    </row>
    <row r="63" spans="1:16" x14ac:dyDescent="0.2">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2">
      <c r="A64" s="175" t="s">
        <v>33</v>
      </c>
      <c r="B64" s="175">
        <f>'将来負担比率（分子）の構造'!I$43</f>
        <v>1867</v>
      </c>
      <c r="C64" s="175"/>
      <c r="D64" s="175"/>
      <c r="E64" s="175">
        <f>'将来負担比率（分子）の構造'!J$43</f>
        <v>1862</v>
      </c>
      <c r="F64" s="175"/>
      <c r="G64" s="175"/>
      <c r="H64" s="175">
        <f>'将来負担比率（分子）の構造'!K$43</f>
        <v>1828</v>
      </c>
      <c r="I64" s="175"/>
      <c r="J64" s="175"/>
      <c r="K64" s="175">
        <f>'将来負担比率（分子）の構造'!L$43</f>
        <v>1512</v>
      </c>
      <c r="L64" s="175"/>
      <c r="M64" s="175"/>
      <c r="N64" s="175">
        <f>'将来負担比率（分子）の構造'!M$43</f>
        <v>1943</v>
      </c>
      <c r="O64" s="175"/>
      <c r="P64" s="175"/>
    </row>
    <row r="65" spans="1:16" x14ac:dyDescent="0.2">
      <c r="A65" s="175" t="s">
        <v>32</v>
      </c>
      <c r="B65" s="175">
        <f>'将来負担比率（分子）の構造'!I$42</f>
        <v>7551</v>
      </c>
      <c r="C65" s="175"/>
      <c r="D65" s="175"/>
      <c r="E65" s="175">
        <f>'将来負担比率（分子）の構造'!J$42</f>
        <v>4699</v>
      </c>
      <c r="F65" s="175"/>
      <c r="G65" s="175"/>
      <c r="H65" s="175">
        <f>'将来負担比率（分子）の構造'!K$42</f>
        <v>3703</v>
      </c>
      <c r="I65" s="175"/>
      <c r="J65" s="175"/>
      <c r="K65" s="175">
        <f>'将来負担比率（分子）の構造'!L$42</f>
        <v>2825</v>
      </c>
      <c r="L65" s="175"/>
      <c r="M65" s="175"/>
      <c r="N65" s="175">
        <f>'将来負担比率（分子）の構造'!M$42</f>
        <v>2720</v>
      </c>
      <c r="O65" s="175"/>
      <c r="P65" s="175"/>
    </row>
    <row r="66" spans="1:16" x14ac:dyDescent="0.2">
      <c r="A66" s="175" t="s">
        <v>31</v>
      </c>
      <c r="B66" s="175">
        <f>'将来負担比率（分子）の構造'!I$41</f>
        <v>48752</v>
      </c>
      <c r="C66" s="175"/>
      <c r="D66" s="175"/>
      <c r="E66" s="175">
        <f>'将来負担比率（分子）の構造'!J$41</f>
        <v>57011</v>
      </c>
      <c r="F66" s="175"/>
      <c r="G66" s="175"/>
      <c r="H66" s="175">
        <f>'将来負担比率（分子）の構造'!K$41</f>
        <v>57889</v>
      </c>
      <c r="I66" s="175"/>
      <c r="J66" s="175"/>
      <c r="K66" s="175">
        <f>'将来負担比率（分子）の構造'!L$41</f>
        <v>52304</v>
      </c>
      <c r="L66" s="175"/>
      <c r="M66" s="175"/>
      <c r="N66" s="175">
        <f>'将来負担比率（分子）の構造'!M$41</f>
        <v>50028</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1228</v>
      </c>
      <c r="G67" s="175" t="e">
        <f>NA()</f>
        <v>#N/A</v>
      </c>
      <c r="H67" s="175" t="e">
        <f>NA()</f>
        <v>#N/A</v>
      </c>
      <c r="I67" s="175">
        <f>IF(ISNUMBER('将来負担比率（分子）の構造'!K$53), IF('将来負担比率（分子）の構造'!K$53 &lt; 0, 0, '将来負担比率（分子）の構造'!K$53), NA())</f>
        <v>3649</v>
      </c>
      <c r="J67" s="175" t="e">
        <f>NA()</f>
        <v>#N/A</v>
      </c>
      <c r="K67" s="175" t="e">
        <f>NA()</f>
        <v>#N/A</v>
      </c>
      <c r="L67" s="175">
        <f>IF(ISNUMBER('将来負担比率（分子）の構造'!L$53), IF('将来負担比率（分子）の構造'!L$53 &lt; 0, 0, '将来負担比率（分子）の構造'!L$53), NA())</f>
        <v>2173</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5220</v>
      </c>
      <c r="C72" s="179">
        <f>基金残高に係る経年分析!G55</f>
        <v>5077</v>
      </c>
      <c r="D72" s="179">
        <f>基金残高に係る経年分析!H55</f>
        <v>5393</v>
      </c>
    </row>
    <row r="73" spans="1:16" x14ac:dyDescent="0.2">
      <c r="A73" s="178" t="s">
        <v>74</v>
      </c>
      <c r="B73" s="179">
        <f>基金残高に係る経年分析!F56</f>
        <v>5606</v>
      </c>
      <c r="C73" s="179">
        <f>基金残高に係る経年分析!G56</f>
        <v>6106</v>
      </c>
      <c r="D73" s="179">
        <f>基金残高に係る経年分析!H56</f>
        <v>6724</v>
      </c>
    </row>
    <row r="74" spans="1:16" x14ac:dyDescent="0.2">
      <c r="A74" s="178" t="s">
        <v>75</v>
      </c>
      <c r="B74" s="179">
        <f>基金残高に係る経年分析!F57</f>
        <v>12783</v>
      </c>
      <c r="C74" s="179">
        <f>基金残高に係る経年分析!G57</f>
        <v>10955</v>
      </c>
      <c r="D74" s="179">
        <f>基金残高に係る経年分析!H57</f>
        <v>11874</v>
      </c>
    </row>
  </sheetData>
  <sheetProtection algorithmName="SHA-512" hashValue="aaYKugl2XVQFb273w0FxDuWvedm16QGFuMXX8OpC+hrHufusIi944jbPEfg+cxorD9rf9h2eGfJVW/ULHWQzUg==" saltValue="bX387m4Uxf16Js6E2jkO6g=="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25721162</v>
      </c>
      <c r="S5" s="677"/>
      <c r="T5" s="677"/>
      <c r="U5" s="677"/>
      <c r="V5" s="677"/>
      <c r="W5" s="677"/>
      <c r="X5" s="677"/>
      <c r="Y5" s="702"/>
      <c r="Z5" s="715">
        <v>32.700000000000003</v>
      </c>
      <c r="AA5" s="715"/>
      <c r="AB5" s="715"/>
      <c r="AC5" s="715"/>
      <c r="AD5" s="716">
        <v>23316878</v>
      </c>
      <c r="AE5" s="716"/>
      <c r="AF5" s="716"/>
      <c r="AG5" s="716"/>
      <c r="AH5" s="716"/>
      <c r="AI5" s="716"/>
      <c r="AJ5" s="716"/>
      <c r="AK5" s="716"/>
      <c r="AL5" s="703">
        <v>75.599999999999994</v>
      </c>
      <c r="AM5" s="685"/>
      <c r="AN5" s="685"/>
      <c r="AO5" s="704"/>
      <c r="AP5" s="679" t="s">
        <v>216</v>
      </c>
      <c r="AQ5" s="680"/>
      <c r="AR5" s="680"/>
      <c r="AS5" s="680"/>
      <c r="AT5" s="680"/>
      <c r="AU5" s="680"/>
      <c r="AV5" s="680"/>
      <c r="AW5" s="680"/>
      <c r="AX5" s="680"/>
      <c r="AY5" s="680"/>
      <c r="AZ5" s="680"/>
      <c r="BA5" s="680"/>
      <c r="BB5" s="680"/>
      <c r="BC5" s="680"/>
      <c r="BD5" s="680"/>
      <c r="BE5" s="680"/>
      <c r="BF5" s="681"/>
      <c r="BG5" s="621">
        <v>23257288</v>
      </c>
      <c r="BH5" s="622"/>
      <c r="BI5" s="622"/>
      <c r="BJ5" s="622"/>
      <c r="BK5" s="622"/>
      <c r="BL5" s="622"/>
      <c r="BM5" s="622"/>
      <c r="BN5" s="623"/>
      <c r="BO5" s="659">
        <v>90.4</v>
      </c>
      <c r="BP5" s="659"/>
      <c r="BQ5" s="659"/>
      <c r="BR5" s="659"/>
      <c r="BS5" s="660">
        <v>193819</v>
      </c>
      <c r="BT5" s="660"/>
      <c r="BU5" s="660"/>
      <c r="BV5" s="660"/>
      <c r="BW5" s="660"/>
      <c r="BX5" s="660"/>
      <c r="BY5" s="660"/>
      <c r="BZ5" s="660"/>
      <c r="CA5" s="660"/>
      <c r="CB5" s="698"/>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278542</v>
      </c>
      <c r="S6" s="622"/>
      <c r="T6" s="622"/>
      <c r="U6" s="622"/>
      <c r="V6" s="622"/>
      <c r="W6" s="622"/>
      <c r="X6" s="622"/>
      <c r="Y6" s="623"/>
      <c r="Z6" s="659">
        <v>0.4</v>
      </c>
      <c r="AA6" s="659"/>
      <c r="AB6" s="659"/>
      <c r="AC6" s="659"/>
      <c r="AD6" s="660">
        <v>278542</v>
      </c>
      <c r="AE6" s="660"/>
      <c r="AF6" s="660"/>
      <c r="AG6" s="660"/>
      <c r="AH6" s="660"/>
      <c r="AI6" s="660"/>
      <c r="AJ6" s="660"/>
      <c r="AK6" s="660"/>
      <c r="AL6" s="624">
        <v>0.9</v>
      </c>
      <c r="AM6" s="625"/>
      <c r="AN6" s="625"/>
      <c r="AO6" s="661"/>
      <c r="AP6" s="618" t="s">
        <v>221</v>
      </c>
      <c r="AQ6" s="619"/>
      <c r="AR6" s="619"/>
      <c r="AS6" s="619"/>
      <c r="AT6" s="619"/>
      <c r="AU6" s="619"/>
      <c r="AV6" s="619"/>
      <c r="AW6" s="619"/>
      <c r="AX6" s="619"/>
      <c r="AY6" s="619"/>
      <c r="AZ6" s="619"/>
      <c r="BA6" s="619"/>
      <c r="BB6" s="619"/>
      <c r="BC6" s="619"/>
      <c r="BD6" s="619"/>
      <c r="BE6" s="619"/>
      <c r="BF6" s="620"/>
      <c r="BG6" s="621">
        <v>23257288</v>
      </c>
      <c r="BH6" s="622"/>
      <c r="BI6" s="622"/>
      <c r="BJ6" s="622"/>
      <c r="BK6" s="622"/>
      <c r="BL6" s="622"/>
      <c r="BM6" s="622"/>
      <c r="BN6" s="623"/>
      <c r="BO6" s="659">
        <v>90.4</v>
      </c>
      <c r="BP6" s="659"/>
      <c r="BQ6" s="659"/>
      <c r="BR6" s="659"/>
      <c r="BS6" s="660">
        <v>193819</v>
      </c>
      <c r="BT6" s="660"/>
      <c r="BU6" s="660"/>
      <c r="BV6" s="660"/>
      <c r="BW6" s="660"/>
      <c r="BX6" s="660"/>
      <c r="BY6" s="660"/>
      <c r="BZ6" s="660"/>
      <c r="CA6" s="660"/>
      <c r="CB6" s="698"/>
      <c r="CD6" s="679" t="s">
        <v>222</v>
      </c>
      <c r="CE6" s="680"/>
      <c r="CF6" s="680"/>
      <c r="CG6" s="680"/>
      <c r="CH6" s="680"/>
      <c r="CI6" s="680"/>
      <c r="CJ6" s="680"/>
      <c r="CK6" s="680"/>
      <c r="CL6" s="680"/>
      <c r="CM6" s="680"/>
      <c r="CN6" s="680"/>
      <c r="CO6" s="680"/>
      <c r="CP6" s="680"/>
      <c r="CQ6" s="681"/>
      <c r="CR6" s="621">
        <v>419622</v>
      </c>
      <c r="CS6" s="622"/>
      <c r="CT6" s="622"/>
      <c r="CU6" s="622"/>
      <c r="CV6" s="622"/>
      <c r="CW6" s="622"/>
      <c r="CX6" s="622"/>
      <c r="CY6" s="623"/>
      <c r="CZ6" s="703">
        <v>0.6</v>
      </c>
      <c r="DA6" s="685"/>
      <c r="DB6" s="685"/>
      <c r="DC6" s="705"/>
      <c r="DD6" s="627" t="s">
        <v>122</v>
      </c>
      <c r="DE6" s="622"/>
      <c r="DF6" s="622"/>
      <c r="DG6" s="622"/>
      <c r="DH6" s="622"/>
      <c r="DI6" s="622"/>
      <c r="DJ6" s="622"/>
      <c r="DK6" s="622"/>
      <c r="DL6" s="622"/>
      <c r="DM6" s="622"/>
      <c r="DN6" s="622"/>
      <c r="DO6" s="622"/>
      <c r="DP6" s="623"/>
      <c r="DQ6" s="627">
        <v>419622</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24276</v>
      </c>
      <c r="S7" s="622"/>
      <c r="T7" s="622"/>
      <c r="U7" s="622"/>
      <c r="V7" s="622"/>
      <c r="W7" s="622"/>
      <c r="X7" s="622"/>
      <c r="Y7" s="623"/>
      <c r="Z7" s="659">
        <v>0</v>
      </c>
      <c r="AA7" s="659"/>
      <c r="AB7" s="659"/>
      <c r="AC7" s="659"/>
      <c r="AD7" s="660">
        <v>24276</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12003580</v>
      </c>
      <c r="BH7" s="622"/>
      <c r="BI7" s="622"/>
      <c r="BJ7" s="622"/>
      <c r="BK7" s="622"/>
      <c r="BL7" s="622"/>
      <c r="BM7" s="622"/>
      <c r="BN7" s="623"/>
      <c r="BO7" s="659">
        <v>46.7</v>
      </c>
      <c r="BP7" s="659"/>
      <c r="BQ7" s="659"/>
      <c r="BR7" s="659"/>
      <c r="BS7" s="660">
        <v>193819</v>
      </c>
      <c r="BT7" s="660"/>
      <c r="BU7" s="660"/>
      <c r="BV7" s="660"/>
      <c r="BW7" s="660"/>
      <c r="BX7" s="660"/>
      <c r="BY7" s="660"/>
      <c r="BZ7" s="660"/>
      <c r="CA7" s="660"/>
      <c r="CB7" s="698"/>
      <c r="CD7" s="618" t="s">
        <v>225</v>
      </c>
      <c r="CE7" s="619"/>
      <c r="CF7" s="619"/>
      <c r="CG7" s="619"/>
      <c r="CH7" s="619"/>
      <c r="CI7" s="619"/>
      <c r="CJ7" s="619"/>
      <c r="CK7" s="619"/>
      <c r="CL7" s="619"/>
      <c r="CM7" s="619"/>
      <c r="CN7" s="619"/>
      <c r="CO7" s="619"/>
      <c r="CP7" s="619"/>
      <c r="CQ7" s="620"/>
      <c r="CR7" s="621">
        <v>7479085</v>
      </c>
      <c r="CS7" s="622"/>
      <c r="CT7" s="622"/>
      <c r="CU7" s="622"/>
      <c r="CV7" s="622"/>
      <c r="CW7" s="622"/>
      <c r="CX7" s="622"/>
      <c r="CY7" s="623"/>
      <c r="CZ7" s="659">
        <v>9.8000000000000007</v>
      </c>
      <c r="DA7" s="659"/>
      <c r="DB7" s="659"/>
      <c r="DC7" s="659"/>
      <c r="DD7" s="627">
        <v>437247</v>
      </c>
      <c r="DE7" s="622"/>
      <c r="DF7" s="622"/>
      <c r="DG7" s="622"/>
      <c r="DH7" s="622"/>
      <c r="DI7" s="622"/>
      <c r="DJ7" s="622"/>
      <c r="DK7" s="622"/>
      <c r="DL7" s="622"/>
      <c r="DM7" s="622"/>
      <c r="DN7" s="622"/>
      <c r="DO7" s="622"/>
      <c r="DP7" s="623"/>
      <c r="DQ7" s="627">
        <v>6379112</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242412</v>
      </c>
      <c r="S8" s="622"/>
      <c r="T8" s="622"/>
      <c r="U8" s="622"/>
      <c r="V8" s="622"/>
      <c r="W8" s="622"/>
      <c r="X8" s="622"/>
      <c r="Y8" s="623"/>
      <c r="Z8" s="659">
        <v>0.3</v>
      </c>
      <c r="AA8" s="659"/>
      <c r="AB8" s="659"/>
      <c r="AC8" s="659"/>
      <c r="AD8" s="660">
        <v>242412</v>
      </c>
      <c r="AE8" s="660"/>
      <c r="AF8" s="660"/>
      <c r="AG8" s="660"/>
      <c r="AH8" s="660"/>
      <c r="AI8" s="660"/>
      <c r="AJ8" s="660"/>
      <c r="AK8" s="660"/>
      <c r="AL8" s="624">
        <v>0.8</v>
      </c>
      <c r="AM8" s="625"/>
      <c r="AN8" s="625"/>
      <c r="AO8" s="661"/>
      <c r="AP8" s="618" t="s">
        <v>227</v>
      </c>
      <c r="AQ8" s="619"/>
      <c r="AR8" s="619"/>
      <c r="AS8" s="619"/>
      <c r="AT8" s="619"/>
      <c r="AU8" s="619"/>
      <c r="AV8" s="619"/>
      <c r="AW8" s="619"/>
      <c r="AX8" s="619"/>
      <c r="AY8" s="619"/>
      <c r="AZ8" s="619"/>
      <c r="BA8" s="619"/>
      <c r="BB8" s="619"/>
      <c r="BC8" s="619"/>
      <c r="BD8" s="619"/>
      <c r="BE8" s="619"/>
      <c r="BF8" s="620"/>
      <c r="BG8" s="621">
        <v>232365</v>
      </c>
      <c r="BH8" s="622"/>
      <c r="BI8" s="622"/>
      <c r="BJ8" s="622"/>
      <c r="BK8" s="622"/>
      <c r="BL8" s="622"/>
      <c r="BM8" s="622"/>
      <c r="BN8" s="623"/>
      <c r="BO8" s="659">
        <v>0.9</v>
      </c>
      <c r="BP8" s="659"/>
      <c r="BQ8" s="659"/>
      <c r="BR8" s="659"/>
      <c r="BS8" s="660" t="s">
        <v>122</v>
      </c>
      <c r="BT8" s="660"/>
      <c r="BU8" s="660"/>
      <c r="BV8" s="660"/>
      <c r="BW8" s="660"/>
      <c r="BX8" s="660"/>
      <c r="BY8" s="660"/>
      <c r="BZ8" s="660"/>
      <c r="CA8" s="660"/>
      <c r="CB8" s="698"/>
      <c r="CD8" s="618" t="s">
        <v>228</v>
      </c>
      <c r="CE8" s="619"/>
      <c r="CF8" s="619"/>
      <c r="CG8" s="619"/>
      <c r="CH8" s="619"/>
      <c r="CI8" s="619"/>
      <c r="CJ8" s="619"/>
      <c r="CK8" s="619"/>
      <c r="CL8" s="619"/>
      <c r="CM8" s="619"/>
      <c r="CN8" s="619"/>
      <c r="CO8" s="619"/>
      <c r="CP8" s="619"/>
      <c r="CQ8" s="620"/>
      <c r="CR8" s="621">
        <v>26181560</v>
      </c>
      <c r="CS8" s="622"/>
      <c r="CT8" s="622"/>
      <c r="CU8" s="622"/>
      <c r="CV8" s="622"/>
      <c r="CW8" s="622"/>
      <c r="CX8" s="622"/>
      <c r="CY8" s="623"/>
      <c r="CZ8" s="659">
        <v>34.4</v>
      </c>
      <c r="DA8" s="659"/>
      <c r="DB8" s="659"/>
      <c r="DC8" s="659"/>
      <c r="DD8" s="627">
        <v>699886</v>
      </c>
      <c r="DE8" s="622"/>
      <c r="DF8" s="622"/>
      <c r="DG8" s="622"/>
      <c r="DH8" s="622"/>
      <c r="DI8" s="622"/>
      <c r="DJ8" s="622"/>
      <c r="DK8" s="622"/>
      <c r="DL8" s="622"/>
      <c r="DM8" s="622"/>
      <c r="DN8" s="622"/>
      <c r="DO8" s="622"/>
      <c r="DP8" s="623"/>
      <c r="DQ8" s="627">
        <v>12739610</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260413</v>
      </c>
      <c r="S9" s="622"/>
      <c r="T9" s="622"/>
      <c r="U9" s="622"/>
      <c r="V9" s="622"/>
      <c r="W9" s="622"/>
      <c r="X9" s="622"/>
      <c r="Y9" s="623"/>
      <c r="Z9" s="659">
        <v>0.3</v>
      </c>
      <c r="AA9" s="659"/>
      <c r="AB9" s="659"/>
      <c r="AC9" s="659"/>
      <c r="AD9" s="660">
        <v>260413</v>
      </c>
      <c r="AE9" s="660"/>
      <c r="AF9" s="660"/>
      <c r="AG9" s="660"/>
      <c r="AH9" s="660"/>
      <c r="AI9" s="660"/>
      <c r="AJ9" s="660"/>
      <c r="AK9" s="660"/>
      <c r="AL9" s="624">
        <v>0.8</v>
      </c>
      <c r="AM9" s="625"/>
      <c r="AN9" s="625"/>
      <c r="AO9" s="661"/>
      <c r="AP9" s="618" t="s">
        <v>230</v>
      </c>
      <c r="AQ9" s="619"/>
      <c r="AR9" s="619"/>
      <c r="AS9" s="619"/>
      <c r="AT9" s="619"/>
      <c r="AU9" s="619"/>
      <c r="AV9" s="619"/>
      <c r="AW9" s="619"/>
      <c r="AX9" s="619"/>
      <c r="AY9" s="619"/>
      <c r="AZ9" s="619"/>
      <c r="BA9" s="619"/>
      <c r="BB9" s="619"/>
      <c r="BC9" s="619"/>
      <c r="BD9" s="619"/>
      <c r="BE9" s="619"/>
      <c r="BF9" s="620"/>
      <c r="BG9" s="621">
        <v>10693101</v>
      </c>
      <c r="BH9" s="622"/>
      <c r="BI9" s="622"/>
      <c r="BJ9" s="622"/>
      <c r="BK9" s="622"/>
      <c r="BL9" s="622"/>
      <c r="BM9" s="622"/>
      <c r="BN9" s="623"/>
      <c r="BO9" s="659">
        <v>41.6</v>
      </c>
      <c r="BP9" s="659"/>
      <c r="BQ9" s="659"/>
      <c r="BR9" s="659"/>
      <c r="BS9" s="660" t="s">
        <v>122</v>
      </c>
      <c r="BT9" s="660"/>
      <c r="BU9" s="660"/>
      <c r="BV9" s="660"/>
      <c r="BW9" s="660"/>
      <c r="BX9" s="660"/>
      <c r="BY9" s="660"/>
      <c r="BZ9" s="660"/>
      <c r="CA9" s="660"/>
      <c r="CB9" s="698"/>
      <c r="CD9" s="618" t="s">
        <v>231</v>
      </c>
      <c r="CE9" s="619"/>
      <c r="CF9" s="619"/>
      <c r="CG9" s="619"/>
      <c r="CH9" s="619"/>
      <c r="CI9" s="619"/>
      <c r="CJ9" s="619"/>
      <c r="CK9" s="619"/>
      <c r="CL9" s="619"/>
      <c r="CM9" s="619"/>
      <c r="CN9" s="619"/>
      <c r="CO9" s="619"/>
      <c r="CP9" s="619"/>
      <c r="CQ9" s="620"/>
      <c r="CR9" s="621">
        <v>5189103</v>
      </c>
      <c r="CS9" s="622"/>
      <c r="CT9" s="622"/>
      <c r="CU9" s="622"/>
      <c r="CV9" s="622"/>
      <c r="CW9" s="622"/>
      <c r="CX9" s="622"/>
      <c r="CY9" s="623"/>
      <c r="CZ9" s="659">
        <v>6.8</v>
      </c>
      <c r="DA9" s="659"/>
      <c r="DB9" s="659"/>
      <c r="DC9" s="659"/>
      <c r="DD9" s="627">
        <v>16114</v>
      </c>
      <c r="DE9" s="622"/>
      <c r="DF9" s="622"/>
      <c r="DG9" s="622"/>
      <c r="DH9" s="622"/>
      <c r="DI9" s="622"/>
      <c r="DJ9" s="622"/>
      <c r="DK9" s="622"/>
      <c r="DL9" s="622"/>
      <c r="DM9" s="622"/>
      <c r="DN9" s="622"/>
      <c r="DO9" s="622"/>
      <c r="DP9" s="623"/>
      <c r="DQ9" s="627">
        <v>4258872</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398806</v>
      </c>
      <c r="BH10" s="622"/>
      <c r="BI10" s="622"/>
      <c r="BJ10" s="622"/>
      <c r="BK10" s="622"/>
      <c r="BL10" s="622"/>
      <c r="BM10" s="622"/>
      <c r="BN10" s="623"/>
      <c r="BO10" s="659">
        <v>1.6</v>
      </c>
      <c r="BP10" s="659"/>
      <c r="BQ10" s="659"/>
      <c r="BR10" s="659"/>
      <c r="BS10" s="660" t="s">
        <v>122</v>
      </c>
      <c r="BT10" s="660"/>
      <c r="BU10" s="660"/>
      <c r="BV10" s="660"/>
      <c r="BW10" s="660"/>
      <c r="BX10" s="660"/>
      <c r="BY10" s="660"/>
      <c r="BZ10" s="660"/>
      <c r="CA10" s="660"/>
      <c r="CB10" s="698"/>
      <c r="CD10" s="618" t="s">
        <v>234</v>
      </c>
      <c r="CE10" s="619"/>
      <c r="CF10" s="619"/>
      <c r="CG10" s="619"/>
      <c r="CH10" s="619"/>
      <c r="CI10" s="619"/>
      <c r="CJ10" s="619"/>
      <c r="CK10" s="619"/>
      <c r="CL10" s="619"/>
      <c r="CM10" s="619"/>
      <c r="CN10" s="619"/>
      <c r="CO10" s="619"/>
      <c r="CP10" s="619"/>
      <c r="CQ10" s="620"/>
      <c r="CR10" s="621">
        <v>66505</v>
      </c>
      <c r="CS10" s="622"/>
      <c r="CT10" s="622"/>
      <c r="CU10" s="622"/>
      <c r="CV10" s="622"/>
      <c r="CW10" s="622"/>
      <c r="CX10" s="622"/>
      <c r="CY10" s="623"/>
      <c r="CZ10" s="659">
        <v>0.1</v>
      </c>
      <c r="DA10" s="659"/>
      <c r="DB10" s="659"/>
      <c r="DC10" s="659"/>
      <c r="DD10" s="627">
        <v>3613</v>
      </c>
      <c r="DE10" s="622"/>
      <c r="DF10" s="622"/>
      <c r="DG10" s="622"/>
      <c r="DH10" s="622"/>
      <c r="DI10" s="622"/>
      <c r="DJ10" s="622"/>
      <c r="DK10" s="622"/>
      <c r="DL10" s="622"/>
      <c r="DM10" s="622"/>
      <c r="DN10" s="622"/>
      <c r="DO10" s="622"/>
      <c r="DP10" s="623"/>
      <c r="DQ10" s="627">
        <v>65608</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3051831</v>
      </c>
      <c r="S11" s="622"/>
      <c r="T11" s="622"/>
      <c r="U11" s="622"/>
      <c r="V11" s="622"/>
      <c r="W11" s="622"/>
      <c r="X11" s="622"/>
      <c r="Y11" s="623"/>
      <c r="Z11" s="624">
        <v>3.9</v>
      </c>
      <c r="AA11" s="625"/>
      <c r="AB11" s="625"/>
      <c r="AC11" s="626"/>
      <c r="AD11" s="627">
        <v>3051831</v>
      </c>
      <c r="AE11" s="622"/>
      <c r="AF11" s="622"/>
      <c r="AG11" s="622"/>
      <c r="AH11" s="622"/>
      <c r="AI11" s="622"/>
      <c r="AJ11" s="622"/>
      <c r="AK11" s="623"/>
      <c r="AL11" s="624">
        <v>9.9</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679308</v>
      </c>
      <c r="BH11" s="622"/>
      <c r="BI11" s="622"/>
      <c r="BJ11" s="622"/>
      <c r="BK11" s="622"/>
      <c r="BL11" s="622"/>
      <c r="BM11" s="622"/>
      <c r="BN11" s="623"/>
      <c r="BO11" s="659">
        <v>2.6</v>
      </c>
      <c r="BP11" s="659"/>
      <c r="BQ11" s="659"/>
      <c r="BR11" s="659"/>
      <c r="BS11" s="660">
        <v>193819</v>
      </c>
      <c r="BT11" s="660"/>
      <c r="BU11" s="660"/>
      <c r="BV11" s="660"/>
      <c r="BW11" s="660"/>
      <c r="BX11" s="660"/>
      <c r="BY11" s="660"/>
      <c r="BZ11" s="660"/>
      <c r="CA11" s="660"/>
      <c r="CB11" s="698"/>
      <c r="CD11" s="618" t="s">
        <v>237</v>
      </c>
      <c r="CE11" s="619"/>
      <c r="CF11" s="619"/>
      <c r="CG11" s="619"/>
      <c r="CH11" s="619"/>
      <c r="CI11" s="619"/>
      <c r="CJ11" s="619"/>
      <c r="CK11" s="619"/>
      <c r="CL11" s="619"/>
      <c r="CM11" s="619"/>
      <c r="CN11" s="619"/>
      <c r="CO11" s="619"/>
      <c r="CP11" s="619"/>
      <c r="CQ11" s="620"/>
      <c r="CR11" s="621">
        <v>140939</v>
      </c>
      <c r="CS11" s="622"/>
      <c r="CT11" s="622"/>
      <c r="CU11" s="622"/>
      <c r="CV11" s="622"/>
      <c r="CW11" s="622"/>
      <c r="CX11" s="622"/>
      <c r="CY11" s="623"/>
      <c r="CZ11" s="659">
        <v>0.2</v>
      </c>
      <c r="DA11" s="659"/>
      <c r="DB11" s="659"/>
      <c r="DC11" s="659"/>
      <c r="DD11" s="627">
        <v>14015</v>
      </c>
      <c r="DE11" s="622"/>
      <c r="DF11" s="622"/>
      <c r="DG11" s="622"/>
      <c r="DH11" s="622"/>
      <c r="DI11" s="622"/>
      <c r="DJ11" s="622"/>
      <c r="DK11" s="622"/>
      <c r="DL11" s="622"/>
      <c r="DM11" s="622"/>
      <c r="DN11" s="622"/>
      <c r="DO11" s="622"/>
      <c r="DP11" s="623"/>
      <c r="DQ11" s="627">
        <v>110319</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1947</v>
      </c>
      <c r="S12" s="622"/>
      <c r="T12" s="622"/>
      <c r="U12" s="622"/>
      <c r="V12" s="622"/>
      <c r="W12" s="622"/>
      <c r="X12" s="622"/>
      <c r="Y12" s="623"/>
      <c r="Z12" s="659">
        <v>0</v>
      </c>
      <c r="AA12" s="659"/>
      <c r="AB12" s="659"/>
      <c r="AC12" s="659"/>
      <c r="AD12" s="660">
        <v>1947</v>
      </c>
      <c r="AE12" s="660"/>
      <c r="AF12" s="660"/>
      <c r="AG12" s="660"/>
      <c r="AH12" s="660"/>
      <c r="AI12" s="660"/>
      <c r="AJ12" s="660"/>
      <c r="AK12" s="660"/>
      <c r="AL12" s="624">
        <v>0</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10408573</v>
      </c>
      <c r="BH12" s="622"/>
      <c r="BI12" s="622"/>
      <c r="BJ12" s="622"/>
      <c r="BK12" s="622"/>
      <c r="BL12" s="622"/>
      <c r="BM12" s="622"/>
      <c r="BN12" s="623"/>
      <c r="BO12" s="659">
        <v>40.5</v>
      </c>
      <c r="BP12" s="659"/>
      <c r="BQ12" s="659"/>
      <c r="BR12" s="659"/>
      <c r="BS12" s="660" t="s">
        <v>122</v>
      </c>
      <c r="BT12" s="660"/>
      <c r="BU12" s="660"/>
      <c r="BV12" s="660"/>
      <c r="BW12" s="660"/>
      <c r="BX12" s="660"/>
      <c r="BY12" s="660"/>
      <c r="BZ12" s="660"/>
      <c r="CA12" s="660"/>
      <c r="CB12" s="698"/>
      <c r="CD12" s="618" t="s">
        <v>240</v>
      </c>
      <c r="CE12" s="619"/>
      <c r="CF12" s="619"/>
      <c r="CG12" s="619"/>
      <c r="CH12" s="619"/>
      <c r="CI12" s="619"/>
      <c r="CJ12" s="619"/>
      <c r="CK12" s="619"/>
      <c r="CL12" s="619"/>
      <c r="CM12" s="619"/>
      <c r="CN12" s="619"/>
      <c r="CO12" s="619"/>
      <c r="CP12" s="619"/>
      <c r="CQ12" s="620"/>
      <c r="CR12" s="621">
        <v>475487</v>
      </c>
      <c r="CS12" s="622"/>
      <c r="CT12" s="622"/>
      <c r="CU12" s="622"/>
      <c r="CV12" s="622"/>
      <c r="CW12" s="622"/>
      <c r="CX12" s="622"/>
      <c r="CY12" s="623"/>
      <c r="CZ12" s="659">
        <v>0.6</v>
      </c>
      <c r="DA12" s="659"/>
      <c r="DB12" s="659"/>
      <c r="DC12" s="659"/>
      <c r="DD12" s="627" t="s">
        <v>122</v>
      </c>
      <c r="DE12" s="622"/>
      <c r="DF12" s="622"/>
      <c r="DG12" s="622"/>
      <c r="DH12" s="622"/>
      <c r="DI12" s="622"/>
      <c r="DJ12" s="622"/>
      <c r="DK12" s="622"/>
      <c r="DL12" s="622"/>
      <c r="DM12" s="622"/>
      <c r="DN12" s="622"/>
      <c r="DO12" s="622"/>
      <c r="DP12" s="623"/>
      <c r="DQ12" s="627">
        <v>381618</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10394572</v>
      </c>
      <c r="BH13" s="622"/>
      <c r="BI13" s="622"/>
      <c r="BJ13" s="622"/>
      <c r="BK13" s="622"/>
      <c r="BL13" s="622"/>
      <c r="BM13" s="622"/>
      <c r="BN13" s="623"/>
      <c r="BO13" s="659">
        <v>40.4</v>
      </c>
      <c r="BP13" s="659"/>
      <c r="BQ13" s="659"/>
      <c r="BR13" s="659"/>
      <c r="BS13" s="660" t="s">
        <v>122</v>
      </c>
      <c r="BT13" s="660"/>
      <c r="BU13" s="660"/>
      <c r="BV13" s="660"/>
      <c r="BW13" s="660"/>
      <c r="BX13" s="660"/>
      <c r="BY13" s="660"/>
      <c r="BZ13" s="660"/>
      <c r="CA13" s="660"/>
      <c r="CB13" s="698"/>
      <c r="CD13" s="618" t="s">
        <v>243</v>
      </c>
      <c r="CE13" s="619"/>
      <c r="CF13" s="619"/>
      <c r="CG13" s="619"/>
      <c r="CH13" s="619"/>
      <c r="CI13" s="619"/>
      <c r="CJ13" s="619"/>
      <c r="CK13" s="619"/>
      <c r="CL13" s="619"/>
      <c r="CM13" s="619"/>
      <c r="CN13" s="619"/>
      <c r="CO13" s="619"/>
      <c r="CP13" s="619"/>
      <c r="CQ13" s="620"/>
      <c r="CR13" s="621">
        <v>16646909</v>
      </c>
      <c r="CS13" s="622"/>
      <c r="CT13" s="622"/>
      <c r="CU13" s="622"/>
      <c r="CV13" s="622"/>
      <c r="CW13" s="622"/>
      <c r="CX13" s="622"/>
      <c r="CY13" s="623"/>
      <c r="CZ13" s="659">
        <v>21.9</v>
      </c>
      <c r="DA13" s="659"/>
      <c r="DB13" s="659"/>
      <c r="DC13" s="659"/>
      <c r="DD13" s="627">
        <v>13982854</v>
      </c>
      <c r="DE13" s="622"/>
      <c r="DF13" s="622"/>
      <c r="DG13" s="622"/>
      <c r="DH13" s="622"/>
      <c r="DI13" s="622"/>
      <c r="DJ13" s="622"/>
      <c r="DK13" s="622"/>
      <c r="DL13" s="622"/>
      <c r="DM13" s="622"/>
      <c r="DN13" s="622"/>
      <c r="DO13" s="622"/>
      <c r="DP13" s="623"/>
      <c r="DQ13" s="627">
        <v>5447514</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v>3363</v>
      </c>
      <c r="S14" s="622"/>
      <c r="T14" s="622"/>
      <c r="U14" s="622"/>
      <c r="V14" s="622"/>
      <c r="W14" s="622"/>
      <c r="X14" s="622"/>
      <c r="Y14" s="623"/>
      <c r="Z14" s="659">
        <v>0</v>
      </c>
      <c r="AA14" s="659"/>
      <c r="AB14" s="659"/>
      <c r="AC14" s="659"/>
      <c r="AD14" s="660">
        <v>3363</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181387</v>
      </c>
      <c r="BH14" s="622"/>
      <c r="BI14" s="622"/>
      <c r="BJ14" s="622"/>
      <c r="BK14" s="622"/>
      <c r="BL14" s="622"/>
      <c r="BM14" s="622"/>
      <c r="BN14" s="623"/>
      <c r="BO14" s="659">
        <v>0.7</v>
      </c>
      <c r="BP14" s="659"/>
      <c r="BQ14" s="659"/>
      <c r="BR14" s="659"/>
      <c r="BS14" s="660" t="s">
        <v>122</v>
      </c>
      <c r="BT14" s="660"/>
      <c r="BU14" s="660"/>
      <c r="BV14" s="660"/>
      <c r="BW14" s="660"/>
      <c r="BX14" s="660"/>
      <c r="BY14" s="660"/>
      <c r="BZ14" s="660"/>
      <c r="CA14" s="660"/>
      <c r="CB14" s="698"/>
      <c r="CD14" s="618" t="s">
        <v>246</v>
      </c>
      <c r="CE14" s="619"/>
      <c r="CF14" s="619"/>
      <c r="CG14" s="619"/>
      <c r="CH14" s="619"/>
      <c r="CI14" s="619"/>
      <c r="CJ14" s="619"/>
      <c r="CK14" s="619"/>
      <c r="CL14" s="619"/>
      <c r="CM14" s="619"/>
      <c r="CN14" s="619"/>
      <c r="CO14" s="619"/>
      <c r="CP14" s="619"/>
      <c r="CQ14" s="620"/>
      <c r="CR14" s="621">
        <v>2263992</v>
      </c>
      <c r="CS14" s="622"/>
      <c r="CT14" s="622"/>
      <c r="CU14" s="622"/>
      <c r="CV14" s="622"/>
      <c r="CW14" s="622"/>
      <c r="CX14" s="622"/>
      <c r="CY14" s="623"/>
      <c r="CZ14" s="659">
        <v>3</v>
      </c>
      <c r="DA14" s="659"/>
      <c r="DB14" s="659"/>
      <c r="DC14" s="659"/>
      <c r="DD14" s="627">
        <v>602269</v>
      </c>
      <c r="DE14" s="622"/>
      <c r="DF14" s="622"/>
      <c r="DG14" s="622"/>
      <c r="DH14" s="622"/>
      <c r="DI14" s="622"/>
      <c r="DJ14" s="622"/>
      <c r="DK14" s="622"/>
      <c r="DL14" s="622"/>
      <c r="DM14" s="622"/>
      <c r="DN14" s="622"/>
      <c r="DO14" s="622"/>
      <c r="DP14" s="623"/>
      <c r="DQ14" s="627">
        <v>1355801</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663748</v>
      </c>
      <c r="BH15" s="622"/>
      <c r="BI15" s="622"/>
      <c r="BJ15" s="622"/>
      <c r="BK15" s="622"/>
      <c r="BL15" s="622"/>
      <c r="BM15" s="622"/>
      <c r="BN15" s="623"/>
      <c r="BO15" s="659">
        <v>2.6</v>
      </c>
      <c r="BP15" s="659"/>
      <c r="BQ15" s="659"/>
      <c r="BR15" s="659"/>
      <c r="BS15" s="660" t="s">
        <v>122</v>
      </c>
      <c r="BT15" s="660"/>
      <c r="BU15" s="660"/>
      <c r="BV15" s="660"/>
      <c r="BW15" s="660"/>
      <c r="BX15" s="660"/>
      <c r="BY15" s="660"/>
      <c r="BZ15" s="660"/>
      <c r="CA15" s="660"/>
      <c r="CB15" s="698"/>
      <c r="CD15" s="618" t="s">
        <v>249</v>
      </c>
      <c r="CE15" s="619"/>
      <c r="CF15" s="619"/>
      <c r="CG15" s="619"/>
      <c r="CH15" s="619"/>
      <c r="CI15" s="619"/>
      <c r="CJ15" s="619"/>
      <c r="CK15" s="619"/>
      <c r="CL15" s="619"/>
      <c r="CM15" s="619"/>
      <c r="CN15" s="619"/>
      <c r="CO15" s="619"/>
      <c r="CP15" s="619"/>
      <c r="CQ15" s="620"/>
      <c r="CR15" s="621">
        <v>9846751</v>
      </c>
      <c r="CS15" s="622"/>
      <c r="CT15" s="622"/>
      <c r="CU15" s="622"/>
      <c r="CV15" s="622"/>
      <c r="CW15" s="622"/>
      <c r="CX15" s="622"/>
      <c r="CY15" s="623"/>
      <c r="CZ15" s="659">
        <v>12.9</v>
      </c>
      <c r="DA15" s="659"/>
      <c r="DB15" s="659"/>
      <c r="DC15" s="659"/>
      <c r="DD15" s="627">
        <v>2070854</v>
      </c>
      <c r="DE15" s="622"/>
      <c r="DF15" s="622"/>
      <c r="DG15" s="622"/>
      <c r="DH15" s="622"/>
      <c r="DI15" s="622"/>
      <c r="DJ15" s="622"/>
      <c r="DK15" s="622"/>
      <c r="DL15" s="622"/>
      <c r="DM15" s="622"/>
      <c r="DN15" s="622"/>
      <c r="DO15" s="622"/>
      <c r="DP15" s="623"/>
      <c r="DQ15" s="627">
        <v>6250865</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73907</v>
      </c>
      <c r="S16" s="622"/>
      <c r="T16" s="622"/>
      <c r="U16" s="622"/>
      <c r="V16" s="622"/>
      <c r="W16" s="622"/>
      <c r="X16" s="622"/>
      <c r="Y16" s="623"/>
      <c r="Z16" s="659">
        <v>0.1</v>
      </c>
      <c r="AA16" s="659"/>
      <c r="AB16" s="659"/>
      <c r="AC16" s="659"/>
      <c r="AD16" s="660">
        <v>73907</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8"/>
      <c r="CD16" s="618" t="s">
        <v>252</v>
      </c>
      <c r="CE16" s="619"/>
      <c r="CF16" s="619"/>
      <c r="CG16" s="619"/>
      <c r="CH16" s="619"/>
      <c r="CI16" s="619"/>
      <c r="CJ16" s="619"/>
      <c r="CK16" s="619"/>
      <c r="CL16" s="619"/>
      <c r="CM16" s="619"/>
      <c r="CN16" s="619"/>
      <c r="CO16" s="619"/>
      <c r="CP16" s="619"/>
      <c r="CQ16" s="620"/>
      <c r="CR16" s="621">
        <v>21800</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v>21800</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305086</v>
      </c>
      <c r="S17" s="622"/>
      <c r="T17" s="622"/>
      <c r="U17" s="622"/>
      <c r="V17" s="622"/>
      <c r="W17" s="622"/>
      <c r="X17" s="622"/>
      <c r="Y17" s="623"/>
      <c r="Z17" s="659">
        <v>0.4</v>
      </c>
      <c r="AA17" s="659"/>
      <c r="AB17" s="659"/>
      <c r="AC17" s="659"/>
      <c r="AD17" s="660">
        <v>305086</v>
      </c>
      <c r="AE17" s="660"/>
      <c r="AF17" s="660"/>
      <c r="AG17" s="660"/>
      <c r="AH17" s="660"/>
      <c r="AI17" s="660"/>
      <c r="AJ17" s="660"/>
      <c r="AK17" s="660"/>
      <c r="AL17" s="624">
        <v>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8"/>
      <c r="CD17" s="618" t="s">
        <v>255</v>
      </c>
      <c r="CE17" s="619"/>
      <c r="CF17" s="619"/>
      <c r="CG17" s="619"/>
      <c r="CH17" s="619"/>
      <c r="CI17" s="619"/>
      <c r="CJ17" s="619"/>
      <c r="CK17" s="619"/>
      <c r="CL17" s="619"/>
      <c r="CM17" s="619"/>
      <c r="CN17" s="619"/>
      <c r="CO17" s="619"/>
      <c r="CP17" s="619"/>
      <c r="CQ17" s="620"/>
      <c r="CR17" s="621">
        <v>7356973</v>
      </c>
      <c r="CS17" s="622"/>
      <c r="CT17" s="622"/>
      <c r="CU17" s="622"/>
      <c r="CV17" s="622"/>
      <c r="CW17" s="622"/>
      <c r="CX17" s="622"/>
      <c r="CY17" s="623"/>
      <c r="CZ17" s="659">
        <v>9.6999999999999993</v>
      </c>
      <c r="DA17" s="659"/>
      <c r="DB17" s="659"/>
      <c r="DC17" s="659"/>
      <c r="DD17" s="627" t="s">
        <v>122</v>
      </c>
      <c r="DE17" s="622"/>
      <c r="DF17" s="622"/>
      <c r="DG17" s="622"/>
      <c r="DH17" s="622"/>
      <c r="DI17" s="622"/>
      <c r="DJ17" s="622"/>
      <c r="DK17" s="622"/>
      <c r="DL17" s="622"/>
      <c r="DM17" s="622"/>
      <c r="DN17" s="622"/>
      <c r="DO17" s="622"/>
      <c r="DP17" s="623"/>
      <c r="DQ17" s="627">
        <v>5209421</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158599</v>
      </c>
      <c r="S18" s="622"/>
      <c r="T18" s="622"/>
      <c r="U18" s="622"/>
      <c r="V18" s="622"/>
      <c r="W18" s="622"/>
      <c r="X18" s="622"/>
      <c r="Y18" s="623"/>
      <c r="Z18" s="659">
        <v>0.2</v>
      </c>
      <c r="AA18" s="659"/>
      <c r="AB18" s="659"/>
      <c r="AC18" s="659"/>
      <c r="AD18" s="660">
        <v>158599</v>
      </c>
      <c r="AE18" s="660"/>
      <c r="AF18" s="660"/>
      <c r="AG18" s="660"/>
      <c r="AH18" s="660"/>
      <c r="AI18" s="660"/>
      <c r="AJ18" s="660"/>
      <c r="AK18" s="660"/>
      <c r="AL18" s="624">
        <v>0.5</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8"/>
      <c r="CD18" s="618" t="s">
        <v>258</v>
      </c>
      <c r="CE18" s="619"/>
      <c r="CF18" s="619"/>
      <c r="CG18" s="619"/>
      <c r="CH18" s="619"/>
      <c r="CI18" s="619"/>
      <c r="CJ18" s="619"/>
      <c r="CK18" s="619"/>
      <c r="CL18" s="619"/>
      <c r="CM18" s="619"/>
      <c r="CN18" s="619"/>
      <c r="CO18" s="619"/>
      <c r="CP18" s="619"/>
      <c r="CQ18" s="620"/>
      <c r="CR18" s="621">
        <v>608</v>
      </c>
      <c r="CS18" s="622"/>
      <c r="CT18" s="622"/>
      <c r="CU18" s="622"/>
      <c r="CV18" s="622"/>
      <c r="CW18" s="622"/>
      <c r="CX18" s="622"/>
      <c r="CY18" s="623"/>
      <c r="CZ18" s="659">
        <v>0</v>
      </c>
      <c r="DA18" s="659"/>
      <c r="DB18" s="659"/>
      <c r="DC18" s="659"/>
      <c r="DD18" s="627" t="s">
        <v>122</v>
      </c>
      <c r="DE18" s="622"/>
      <c r="DF18" s="622"/>
      <c r="DG18" s="622"/>
      <c r="DH18" s="622"/>
      <c r="DI18" s="622"/>
      <c r="DJ18" s="622"/>
      <c r="DK18" s="622"/>
      <c r="DL18" s="622"/>
      <c r="DM18" s="622"/>
      <c r="DN18" s="622"/>
      <c r="DO18" s="622"/>
      <c r="DP18" s="623"/>
      <c r="DQ18" s="627">
        <v>608</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157625</v>
      </c>
      <c r="S19" s="622"/>
      <c r="T19" s="622"/>
      <c r="U19" s="622"/>
      <c r="V19" s="622"/>
      <c r="W19" s="622"/>
      <c r="X19" s="622"/>
      <c r="Y19" s="623"/>
      <c r="Z19" s="659">
        <v>0.2</v>
      </c>
      <c r="AA19" s="659"/>
      <c r="AB19" s="659"/>
      <c r="AC19" s="659"/>
      <c r="AD19" s="660">
        <v>157625</v>
      </c>
      <c r="AE19" s="660"/>
      <c r="AF19" s="660"/>
      <c r="AG19" s="660"/>
      <c r="AH19" s="660"/>
      <c r="AI19" s="660"/>
      <c r="AJ19" s="660"/>
      <c r="AK19" s="660"/>
      <c r="AL19" s="624">
        <v>0.5</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2463874</v>
      </c>
      <c r="BH19" s="622"/>
      <c r="BI19" s="622"/>
      <c r="BJ19" s="622"/>
      <c r="BK19" s="622"/>
      <c r="BL19" s="622"/>
      <c r="BM19" s="622"/>
      <c r="BN19" s="623"/>
      <c r="BO19" s="659">
        <v>9.6</v>
      </c>
      <c r="BP19" s="659"/>
      <c r="BQ19" s="659"/>
      <c r="BR19" s="659"/>
      <c r="BS19" s="660">
        <v>8896</v>
      </c>
      <c r="BT19" s="660"/>
      <c r="BU19" s="660"/>
      <c r="BV19" s="660"/>
      <c r="BW19" s="660"/>
      <c r="BX19" s="660"/>
      <c r="BY19" s="660"/>
      <c r="BZ19" s="660"/>
      <c r="CA19" s="660"/>
      <c r="CB19" s="698"/>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974</v>
      </c>
      <c r="S20" s="622"/>
      <c r="T20" s="622"/>
      <c r="U20" s="622"/>
      <c r="V20" s="622"/>
      <c r="W20" s="622"/>
      <c r="X20" s="622"/>
      <c r="Y20" s="623"/>
      <c r="Z20" s="659">
        <v>0</v>
      </c>
      <c r="AA20" s="659"/>
      <c r="AB20" s="659"/>
      <c r="AC20" s="659"/>
      <c r="AD20" s="660">
        <v>974</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2406327</v>
      </c>
      <c r="BH20" s="622"/>
      <c r="BI20" s="622"/>
      <c r="BJ20" s="622"/>
      <c r="BK20" s="622"/>
      <c r="BL20" s="622"/>
      <c r="BM20" s="622"/>
      <c r="BN20" s="623"/>
      <c r="BO20" s="659">
        <v>9.4</v>
      </c>
      <c r="BP20" s="659"/>
      <c r="BQ20" s="659"/>
      <c r="BR20" s="659"/>
      <c r="BS20" s="660">
        <v>8896</v>
      </c>
      <c r="BT20" s="660"/>
      <c r="BU20" s="660"/>
      <c r="BV20" s="660"/>
      <c r="BW20" s="660"/>
      <c r="BX20" s="660"/>
      <c r="BY20" s="660"/>
      <c r="BZ20" s="660"/>
      <c r="CA20" s="660"/>
      <c r="CB20" s="698"/>
      <c r="CD20" s="618" t="s">
        <v>264</v>
      </c>
      <c r="CE20" s="619"/>
      <c r="CF20" s="619"/>
      <c r="CG20" s="619"/>
      <c r="CH20" s="619"/>
      <c r="CI20" s="619"/>
      <c r="CJ20" s="619"/>
      <c r="CK20" s="619"/>
      <c r="CL20" s="619"/>
      <c r="CM20" s="619"/>
      <c r="CN20" s="619"/>
      <c r="CO20" s="619"/>
      <c r="CP20" s="619"/>
      <c r="CQ20" s="620"/>
      <c r="CR20" s="621">
        <v>76089334</v>
      </c>
      <c r="CS20" s="622"/>
      <c r="CT20" s="622"/>
      <c r="CU20" s="622"/>
      <c r="CV20" s="622"/>
      <c r="CW20" s="622"/>
      <c r="CX20" s="622"/>
      <c r="CY20" s="623"/>
      <c r="CZ20" s="659">
        <v>100</v>
      </c>
      <c r="DA20" s="659"/>
      <c r="DB20" s="659"/>
      <c r="DC20" s="659"/>
      <c r="DD20" s="627">
        <v>17826852</v>
      </c>
      <c r="DE20" s="622"/>
      <c r="DF20" s="622"/>
      <c r="DG20" s="622"/>
      <c r="DH20" s="622"/>
      <c r="DI20" s="622"/>
      <c r="DJ20" s="622"/>
      <c r="DK20" s="622"/>
      <c r="DL20" s="622"/>
      <c r="DM20" s="622"/>
      <c r="DN20" s="622"/>
      <c r="DO20" s="622"/>
      <c r="DP20" s="623"/>
      <c r="DQ20" s="627">
        <v>42640770</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2792113</v>
      </c>
      <c r="S21" s="622"/>
      <c r="T21" s="622"/>
      <c r="U21" s="622"/>
      <c r="V21" s="622"/>
      <c r="W21" s="622"/>
      <c r="X21" s="622"/>
      <c r="Y21" s="623"/>
      <c r="Z21" s="659">
        <v>3.5</v>
      </c>
      <c r="AA21" s="659"/>
      <c r="AB21" s="659"/>
      <c r="AC21" s="659"/>
      <c r="AD21" s="660">
        <v>2702358</v>
      </c>
      <c r="AE21" s="660"/>
      <c r="AF21" s="660"/>
      <c r="AG21" s="660"/>
      <c r="AH21" s="660"/>
      <c r="AI21" s="660"/>
      <c r="AJ21" s="660"/>
      <c r="AK21" s="660"/>
      <c r="AL21" s="624">
        <v>8.8000000000000007</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59590</v>
      </c>
      <c r="BH21" s="622"/>
      <c r="BI21" s="622"/>
      <c r="BJ21" s="622"/>
      <c r="BK21" s="622"/>
      <c r="BL21" s="622"/>
      <c r="BM21" s="622"/>
      <c r="BN21" s="623"/>
      <c r="BO21" s="659">
        <v>0.2</v>
      </c>
      <c r="BP21" s="659"/>
      <c r="BQ21" s="659"/>
      <c r="BR21" s="659"/>
      <c r="BS21" s="660">
        <v>8896</v>
      </c>
      <c r="BT21" s="660"/>
      <c r="BU21" s="660"/>
      <c r="BV21" s="660"/>
      <c r="BW21" s="660"/>
      <c r="BX21" s="660"/>
      <c r="BY21" s="660"/>
      <c r="BZ21" s="660"/>
      <c r="CA21" s="660"/>
      <c r="CB21" s="698"/>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2702358</v>
      </c>
      <c r="S22" s="622"/>
      <c r="T22" s="622"/>
      <c r="U22" s="622"/>
      <c r="V22" s="622"/>
      <c r="W22" s="622"/>
      <c r="X22" s="622"/>
      <c r="Y22" s="623"/>
      <c r="Z22" s="659">
        <v>3.4</v>
      </c>
      <c r="AA22" s="659"/>
      <c r="AB22" s="659"/>
      <c r="AC22" s="659"/>
      <c r="AD22" s="660">
        <v>2702358</v>
      </c>
      <c r="AE22" s="660"/>
      <c r="AF22" s="660"/>
      <c r="AG22" s="660"/>
      <c r="AH22" s="660"/>
      <c r="AI22" s="660"/>
      <c r="AJ22" s="660"/>
      <c r="AK22" s="660"/>
      <c r="AL22" s="624">
        <v>8.8000000000000007</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8"/>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89755</v>
      </c>
      <c r="S23" s="622"/>
      <c r="T23" s="622"/>
      <c r="U23" s="622"/>
      <c r="V23" s="622"/>
      <c r="W23" s="622"/>
      <c r="X23" s="622"/>
      <c r="Y23" s="623"/>
      <c r="Z23" s="659">
        <v>0.1</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v>2346737</v>
      </c>
      <c r="BH23" s="622"/>
      <c r="BI23" s="622"/>
      <c r="BJ23" s="622"/>
      <c r="BK23" s="622"/>
      <c r="BL23" s="622"/>
      <c r="BM23" s="622"/>
      <c r="BN23" s="623"/>
      <c r="BO23" s="659">
        <v>9.1</v>
      </c>
      <c r="BP23" s="659"/>
      <c r="BQ23" s="659"/>
      <c r="BR23" s="659"/>
      <c r="BS23" s="660" t="s">
        <v>122</v>
      </c>
      <c r="BT23" s="660"/>
      <c r="BU23" s="660"/>
      <c r="BV23" s="660"/>
      <c r="BW23" s="660"/>
      <c r="BX23" s="660"/>
      <c r="BY23" s="660"/>
      <c r="BZ23" s="660"/>
      <c r="CA23" s="660"/>
      <c r="CB23" s="698"/>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8"/>
      <c r="CD24" s="679" t="s">
        <v>279</v>
      </c>
      <c r="CE24" s="680"/>
      <c r="CF24" s="680"/>
      <c r="CG24" s="680"/>
      <c r="CH24" s="680"/>
      <c r="CI24" s="680"/>
      <c r="CJ24" s="680"/>
      <c r="CK24" s="680"/>
      <c r="CL24" s="680"/>
      <c r="CM24" s="680"/>
      <c r="CN24" s="680"/>
      <c r="CO24" s="680"/>
      <c r="CP24" s="680"/>
      <c r="CQ24" s="681"/>
      <c r="CR24" s="676">
        <v>34226184</v>
      </c>
      <c r="CS24" s="677"/>
      <c r="CT24" s="677"/>
      <c r="CU24" s="677"/>
      <c r="CV24" s="677"/>
      <c r="CW24" s="677"/>
      <c r="CX24" s="677"/>
      <c r="CY24" s="702"/>
      <c r="CZ24" s="703">
        <v>45</v>
      </c>
      <c r="DA24" s="685"/>
      <c r="DB24" s="685"/>
      <c r="DC24" s="705"/>
      <c r="DD24" s="701">
        <v>19885543</v>
      </c>
      <c r="DE24" s="677"/>
      <c r="DF24" s="677"/>
      <c r="DG24" s="677"/>
      <c r="DH24" s="677"/>
      <c r="DI24" s="677"/>
      <c r="DJ24" s="677"/>
      <c r="DK24" s="702"/>
      <c r="DL24" s="701">
        <v>16567207</v>
      </c>
      <c r="DM24" s="677"/>
      <c r="DN24" s="677"/>
      <c r="DO24" s="677"/>
      <c r="DP24" s="677"/>
      <c r="DQ24" s="677"/>
      <c r="DR24" s="677"/>
      <c r="DS24" s="677"/>
      <c r="DT24" s="677"/>
      <c r="DU24" s="677"/>
      <c r="DV24" s="702"/>
      <c r="DW24" s="703">
        <v>53.3</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32913651</v>
      </c>
      <c r="S25" s="622"/>
      <c r="T25" s="622"/>
      <c r="U25" s="622"/>
      <c r="V25" s="622"/>
      <c r="W25" s="622"/>
      <c r="X25" s="622"/>
      <c r="Y25" s="623"/>
      <c r="Z25" s="659">
        <v>41.8</v>
      </c>
      <c r="AA25" s="659"/>
      <c r="AB25" s="659"/>
      <c r="AC25" s="659"/>
      <c r="AD25" s="660">
        <v>30419612</v>
      </c>
      <c r="AE25" s="660"/>
      <c r="AF25" s="660"/>
      <c r="AG25" s="660"/>
      <c r="AH25" s="660"/>
      <c r="AI25" s="660"/>
      <c r="AJ25" s="660"/>
      <c r="AK25" s="660"/>
      <c r="AL25" s="624">
        <v>98.6</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v>57547</v>
      </c>
      <c r="BH25" s="622"/>
      <c r="BI25" s="622"/>
      <c r="BJ25" s="622"/>
      <c r="BK25" s="622"/>
      <c r="BL25" s="622"/>
      <c r="BM25" s="622"/>
      <c r="BN25" s="623"/>
      <c r="BO25" s="659">
        <v>0.2</v>
      </c>
      <c r="BP25" s="659"/>
      <c r="BQ25" s="659"/>
      <c r="BR25" s="659"/>
      <c r="BS25" s="660" t="s">
        <v>122</v>
      </c>
      <c r="BT25" s="660"/>
      <c r="BU25" s="660"/>
      <c r="BV25" s="660"/>
      <c r="BW25" s="660"/>
      <c r="BX25" s="660"/>
      <c r="BY25" s="660"/>
      <c r="BZ25" s="660"/>
      <c r="CA25" s="660"/>
      <c r="CB25" s="698"/>
      <c r="CD25" s="618" t="s">
        <v>282</v>
      </c>
      <c r="CE25" s="619"/>
      <c r="CF25" s="619"/>
      <c r="CG25" s="619"/>
      <c r="CH25" s="619"/>
      <c r="CI25" s="619"/>
      <c r="CJ25" s="619"/>
      <c r="CK25" s="619"/>
      <c r="CL25" s="619"/>
      <c r="CM25" s="619"/>
      <c r="CN25" s="619"/>
      <c r="CO25" s="619"/>
      <c r="CP25" s="619"/>
      <c r="CQ25" s="620"/>
      <c r="CR25" s="621">
        <v>9816049</v>
      </c>
      <c r="CS25" s="634"/>
      <c r="CT25" s="634"/>
      <c r="CU25" s="634"/>
      <c r="CV25" s="634"/>
      <c r="CW25" s="634"/>
      <c r="CX25" s="634"/>
      <c r="CY25" s="635"/>
      <c r="CZ25" s="624">
        <v>12.9</v>
      </c>
      <c r="DA25" s="636"/>
      <c r="DB25" s="636"/>
      <c r="DC25" s="637"/>
      <c r="DD25" s="627">
        <v>8675392</v>
      </c>
      <c r="DE25" s="634"/>
      <c r="DF25" s="634"/>
      <c r="DG25" s="634"/>
      <c r="DH25" s="634"/>
      <c r="DI25" s="634"/>
      <c r="DJ25" s="634"/>
      <c r="DK25" s="635"/>
      <c r="DL25" s="627">
        <v>8669021</v>
      </c>
      <c r="DM25" s="634"/>
      <c r="DN25" s="634"/>
      <c r="DO25" s="634"/>
      <c r="DP25" s="634"/>
      <c r="DQ25" s="634"/>
      <c r="DR25" s="634"/>
      <c r="DS25" s="634"/>
      <c r="DT25" s="634"/>
      <c r="DU25" s="634"/>
      <c r="DV25" s="635"/>
      <c r="DW25" s="624">
        <v>27.9</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14623</v>
      </c>
      <c r="S26" s="622"/>
      <c r="T26" s="622"/>
      <c r="U26" s="622"/>
      <c r="V26" s="622"/>
      <c r="W26" s="622"/>
      <c r="X26" s="622"/>
      <c r="Y26" s="623"/>
      <c r="Z26" s="659">
        <v>0</v>
      </c>
      <c r="AA26" s="659"/>
      <c r="AB26" s="659"/>
      <c r="AC26" s="659"/>
      <c r="AD26" s="660">
        <v>14623</v>
      </c>
      <c r="AE26" s="660"/>
      <c r="AF26" s="660"/>
      <c r="AG26" s="660"/>
      <c r="AH26" s="660"/>
      <c r="AI26" s="660"/>
      <c r="AJ26" s="660"/>
      <c r="AK26" s="660"/>
      <c r="AL26" s="624">
        <v>0</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8"/>
      <c r="CD26" s="618" t="s">
        <v>285</v>
      </c>
      <c r="CE26" s="619"/>
      <c r="CF26" s="619"/>
      <c r="CG26" s="619"/>
      <c r="CH26" s="619"/>
      <c r="CI26" s="619"/>
      <c r="CJ26" s="619"/>
      <c r="CK26" s="619"/>
      <c r="CL26" s="619"/>
      <c r="CM26" s="619"/>
      <c r="CN26" s="619"/>
      <c r="CO26" s="619"/>
      <c r="CP26" s="619"/>
      <c r="CQ26" s="620"/>
      <c r="CR26" s="621">
        <v>6636857</v>
      </c>
      <c r="CS26" s="622"/>
      <c r="CT26" s="622"/>
      <c r="CU26" s="622"/>
      <c r="CV26" s="622"/>
      <c r="CW26" s="622"/>
      <c r="CX26" s="622"/>
      <c r="CY26" s="623"/>
      <c r="CZ26" s="624">
        <v>8.6999999999999993</v>
      </c>
      <c r="DA26" s="636"/>
      <c r="DB26" s="636"/>
      <c r="DC26" s="637"/>
      <c r="DD26" s="627">
        <v>5741385</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723096</v>
      </c>
      <c r="S27" s="622"/>
      <c r="T27" s="622"/>
      <c r="U27" s="622"/>
      <c r="V27" s="622"/>
      <c r="W27" s="622"/>
      <c r="X27" s="622"/>
      <c r="Y27" s="623"/>
      <c r="Z27" s="659">
        <v>0.9</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25721162</v>
      </c>
      <c r="BH27" s="622"/>
      <c r="BI27" s="622"/>
      <c r="BJ27" s="622"/>
      <c r="BK27" s="622"/>
      <c r="BL27" s="622"/>
      <c r="BM27" s="622"/>
      <c r="BN27" s="623"/>
      <c r="BO27" s="659">
        <v>100</v>
      </c>
      <c r="BP27" s="659"/>
      <c r="BQ27" s="659"/>
      <c r="BR27" s="659"/>
      <c r="BS27" s="660">
        <v>202715</v>
      </c>
      <c r="BT27" s="660"/>
      <c r="BU27" s="660"/>
      <c r="BV27" s="660"/>
      <c r="BW27" s="660"/>
      <c r="BX27" s="660"/>
      <c r="BY27" s="660"/>
      <c r="BZ27" s="660"/>
      <c r="CA27" s="660"/>
      <c r="CB27" s="698"/>
      <c r="CD27" s="618" t="s">
        <v>288</v>
      </c>
      <c r="CE27" s="619"/>
      <c r="CF27" s="619"/>
      <c r="CG27" s="619"/>
      <c r="CH27" s="619"/>
      <c r="CI27" s="619"/>
      <c r="CJ27" s="619"/>
      <c r="CK27" s="619"/>
      <c r="CL27" s="619"/>
      <c r="CM27" s="619"/>
      <c r="CN27" s="619"/>
      <c r="CO27" s="619"/>
      <c r="CP27" s="619"/>
      <c r="CQ27" s="620"/>
      <c r="CR27" s="621">
        <v>17053184</v>
      </c>
      <c r="CS27" s="634"/>
      <c r="CT27" s="634"/>
      <c r="CU27" s="634"/>
      <c r="CV27" s="634"/>
      <c r="CW27" s="634"/>
      <c r="CX27" s="634"/>
      <c r="CY27" s="635"/>
      <c r="CZ27" s="624">
        <v>22.4</v>
      </c>
      <c r="DA27" s="636"/>
      <c r="DB27" s="636"/>
      <c r="DC27" s="637"/>
      <c r="DD27" s="627">
        <v>6000752</v>
      </c>
      <c r="DE27" s="634"/>
      <c r="DF27" s="634"/>
      <c r="DG27" s="634"/>
      <c r="DH27" s="634"/>
      <c r="DI27" s="634"/>
      <c r="DJ27" s="634"/>
      <c r="DK27" s="635"/>
      <c r="DL27" s="627">
        <v>4572074</v>
      </c>
      <c r="DM27" s="634"/>
      <c r="DN27" s="634"/>
      <c r="DO27" s="634"/>
      <c r="DP27" s="634"/>
      <c r="DQ27" s="634"/>
      <c r="DR27" s="634"/>
      <c r="DS27" s="634"/>
      <c r="DT27" s="634"/>
      <c r="DU27" s="634"/>
      <c r="DV27" s="635"/>
      <c r="DW27" s="624">
        <v>14.7</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699733</v>
      </c>
      <c r="S28" s="622"/>
      <c r="T28" s="622"/>
      <c r="U28" s="622"/>
      <c r="V28" s="622"/>
      <c r="W28" s="622"/>
      <c r="X28" s="622"/>
      <c r="Y28" s="623"/>
      <c r="Z28" s="659">
        <v>0.9</v>
      </c>
      <c r="AA28" s="659"/>
      <c r="AB28" s="659"/>
      <c r="AC28" s="659"/>
      <c r="AD28" s="660">
        <v>200807</v>
      </c>
      <c r="AE28" s="660"/>
      <c r="AF28" s="660"/>
      <c r="AG28" s="660"/>
      <c r="AH28" s="660"/>
      <c r="AI28" s="660"/>
      <c r="AJ28" s="660"/>
      <c r="AK28" s="660"/>
      <c r="AL28" s="624">
        <v>0.7</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7356951</v>
      </c>
      <c r="CS28" s="622"/>
      <c r="CT28" s="622"/>
      <c r="CU28" s="622"/>
      <c r="CV28" s="622"/>
      <c r="CW28" s="622"/>
      <c r="CX28" s="622"/>
      <c r="CY28" s="623"/>
      <c r="CZ28" s="624">
        <v>9.6999999999999993</v>
      </c>
      <c r="DA28" s="636"/>
      <c r="DB28" s="636"/>
      <c r="DC28" s="637"/>
      <c r="DD28" s="627">
        <v>5209399</v>
      </c>
      <c r="DE28" s="622"/>
      <c r="DF28" s="622"/>
      <c r="DG28" s="622"/>
      <c r="DH28" s="622"/>
      <c r="DI28" s="622"/>
      <c r="DJ28" s="622"/>
      <c r="DK28" s="623"/>
      <c r="DL28" s="627">
        <v>3326112</v>
      </c>
      <c r="DM28" s="622"/>
      <c r="DN28" s="622"/>
      <c r="DO28" s="622"/>
      <c r="DP28" s="622"/>
      <c r="DQ28" s="622"/>
      <c r="DR28" s="622"/>
      <c r="DS28" s="622"/>
      <c r="DT28" s="622"/>
      <c r="DU28" s="622"/>
      <c r="DV28" s="623"/>
      <c r="DW28" s="624">
        <v>10.7</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310044</v>
      </c>
      <c r="S29" s="622"/>
      <c r="T29" s="622"/>
      <c r="U29" s="622"/>
      <c r="V29" s="622"/>
      <c r="W29" s="622"/>
      <c r="X29" s="622"/>
      <c r="Y29" s="623"/>
      <c r="Z29" s="659">
        <v>0.4</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8"/>
      <c r="CD29" s="640" t="s">
        <v>292</v>
      </c>
      <c r="CE29" s="641"/>
      <c r="CF29" s="618" t="s">
        <v>66</v>
      </c>
      <c r="CG29" s="619"/>
      <c r="CH29" s="619"/>
      <c r="CI29" s="619"/>
      <c r="CJ29" s="619"/>
      <c r="CK29" s="619"/>
      <c r="CL29" s="619"/>
      <c r="CM29" s="619"/>
      <c r="CN29" s="619"/>
      <c r="CO29" s="619"/>
      <c r="CP29" s="619"/>
      <c r="CQ29" s="620"/>
      <c r="CR29" s="621">
        <v>7356951</v>
      </c>
      <c r="CS29" s="634"/>
      <c r="CT29" s="634"/>
      <c r="CU29" s="634"/>
      <c r="CV29" s="634"/>
      <c r="CW29" s="634"/>
      <c r="CX29" s="634"/>
      <c r="CY29" s="635"/>
      <c r="CZ29" s="624">
        <v>9.6999999999999993</v>
      </c>
      <c r="DA29" s="636"/>
      <c r="DB29" s="636"/>
      <c r="DC29" s="637"/>
      <c r="DD29" s="627">
        <v>5209399</v>
      </c>
      <c r="DE29" s="634"/>
      <c r="DF29" s="634"/>
      <c r="DG29" s="634"/>
      <c r="DH29" s="634"/>
      <c r="DI29" s="634"/>
      <c r="DJ29" s="634"/>
      <c r="DK29" s="635"/>
      <c r="DL29" s="627">
        <v>3326112</v>
      </c>
      <c r="DM29" s="634"/>
      <c r="DN29" s="634"/>
      <c r="DO29" s="634"/>
      <c r="DP29" s="634"/>
      <c r="DQ29" s="634"/>
      <c r="DR29" s="634"/>
      <c r="DS29" s="634"/>
      <c r="DT29" s="634"/>
      <c r="DU29" s="634"/>
      <c r="DV29" s="635"/>
      <c r="DW29" s="624">
        <v>10.7</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17460566</v>
      </c>
      <c r="S30" s="622"/>
      <c r="T30" s="622"/>
      <c r="U30" s="622"/>
      <c r="V30" s="622"/>
      <c r="W30" s="622"/>
      <c r="X30" s="622"/>
      <c r="Y30" s="623"/>
      <c r="Z30" s="659">
        <v>22.2</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6"/>
      <c r="BI30" s="696"/>
      <c r="BJ30" s="696"/>
      <c r="BK30" s="696"/>
      <c r="BL30" s="696"/>
      <c r="BM30" s="696"/>
      <c r="BN30" s="696"/>
      <c r="BO30" s="696"/>
      <c r="BP30" s="696"/>
      <c r="BQ30" s="697"/>
      <c r="BR30" s="673" t="s">
        <v>295</v>
      </c>
      <c r="BS30" s="696"/>
      <c r="BT30" s="696"/>
      <c r="BU30" s="696"/>
      <c r="BV30" s="696"/>
      <c r="BW30" s="696"/>
      <c r="BX30" s="696"/>
      <c r="BY30" s="696"/>
      <c r="BZ30" s="696"/>
      <c r="CA30" s="696"/>
      <c r="CB30" s="697"/>
      <c r="CD30" s="642"/>
      <c r="CE30" s="643"/>
      <c r="CF30" s="618" t="s">
        <v>296</v>
      </c>
      <c r="CG30" s="619"/>
      <c r="CH30" s="619"/>
      <c r="CI30" s="619"/>
      <c r="CJ30" s="619"/>
      <c r="CK30" s="619"/>
      <c r="CL30" s="619"/>
      <c r="CM30" s="619"/>
      <c r="CN30" s="619"/>
      <c r="CO30" s="619"/>
      <c r="CP30" s="619"/>
      <c r="CQ30" s="620"/>
      <c r="CR30" s="621">
        <v>7172111</v>
      </c>
      <c r="CS30" s="622"/>
      <c r="CT30" s="622"/>
      <c r="CU30" s="622"/>
      <c r="CV30" s="622"/>
      <c r="CW30" s="622"/>
      <c r="CX30" s="622"/>
      <c r="CY30" s="623"/>
      <c r="CZ30" s="624">
        <v>9.4</v>
      </c>
      <c r="DA30" s="636"/>
      <c r="DB30" s="636"/>
      <c r="DC30" s="637"/>
      <c r="DD30" s="627">
        <v>5024559</v>
      </c>
      <c r="DE30" s="622"/>
      <c r="DF30" s="622"/>
      <c r="DG30" s="622"/>
      <c r="DH30" s="622"/>
      <c r="DI30" s="622"/>
      <c r="DJ30" s="622"/>
      <c r="DK30" s="623"/>
      <c r="DL30" s="627">
        <v>3141272</v>
      </c>
      <c r="DM30" s="622"/>
      <c r="DN30" s="622"/>
      <c r="DO30" s="622"/>
      <c r="DP30" s="622"/>
      <c r="DQ30" s="622"/>
      <c r="DR30" s="622"/>
      <c r="DS30" s="622"/>
      <c r="DT30" s="622"/>
      <c r="DU30" s="622"/>
      <c r="DV30" s="623"/>
      <c r="DW30" s="624">
        <v>10.1</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298</v>
      </c>
      <c r="AQ31" s="692"/>
      <c r="AR31" s="692"/>
      <c r="AS31" s="692"/>
      <c r="AT31" s="693" t="s">
        <v>299</v>
      </c>
      <c r="AU31" s="218"/>
      <c r="AV31" s="218"/>
      <c r="AW31" s="218"/>
      <c r="AX31" s="679" t="s">
        <v>177</v>
      </c>
      <c r="AY31" s="680"/>
      <c r="AZ31" s="680"/>
      <c r="BA31" s="680"/>
      <c r="BB31" s="680"/>
      <c r="BC31" s="680"/>
      <c r="BD31" s="680"/>
      <c r="BE31" s="680"/>
      <c r="BF31" s="681"/>
      <c r="BG31" s="683">
        <v>99.6</v>
      </c>
      <c r="BH31" s="684"/>
      <c r="BI31" s="684"/>
      <c r="BJ31" s="684"/>
      <c r="BK31" s="684"/>
      <c r="BL31" s="684"/>
      <c r="BM31" s="685">
        <v>99.2</v>
      </c>
      <c r="BN31" s="684"/>
      <c r="BO31" s="684"/>
      <c r="BP31" s="684"/>
      <c r="BQ31" s="686"/>
      <c r="BR31" s="683">
        <v>99.6</v>
      </c>
      <c r="BS31" s="684"/>
      <c r="BT31" s="684"/>
      <c r="BU31" s="684"/>
      <c r="BV31" s="684"/>
      <c r="BW31" s="684"/>
      <c r="BX31" s="685">
        <v>99.1</v>
      </c>
      <c r="BY31" s="684"/>
      <c r="BZ31" s="684"/>
      <c r="CA31" s="684"/>
      <c r="CB31" s="686"/>
      <c r="CD31" s="642"/>
      <c r="CE31" s="643"/>
      <c r="CF31" s="618" t="s">
        <v>300</v>
      </c>
      <c r="CG31" s="619"/>
      <c r="CH31" s="619"/>
      <c r="CI31" s="619"/>
      <c r="CJ31" s="619"/>
      <c r="CK31" s="619"/>
      <c r="CL31" s="619"/>
      <c r="CM31" s="619"/>
      <c r="CN31" s="619"/>
      <c r="CO31" s="619"/>
      <c r="CP31" s="619"/>
      <c r="CQ31" s="620"/>
      <c r="CR31" s="621">
        <v>184840</v>
      </c>
      <c r="CS31" s="634"/>
      <c r="CT31" s="634"/>
      <c r="CU31" s="634"/>
      <c r="CV31" s="634"/>
      <c r="CW31" s="634"/>
      <c r="CX31" s="634"/>
      <c r="CY31" s="635"/>
      <c r="CZ31" s="624">
        <v>0.2</v>
      </c>
      <c r="DA31" s="636"/>
      <c r="DB31" s="636"/>
      <c r="DC31" s="637"/>
      <c r="DD31" s="627">
        <v>184840</v>
      </c>
      <c r="DE31" s="634"/>
      <c r="DF31" s="634"/>
      <c r="DG31" s="634"/>
      <c r="DH31" s="634"/>
      <c r="DI31" s="634"/>
      <c r="DJ31" s="634"/>
      <c r="DK31" s="635"/>
      <c r="DL31" s="627">
        <v>184840</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4548341</v>
      </c>
      <c r="S32" s="622"/>
      <c r="T32" s="622"/>
      <c r="U32" s="622"/>
      <c r="V32" s="622"/>
      <c r="W32" s="622"/>
      <c r="X32" s="622"/>
      <c r="Y32" s="623"/>
      <c r="Z32" s="659">
        <v>5.8</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14" t="s">
        <v>302</v>
      </c>
      <c r="AX32" s="618" t="s">
        <v>303</v>
      </c>
      <c r="AY32" s="619"/>
      <c r="AZ32" s="619"/>
      <c r="BA32" s="619"/>
      <c r="BB32" s="619"/>
      <c r="BC32" s="619"/>
      <c r="BD32" s="619"/>
      <c r="BE32" s="619"/>
      <c r="BF32" s="620"/>
      <c r="BG32" s="687">
        <v>99.5</v>
      </c>
      <c r="BH32" s="634"/>
      <c r="BI32" s="634"/>
      <c r="BJ32" s="634"/>
      <c r="BK32" s="634"/>
      <c r="BL32" s="634"/>
      <c r="BM32" s="625">
        <v>98.9</v>
      </c>
      <c r="BN32" s="634"/>
      <c r="BO32" s="634"/>
      <c r="BP32" s="634"/>
      <c r="BQ32" s="657"/>
      <c r="BR32" s="687">
        <v>99.5</v>
      </c>
      <c r="BS32" s="634"/>
      <c r="BT32" s="634"/>
      <c r="BU32" s="634"/>
      <c r="BV32" s="634"/>
      <c r="BW32" s="634"/>
      <c r="BX32" s="625">
        <v>98.9</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2569723</v>
      </c>
      <c r="S33" s="622"/>
      <c r="T33" s="622"/>
      <c r="U33" s="622"/>
      <c r="V33" s="622"/>
      <c r="W33" s="622"/>
      <c r="X33" s="622"/>
      <c r="Y33" s="623"/>
      <c r="Z33" s="659">
        <v>3.3</v>
      </c>
      <c r="AA33" s="659"/>
      <c r="AB33" s="659"/>
      <c r="AC33" s="659"/>
      <c r="AD33" s="660">
        <v>218026</v>
      </c>
      <c r="AE33" s="660"/>
      <c r="AF33" s="660"/>
      <c r="AG33" s="660"/>
      <c r="AH33" s="660"/>
      <c r="AI33" s="660"/>
      <c r="AJ33" s="660"/>
      <c r="AK33" s="660"/>
      <c r="AL33" s="624">
        <v>0.7</v>
      </c>
      <c r="AM33" s="625"/>
      <c r="AN33" s="625"/>
      <c r="AO33" s="661"/>
      <c r="AP33" s="664"/>
      <c r="AQ33" s="665"/>
      <c r="AR33" s="665"/>
      <c r="AS33" s="665"/>
      <c r="AT33" s="695"/>
      <c r="AU33" s="219"/>
      <c r="AV33" s="219"/>
      <c r="AW33" s="219"/>
      <c r="AX33" s="602" t="s">
        <v>306</v>
      </c>
      <c r="AY33" s="603"/>
      <c r="AZ33" s="603"/>
      <c r="BA33" s="603"/>
      <c r="BB33" s="603"/>
      <c r="BC33" s="603"/>
      <c r="BD33" s="603"/>
      <c r="BE33" s="603"/>
      <c r="BF33" s="604"/>
      <c r="BG33" s="682">
        <v>99.7</v>
      </c>
      <c r="BH33" s="606"/>
      <c r="BI33" s="606"/>
      <c r="BJ33" s="606"/>
      <c r="BK33" s="606"/>
      <c r="BL33" s="606"/>
      <c r="BM33" s="652">
        <v>99.4</v>
      </c>
      <c r="BN33" s="606"/>
      <c r="BO33" s="606"/>
      <c r="BP33" s="606"/>
      <c r="BQ33" s="669"/>
      <c r="BR33" s="682">
        <v>99.7</v>
      </c>
      <c r="BS33" s="606"/>
      <c r="BT33" s="606"/>
      <c r="BU33" s="606"/>
      <c r="BV33" s="606"/>
      <c r="BW33" s="606"/>
      <c r="BX33" s="652">
        <v>99.3</v>
      </c>
      <c r="BY33" s="606"/>
      <c r="BZ33" s="606"/>
      <c r="CA33" s="606"/>
      <c r="CB33" s="669"/>
      <c r="CD33" s="618" t="s">
        <v>307</v>
      </c>
      <c r="CE33" s="619"/>
      <c r="CF33" s="619"/>
      <c r="CG33" s="619"/>
      <c r="CH33" s="619"/>
      <c r="CI33" s="619"/>
      <c r="CJ33" s="619"/>
      <c r="CK33" s="619"/>
      <c r="CL33" s="619"/>
      <c r="CM33" s="619"/>
      <c r="CN33" s="619"/>
      <c r="CO33" s="619"/>
      <c r="CP33" s="619"/>
      <c r="CQ33" s="620"/>
      <c r="CR33" s="621">
        <v>24014498</v>
      </c>
      <c r="CS33" s="634"/>
      <c r="CT33" s="634"/>
      <c r="CU33" s="634"/>
      <c r="CV33" s="634"/>
      <c r="CW33" s="634"/>
      <c r="CX33" s="634"/>
      <c r="CY33" s="635"/>
      <c r="CZ33" s="624">
        <v>31.6</v>
      </c>
      <c r="DA33" s="636"/>
      <c r="DB33" s="636"/>
      <c r="DC33" s="637"/>
      <c r="DD33" s="627">
        <v>18944403</v>
      </c>
      <c r="DE33" s="634"/>
      <c r="DF33" s="634"/>
      <c r="DG33" s="634"/>
      <c r="DH33" s="634"/>
      <c r="DI33" s="634"/>
      <c r="DJ33" s="634"/>
      <c r="DK33" s="635"/>
      <c r="DL33" s="627">
        <v>11935371</v>
      </c>
      <c r="DM33" s="634"/>
      <c r="DN33" s="634"/>
      <c r="DO33" s="634"/>
      <c r="DP33" s="634"/>
      <c r="DQ33" s="634"/>
      <c r="DR33" s="634"/>
      <c r="DS33" s="634"/>
      <c r="DT33" s="634"/>
      <c r="DU33" s="634"/>
      <c r="DV33" s="635"/>
      <c r="DW33" s="624">
        <v>38.4</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236394</v>
      </c>
      <c r="S34" s="622"/>
      <c r="T34" s="622"/>
      <c r="U34" s="622"/>
      <c r="V34" s="622"/>
      <c r="W34" s="622"/>
      <c r="X34" s="622"/>
      <c r="Y34" s="623"/>
      <c r="Z34" s="659">
        <v>0.3</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10462975</v>
      </c>
      <c r="CS34" s="622"/>
      <c r="CT34" s="622"/>
      <c r="CU34" s="622"/>
      <c r="CV34" s="622"/>
      <c r="CW34" s="622"/>
      <c r="CX34" s="622"/>
      <c r="CY34" s="623"/>
      <c r="CZ34" s="624">
        <v>13.8</v>
      </c>
      <c r="DA34" s="636"/>
      <c r="DB34" s="636"/>
      <c r="DC34" s="637"/>
      <c r="DD34" s="627">
        <v>7599518</v>
      </c>
      <c r="DE34" s="622"/>
      <c r="DF34" s="622"/>
      <c r="DG34" s="622"/>
      <c r="DH34" s="622"/>
      <c r="DI34" s="622"/>
      <c r="DJ34" s="622"/>
      <c r="DK34" s="623"/>
      <c r="DL34" s="627">
        <v>6059604</v>
      </c>
      <c r="DM34" s="622"/>
      <c r="DN34" s="622"/>
      <c r="DO34" s="622"/>
      <c r="DP34" s="622"/>
      <c r="DQ34" s="622"/>
      <c r="DR34" s="622"/>
      <c r="DS34" s="622"/>
      <c r="DT34" s="622"/>
      <c r="DU34" s="622"/>
      <c r="DV34" s="623"/>
      <c r="DW34" s="624">
        <v>19.5</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3125775</v>
      </c>
      <c r="S35" s="622"/>
      <c r="T35" s="622"/>
      <c r="U35" s="622"/>
      <c r="V35" s="622"/>
      <c r="W35" s="622"/>
      <c r="X35" s="622"/>
      <c r="Y35" s="623"/>
      <c r="Z35" s="659">
        <v>4</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342732</v>
      </c>
      <c r="CS35" s="634"/>
      <c r="CT35" s="634"/>
      <c r="CU35" s="634"/>
      <c r="CV35" s="634"/>
      <c r="CW35" s="634"/>
      <c r="CX35" s="634"/>
      <c r="CY35" s="635"/>
      <c r="CZ35" s="624">
        <v>0.5</v>
      </c>
      <c r="DA35" s="636"/>
      <c r="DB35" s="636"/>
      <c r="DC35" s="637"/>
      <c r="DD35" s="627">
        <v>246444</v>
      </c>
      <c r="DE35" s="634"/>
      <c r="DF35" s="634"/>
      <c r="DG35" s="634"/>
      <c r="DH35" s="634"/>
      <c r="DI35" s="634"/>
      <c r="DJ35" s="634"/>
      <c r="DK35" s="635"/>
      <c r="DL35" s="627">
        <v>246444</v>
      </c>
      <c r="DM35" s="634"/>
      <c r="DN35" s="634"/>
      <c r="DO35" s="634"/>
      <c r="DP35" s="634"/>
      <c r="DQ35" s="634"/>
      <c r="DR35" s="634"/>
      <c r="DS35" s="634"/>
      <c r="DT35" s="634"/>
      <c r="DU35" s="634"/>
      <c r="DV35" s="635"/>
      <c r="DW35" s="624">
        <v>0.8</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4365069</v>
      </c>
      <c r="S36" s="622"/>
      <c r="T36" s="622"/>
      <c r="U36" s="622"/>
      <c r="V36" s="622"/>
      <c r="W36" s="622"/>
      <c r="X36" s="622"/>
      <c r="Y36" s="623"/>
      <c r="Z36" s="659">
        <v>5.5</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5979934</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42216</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3631439</v>
      </c>
      <c r="CS36" s="622"/>
      <c r="CT36" s="622"/>
      <c r="CU36" s="622"/>
      <c r="CV36" s="622"/>
      <c r="CW36" s="622"/>
      <c r="CX36" s="622"/>
      <c r="CY36" s="623"/>
      <c r="CZ36" s="624">
        <v>4.8</v>
      </c>
      <c r="DA36" s="636"/>
      <c r="DB36" s="636"/>
      <c r="DC36" s="637"/>
      <c r="DD36" s="627">
        <v>2798456</v>
      </c>
      <c r="DE36" s="622"/>
      <c r="DF36" s="622"/>
      <c r="DG36" s="622"/>
      <c r="DH36" s="622"/>
      <c r="DI36" s="622"/>
      <c r="DJ36" s="622"/>
      <c r="DK36" s="623"/>
      <c r="DL36" s="627">
        <v>1874274</v>
      </c>
      <c r="DM36" s="622"/>
      <c r="DN36" s="622"/>
      <c r="DO36" s="622"/>
      <c r="DP36" s="622"/>
      <c r="DQ36" s="622"/>
      <c r="DR36" s="622"/>
      <c r="DS36" s="622"/>
      <c r="DT36" s="622"/>
      <c r="DU36" s="622"/>
      <c r="DV36" s="623"/>
      <c r="DW36" s="624">
        <v>6</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6760008</v>
      </c>
      <c r="S37" s="622"/>
      <c r="T37" s="622"/>
      <c r="U37" s="622"/>
      <c r="V37" s="622"/>
      <c r="W37" s="622"/>
      <c r="X37" s="622"/>
      <c r="Y37" s="623"/>
      <c r="Z37" s="659">
        <v>8.6</v>
      </c>
      <c r="AA37" s="659"/>
      <c r="AB37" s="659"/>
      <c r="AC37" s="659"/>
      <c r="AD37" s="660">
        <v>1723</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422204</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-197063</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3235</v>
      </c>
      <c r="CS37" s="634"/>
      <c r="CT37" s="634"/>
      <c r="CU37" s="634"/>
      <c r="CV37" s="634"/>
      <c r="CW37" s="634"/>
      <c r="CX37" s="634"/>
      <c r="CY37" s="635"/>
      <c r="CZ37" s="624">
        <v>0</v>
      </c>
      <c r="DA37" s="636"/>
      <c r="DB37" s="636"/>
      <c r="DC37" s="637"/>
      <c r="DD37" s="627">
        <v>3235</v>
      </c>
      <c r="DE37" s="634"/>
      <c r="DF37" s="634"/>
      <c r="DG37" s="634"/>
      <c r="DH37" s="634"/>
      <c r="DI37" s="634"/>
      <c r="DJ37" s="634"/>
      <c r="DK37" s="635"/>
      <c r="DL37" s="627">
        <v>3233</v>
      </c>
      <c r="DM37" s="634"/>
      <c r="DN37" s="634"/>
      <c r="DO37" s="634"/>
      <c r="DP37" s="634"/>
      <c r="DQ37" s="634"/>
      <c r="DR37" s="634"/>
      <c r="DS37" s="634"/>
      <c r="DT37" s="634"/>
      <c r="DU37" s="634"/>
      <c r="DV37" s="635"/>
      <c r="DW37" s="624">
        <v>0</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4978295</v>
      </c>
      <c r="S38" s="622"/>
      <c r="T38" s="622"/>
      <c r="U38" s="622"/>
      <c r="V38" s="622"/>
      <c r="W38" s="622"/>
      <c r="X38" s="622"/>
      <c r="Y38" s="623"/>
      <c r="Z38" s="659">
        <v>6.3</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401671</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15969</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5120539</v>
      </c>
      <c r="CS38" s="622"/>
      <c r="CT38" s="622"/>
      <c r="CU38" s="622"/>
      <c r="CV38" s="622"/>
      <c r="CW38" s="622"/>
      <c r="CX38" s="622"/>
      <c r="CY38" s="623"/>
      <c r="CZ38" s="624">
        <v>6.7</v>
      </c>
      <c r="DA38" s="636"/>
      <c r="DB38" s="636"/>
      <c r="DC38" s="637"/>
      <c r="DD38" s="627">
        <v>4097029</v>
      </c>
      <c r="DE38" s="622"/>
      <c r="DF38" s="622"/>
      <c r="DG38" s="622"/>
      <c r="DH38" s="622"/>
      <c r="DI38" s="622"/>
      <c r="DJ38" s="622"/>
      <c r="DK38" s="623"/>
      <c r="DL38" s="627">
        <v>3755049</v>
      </c>
      <c r="DM38" s="622"/>
      <c r="DN38" s="622"/>
      <c r="DO38" s="622"/>
      <c r="DP38" s="622"/>
      <c r="DQ38" s="622"/>
      <c r="DR38" s="622"/>
      <c r="DS38" s="622"/>
      <c r="DT38" s="622"/>
      <c r="DU38" s="622"/>
      <c r="DV38" s="623"/>
      <c r="DW38" s="624">
        <v>12.1</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90284</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23335</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4167735</v>
      </c>
      <c r="CS39" s="634"/>
      <c r="CT39" s="634"/>
      <c r="CU39" s="634"/>
      <c r="CV39" s="634"/>
      <c r="CW39" s="634"/>
      <c r="CX39" s="634"/>
      <c r="CY39" s="635"/>
      <c r="CZ39" s="624">
        <v>5.5</v>
      </c>
      <c r="DA39" s="636"/>
      <c r="DB39" s="636"/>
      <c r="DC39" s="637"/>
      <c r="DD39" s="627">
        <v>3913878</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242495</v>
      </c>
      <c r="S40" s="622"/>
      <c r="T40" s="622"/>
      <c r="U40" s="622"/>
      <c r="V40" s="622"/>
      <c r="W40" s="622"/>
      <c r="X40" s="622"/>
      <c r="Y40" s="623"/>
      <c r="Z40" s="659">
        <v>0.3</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v>34912</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131</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289078</v>
      </c>
      <c r="CS40" s="622"/>
      <c r="CT40" s="622"/>
      <c r="CU40" s="622"/>
      <c r="CV40" s="622"/>
      <c r="CW40" s="622"/>
      <c r="CX40" s="622"/>
      <c r="CY40" s="623"/>
      <c r="CZ40" s="624">
        <v>0.4</v>
      </c>
      <c r="DA40" s="636"/>
      <c r="DB40" s="636"/>
      <c r="DC40" s="637"/>
      <c r="DD40" s="627">
        <v>289078</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78705318</v>
      </c>
      <c r="S41" s="646"/>
      <c r="T41" s="646"/>
      <c r="U41" s="646"/>
      <c r="V41" s="646"/>
      <c r="W41" s="646"/>
      <c r="X41" s="646"/>
      <c r="Y41" s="649"/>
      <c r="Z41" s="650">
        <v>100</v>
      </c>
      <c r="AA41" s="650"/>
      <c r="AB41" s="650"/>
      <c r="AC41" s="650"/>
      <c r="AD41" s="651">
        <v>30854791</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1356426</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3674437</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361</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17848652</v>
      </c>
      <c r="CS42" s="634"/>
      <c r="CT42" s="634"/>
      <c r="CU42" s="634"/>
      <c r="CV42" s="634"/>
      <c r="CW42" s="634"/>
      <c r="CX42" s="634"/>
      <c r="CY42" s="635"/>
      <c r="CZ42" s="624">
        <v>23.5</v>
      </c>
      <c r="DA42" s="636"/>
      <c r="DB42" s="636"/>
      <c r="DC42" s="637"/>
      <c r="DD42" s="627">
        <v>3810824</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342</v>
      </c>
      <c r="CD43" s="618" t="s">
        <v>343</v>
      </c>
      <c r="CE43" s="619"/>
      <c r="CF43" s="619"/>
      <c r="CG43" s="619"/>
      <c r="CH43" s="619"/>
      <c r="CI43" s="619"/>
      <c r="CJ43" s="619"/>
      <c r="CK43" s="619"/>
      <c r="CL43" s="619"/>
      <c r="CM43" s="619"/>
      <c r="CN43" s="619"/>
      <c r="CO43" s="619"/>
      <c r="CP43" s="619"/>
      <c r="CQ43" s="620"/>
      <c r="CR43" s="621">
        <v>148805</v>
      </c>
      <c r="CS43" s="634"/>
      <c r="CT43" s="634"/>
      <c r="CU43" s="634"/>
      <c r="CV43" s="634"/>
      <c r="CW43" s="634"/>
      <c r="CX43" s="634"/>
      <c r="CY43" s="635"/>
      <c r="CZ43" s="624">
        <v>0.2</v>
      </c>
      <c r="DA43" s="636"/>
      <c r="DB43" s="636"/>
      <c r="DC43" s="637"/>
      <c r="DD43" s="627">
        <v>148805</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17826852</v>
      </c>
      <c r="CS44" s="622"/>
      <c r="CT44" s="622"/>
      <c r="CU44" s="622"/>
      <c r="CV44" s="622"/>
      <c r="CW44" s="622"/>
      <c r="CX44" s="622"/>
      <c r="CY44" s="623"/>
      <c r="CZ44" s="624">
        <v>23.4</v>
      </c>
      <c r="DA44" s="625"/>
      <c r="DB44" s="625"/>
      <c r="DC44" s="626"/>
      <c r="DD44" s="627">
        <v>3789024</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14219248</v>
      </c>
      <c r="CS45" s="634"/>
      <c r="CT45" s="634"/>
      <c r="CU45" s="634"/>
      <c r="CV45" s="634"/>
      <c r="CW45" s="634"/>
      <c r="CX45" s="634"/>
      <c r="CY45" s="635"/>
      <c r="CZ45" s="624">
        <v>18.7</v>
      </c>
      <c r="DA45" s="636"/>
      <c r="DB45" s="636"/>
      <c r="DC45" s="637"/>
      <c r="DD45" s="627">
        <v>2534667</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348</v>
      </c>
      <c r="CG46" s="619"/>
      <c r="CH46" s="619"/>
      <c r="CI46" s="619"/>
      <c r="CJ46" s="619"/>
      <c r="CK46" s="619"/>
      <c r="CL46" s="619"/>
      <c r="CM46" s="619"/>
      <c r="CN46" s="619"/>
      <c r="CO46" s="619"/>
      <c r="CP46" s="619"/>
      <c r="CQ46" s="620"/>
      <c r="CR46" s="621">
        <v>3604042</v>
      </c>
      <c r="CS46" s="622"/>
      <c r="CT46" s="622"/>
      <c r="CU46" s="622"/>
      <c r="CV46" s="622"/>
      <c r="CW46" s="622"/>
      <c r="CX46" s="622"/>
      <c r="CY46" s="623"/>
      <c r="CZ46" s="624">
        <v>4.7</v>
      </c>
      <c r="DA46" s="625"/>
      <c r="DB46" s="625"/>
      <c r="DC46" s="626"/>
      <c r="DD46" s="627">
        <v>1254357</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349</v>
      </c>
      <c r="CG47" s="619"/>
      <c r="CH47" s="619"/>
      <c r="CI47" s="619"/>
      <c r="CJ47" s="619"/>
      <c r="CK47" s="619"/>
      <c r="CL47" s="619"/>
      <c r="CM47" s="619"/>
      <c r="CN47" s="619"/>
      <c r="CO47" s="619"/>
      <c r="CP47" s="619"/>
      <c r="CQ47" s="620"/>
      <c r="CR47" s="621">
        <v>21800</v>
      </c>
      <c r="CS47" s="634"/>
      <c r="CT47" s="634"/>
      <c r="CU47" s="634"/>
      <c r="CV47" s="634"/>
      <c r="CW47" s="634"/>
      <c r="CX47" s="634"/>
      <c r="CY47" s="635"/>
      <c r="CZ47" s="624">
        <v>0</v>
      </c>
      <c r="DA47" s="636"/>
      <c r="DB47" s="636"/>
      <c r="DC47" s="637"/>
      <c r="DD47" s="627">
        <v>21800</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351</v>
      </c>
      <c r="CE49" s="603"/>
      <c r="CF49" s="603"/>
      <c r="CG49" s="603"/>
      <c r="CH49" s="603"/>
      <c r="CI49" s="603"/>
      <c r="CJ49" s="603"/>
      <c r="CK49" s="603"/>
      <c r="CL49" s="603"/>
      <c r="CM49" s="603"/>
      <c r="CN49" s="603"/>
      <c r="CO49" s="603"/>
      <c r="CP49" s="603"/>
      <c r="CQ49" s="604"/>
      <c r="CR49" s="605">
        <v>76089334</v>
      </c>
      <c r="CS49" s="606"/>
      <c r="CT49" s="606"/>
      <c r="CU49" s="606"/>
      <c r="CV49" s="606"/>
      <c r="CW49" s="606"/>
      <c r="CX49" s="606"/>
      <c r="CY49" s="607"/>
      <c r="CZ49" s="608">
        <v>100</v>
      </c>
      <c r="DA49" s="609"/>
      <c r="DB49" s="609"/>
      <c r="DC49" s="610"/>
      <c r="DD49" s="611">
        <v>42640770</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7lXkLi3tC/qlC/gkPlbNrWf1RC9g00M3VBqQpkesODe7uVsZCEKPTElFcMMGQ8/qzyL+drb365Eqc6OhC5ZAWg==" saltValue="iZ9uvlXA0bzL1uSTMn7pc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3" t="s">
        <v>352</v>
      </c>
      <c r="B2" s="1093"/>
      <c r="C2" s="1093"/>
      <c r="D2" s="1093"/>
      <c r="E2" s="1093"/>
      <c r="F2" s="1093"/>
      <c r="G2" s="1093"/>
      <c r="H2" s="1093"/>
      <c r="I2" s="1093"/>
      <c r="J2" s="1093"/>
      <c r="K2" s="1093"/>
      <c r="L2" s="1093"/>
      <c r="M2" s="1093"/>
      <c r="N2" s="1093"/>
      <c r="O2" s="1093"/>
      <c r="P2" s="1093"/>
      <c r="Q2" s="1093"/>
      <c r="R2" s="1093"/>
      <c r="S2" s="1093"/>
      <c r="T2" s="1093"/>
      <c r="U2" s="1093"/>
      <c r="V2" s="1093"/>
      <c r="W2" s="1093"/>
      <c r="X2" s="1093"/>
      <c r="Y2" s="1093"/>
      <c r="Z2" s="1093"/>
      <c r="AA2" s="1093"/>
      <c r="AB2" s="1093"/>
      <c r="AC2" s="1093"/>
      <c r="AD2" s="1093"/>
      <c r="AE2" s="1093"/>
      <c r="AF2" s="1093"/>
      <c r="AG2" s="1093"/>
      <c r="AH2" s="1093"/>
      <c r="AI2" s="1093"/>
      <c r="AJ2" s="1093"/>
      <c r="AK2" s="1093"/>
      <c r="AL2" s="1093"/>
      <c r="AM2" s="1093"/>
      <c r="AN2" s="1093"/>
      <c r="AO2" s="1093"/>
      <c r="AP2" s="1093"/>
      <c r="AQ2" s="1093"/>
      <c r="AR2" s="1093"/>
      <c r="AS2" s="1093"/>
      <c r="AT2" s="1093"/>
      <c r="AU2" s="1093"/>
      <c r="AV2" s="1093"/>
      <c r="AW2" s="1093"/>
      <c r="AX2" s="1093"/>
      <c r="AY2" s="1093"/>
      <c r="AZ2" s="1093"/>
      <c r="BA2" s="1093"/>
      <c r="BB2" s="1093"/>
      <c r="BC2" s="1093"/>
      <c r="BD2" s="1093"/>
      <c r="BE2" s="1093"/>
      <c r="BF2" s="1093"/>
      <c r="BG2" s="1093"/>
      <c r="BH2" s="1093"/>
      <c r="BI2" s="1093"/>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4" t="s">
        <v>353</v>
      </c>
      <c r="DK2" s="1095"/>
      <c r="DL2" s="1095"/>
      <c r="DM2" s="1095"/>
      <c r="DN2" s="1095"/>
      <c r="DO2" s="1096"/>
      <c r="DP2" s="228"/>
      <c r="DQ2" s="1094" t="s">
        <v>354</v>
      </c>
      <c r="DR2" s="1095"/>
      <c r="DS2" s="1095"/>
      <c r="DT2" s="1095"/>
      <c r="DU2" s="1095"/>
      <c r="DV2" s="1095"/>
      <c r="DW2" s="1095"/>
      <c r="DX2" s="1095"/>
      <c r="DY2" s="1095"/>
      <c r="DZ2" s="1096"/>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62" t="s">
        <v>355</v>
      </c>
      <c r="B4" s="1062"/>
      <c r="C4" s="1062"/>
      <c r="D4" s="1062"/>
      <c r="E4" s="1062"/>
      <c r="F4" s="1062"/>
      <c r="G4" s="1062"/>
      <c r="H4" s="1062"/>
      <c r="I4" s="1062"/>
      <c r="J4" s="1062"/>
      <c r="K4" s="1062"/>
      <c r="L4" s="1062"/>
      <c r="M4" s="1062"/>
      <c r="N4" s="1062"/>
      <c r="O4" s="1062"/>
      <c r="P4" s="1062"/>
      <c r="Q4" s="1062"/>
      <c r="R4" s="1062"/>
      <c r="S4" s="1062"/>
      <c r="T4" s="1062"/>
      <c r="U4" s="1062"/>
      <c r="V4" s="1062"/>
      <c r="W4" s="1062"/>
      <c r="X4" s="1062"/>
      <c r="Y4" s="1062"/>
      <c r="Z4" s="1062"/>
      <c r="AA4" s="1062"/>
      <c r="AB4" s="1062"/>
      <c r="AC4" s="1062"/>
      <c r="AD4" s="1062"/>
      <c r="AE4" s="1062"/>
      <c r="AF4" s="1062"/>
      <c r="AG4" s="1062"/>
      <c r="AH4" s="1062"/>
      <c r="AI4" s="1062"/>
      <c r="AJ4" s="1062"/>
      <c r="AK4" s="1062"/>
      <c r="AL4" s="1062"/>
      <c r="AM4" s="1062"/>
      <c r="AN4" s="1062"/>
      <c r="AO4" s="1062"/>
      <c r="AP4" s="1062"/>
      <c r="AQ4" s="1062"/>
      <c r="AR4" s="1062"/>
      <c r="AS4" s="1062"/>
      <c r="AT4" s="1062"/>
      <c r="AU4" s="1062"/>
      <c r="AV4" s="1062"/>
      <c r="AW4" s="1062"/>
      <c r="AX4" s="1062"/>
      <c r="AY4" s="1062"/>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7"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7" t="s">
        <v>371</v>
      </c>
      <c r="DH5" s="1088"/>
      <c r="DI5" s="1088"/>
      <c r="DJ5" s="1088"/>
      <c r="DK5" s="1089"/>
      <c r="DL5" s="1087" t="s">
        <v>372</v>
      </c>
      <c r="DM5" s="1088"/>
      <c r="DN5" s="1088"/>
      <c r="DO5" s="1088"/>
      <c r="DP5" s="1089"/>
      <c r="DQ5" s="1001" t="s">
        <v>373</v>
      </c>
      <c r="DR5" s="1002"/>
      <c r="DS5" s="1002"/>
      <c r="DT5" s="1002"/>
      <c r="DU5" s="1003"/>
      <c r="DV5" s="1001" t="s">
        <v>364</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8"/>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90"/>
      <c r="DH6" s="1091"/>
      <c r="DI6" s="1091"/>
      <c r="DJ6" s="1091"/>
      <c r="DK6" s="1092"/>
      <c r="DL6" s="1090"/>
      <c r="DM6" s="1091"/>
      <c r="DN6" s="1091"/>
      <c r="DO6" s="1091"/>
      <c r="DP6" s="1092"/>
      <c r="DQ6" s="1004"/>
      <c r="DR6" s="1005"/>
      <c r="DS6" s="1005"/>
      <c r="DT6" s="1005"/>
      <c r="DU6" s="1006"/>
      <c r="DV6" s="1004"/>
      <c r="DW6" s="1005"/>
      <c r="DX6" s="1005"/>
      <c r="DY6" s="1005"/>
      <c r="DZ6" s="1016"/>
      <c r="EA6" s="234"/>
    </row>
    <row r="7" spans="1:131" s="235" customFormat="1" ht="26.25" customHeight="1" thickTop="1" x14ac:dyDescent="0.2">
      <c r="A7" s="236">
        <v>1</v>
      </c>
      <c r="B7" s="1050" t="s">
        <v>374</v>
      </c>
      <c r="C7" s="1051"/>
      <c r="D7" s="1051"/>
      <c r="E7" s="1051"/>
      <c r="F7" s="1051"/>
      <c r="G7" s="1051"/>
      <c r="H7" s="1051"/>
      <c r="I7" s="1051"/>
      <c r="J7" s="1051"/>
      <c r="K7" s="1051"/>
      <c r="L7" s="1051"/>
      <c r="M7" s="1051"/>
      <c r="N7" s="1051"/>
      <c r="O7" s="1051"/>
      <c r="P7" s="1052"/>
      <c r="Q7" s="1105">
        <v>78807</v>
      </c>
      <c r="R7" s="1106"/>
      <c r="S7" s="1106"/>
      <c r="T7" s="1106"/>
      <c r="U7" s="1106"/>
      <c r="V7" s="1106">
        <v>76191</v>
      </c>
      <c r="W7" s="1106"/>
      <c r="X7" s="1106"/>
      <c r="Y7" s="1106"/>
      <c r="Z7" s="1106"/>
      <c r="AA7" s="1106">
        <v>2616</v>
      </c>
      <c r="AB7" s="1106"/>
      <c r="AC7" s="1106"/>
      <c r="AD7" s="1106"/>
      <c r="AE7" s="1107"/>
      <c r="AF7" s="1108">
        <v>1642</v>
      </c>
      <c r="AG7" s="1109"/>
      <c r="AH7" s="1109"/>
      <c r="AI7" s="1109"/>
      <c r="AJ7" s="1110"/>
      <c r="AK7" s="1111">
        <v>3114</v>
      </c>
      <c r="AL7" s="1112"/>
      <c r="AM7" s="1112"/>
      <c r="AN7" s="1112"/>
      <c r="AO7" s="1112"/>
      <c r="AP7" s="1112">
        <v>45043</v>
      </c>
      <c r="AQ7" s="1112"/>
      <c r="AR7" s="1112"/>
      <c r="AS7" s="1112"/>
      <c r="AT7" s="1112"/>
      <c r="AU7" s="1113"/>
      <c r="AV7" s="1113"/>
      <c r="AW7" s="1113"/>
      <c r="AX7" s="1113"/>
      <c r="AY7" s="1114"/>
      <c r="AZ7" s="232"/>
      <c r="BA7" s="232"/>
      <c r="BB7" s="232"/>
      <c r="BC7" s="232"/>
      <c r="BD7" s="232"/>
      <c r="BE7" s="233"/>
      <c r="BF7" s="233"/>
      <c r="BG7" s="233"/>
      <c r="BH7" s="233"/>
      <c r="BI7" s="233"/>
      <c r="BJ7" s="233"/>
      <c r="BK7" s="233"/>
      <c r="BL7" s="233"/>
      <c r="BM7" s="233"/>
      <c r="BN7" s="233"/>
      <c r="BO7" s="233"/>
      <c r="BP7" s="233"/>
      <c r="BQ7" s="236">
        <v>1</v>
      </c>
      <c r="BR7" s="237"/>
      <c r="BS7" s="1102" t="s">
        <v>558</v>
      </c>
      <c r="BT7" s="1103"/>
      <c r="BU7" s="1103"/>
      <c r="BV7" s="1103"/>
      <c r="BW7" s="1103"/>
      <c r="BX7" s="1103"/>
      <c r="BY7" s="1103"/>
      <c r="BZ7" s="1103"/>
      <c r="CA7" s="1103"/>
      <c r="CB7" s="1103"/>
      <c r="CC7" s="1103"/>
      <c r="CD7" s="1103"/>
      <c r="CE7" s="1103"/>
      <c r="CF7" s="1103"/>
      <c r="CG7" s="1115"/>
      <c r="CH7" s="1099">
        <v>2</v>
      </c>
      <c r="CI7" s="1100"/>
      <c r="CJ7" s="1100"/>
      <c r="CK7" s="1100"/>
      <c r="CL7" s="1101"/>
      <c r="CM7" s="1099">
        <v>302</v>
      </c>
      <c r="CN7" s="1100"/>
      <c r="CO7" s="1100"/>
      <c r="CP7" s="1100"/>
      <c r="CQ7" s="1101"/>
      <c r="CR7" s="1099">
        <v>86</v>
      </c>
      <c r="CS7" s="1100"/>
      <c r="CT7" s="1100"/>
      <c r="CU7" s="1100"/>
      <c r="CV7" s="1101"/>
      <c r="CW7" s="1099">
        <v>18</v>
      </c>
      <c r="CX7" s="1100"/>
      <c r="CY7" s="1100"/>
      <c r="CZ7" s="1100"/>
      <c r="DA7" s="1101"/>
      <c r="DB7" s="1099" t="s">
        <v>570</v>
      </c>
      <c r="DC7" s="1100"/>
      <c r="DD7" s="1100"/>
      <c r="DE7" s="1100"/>
      <c r="DF7" s="1101"/>
      <c r="DG7" s="1099" t="s">
        <v>570</v>
      </c>
      <c r="DH7" s="1100"/>
      <c r="DI7" s="1100"/>
      <c r="DJ7" s="1100"/>
      <c r="DK7" s="1101"/>
      <c r="DL7" s="1099" t="s">
        <v>570</v>
      </c>
      <c r="DM7" s="1100"/>
      <c r="DN7" s="1100"/>
      <c r="DO7" s="1100"/>
      <c r="DP7" s="1101"/>
      <c r="DQ7" s="1099" t="s">
        <v>570</v>
      </c>
      <c r="DR7" s="1100"/>
      <c r="DS7" s="1100"/>
      <c r="DT7" s="1100"/>
      <c r="DU7" s="1101"/>
      <c r="DV7" s="1102"/>
      <c r="DW7" s="1103"/>
      <c r="DX7" s="1103"/>
      <c r="DY7" s="1103"/>
      <c r="DZ7" s="1104"/>
      <c r="EA7" s="234"/>
    </row>
    <row r="8" spans="1:131" s="235" customFormat="1" ht="26.25" customHeight="1" x14ac:dyDescent="0.2">
      <c r="A8" s="238">
        <v>2</v>
      </c>
      <c r="B8" s="1030" t="s">
        <v>375</v>
      </c>
      <c r="C8" s="1031"/>
      <c r="D8" s="1031"/>
      <c r="E8" s="1031"/>
      <c r="F8" s="1031"/>
      <c r="G8" s="1031"/>
      <c r="H8" s="1031"/>
      <c r="I8" s="1031"/>
      <c r="J8" s="1031"/>
      <c r="K8" s="1031"/>
      <c r="L8" s="1031"/>
      <c r="M8" s="1031"/>
      <c r="N8" s="1031"/>
      <c r="O8" s="1031"/>
      <c r="P8" s="1032"/>
      <c r="Q8" s="1038">
        <v>674</v>
      </c>
      <c r="R8" s="1039"/>
      <c r="S8" s="1039"/>
      <c r="T8" s="1039"/>
      <c r="U8" s="1039"/>
      <c r="V8" s="1039">
        <v>674</v>
      </c>
      <c r="W8" s="1039"/>
      <c r="X8" s="1039"/>
      <c r="Y8" s="1039"/>
      <c r="Z8" s="1039"/>
      <c r="AA8" s="1039" t="s">
        <v>552</v>
      </c>
      <c r="AB8" s="1039"/>
      <c r="AC8" s="1039"/>
      <c r="AD8" s="1039"/>
      <c r="AE8" s="1040"/>
      <c r="AF8" s="1035" t="s">
        <v>122</v>
      </c>
      <c r="AG8" s="1036"/>
      <c r="AH8" s="1036"/>
      <c r="AI8" s="1036"/>
      <c r="AJ8" s="1037"/>
      <c r="AK8" s="1083">
        <v>11</v>
      </c>
      <c r="AL8" s="1084"/>
      <c r="AM8" s="1084"/>
      <c r="AN8" s="1084"/>
      <c r="AO8" s="1084"/>
      <c r="AP8" s="1084">
        <v>4986</v>
      </c>
      <c r="AQ8" s="1084"/>
      <c r="AR8" s="1084"/>
      <c r="AS8" s="1084"/>
      <c r="AT8" s="1084"/>
      <c r="AU8" s="1085"/>
      <c r="AV8" s="1085"/>
      <c r="AW8" s="1085"/>
      <c r="AX8" s="1085"/>
      <c r="AY8" s="1086"/>
      <c r="AZ8" s="232"/>
      <c r="BA8" s="232"/>
      <c r="BB8" s="232"/>
      <c r="BC8" s="232"/>
      <c r="BD8" s="232"/>
      <c r="BE8" s="233"/>
      <c r="BF8" s="233"/>
      <c r="BG8" s="233"/>
      <c r="BH8" s="233"/>
      <c r="BI8" s="233"/>
      <c r="BJ8" s="233"/>
      <c r="BK8" s="233"/>
      <c r="BL8" s="233"/>
      <c r="BM8" s="233"/>
      <c r="BN8" s="233"/>
      <c r="BO8" s="233"/>
      <c r="BP8" s="233"/>
      <c r="BQ8" s="238">
        <v>2</v>
      </c>
      <c r="BR8" s="239"/>
      <c r="BS8" s="992" t="s">
        <v>559</v>
      </c>
      <c r="BT8" s="993"/>
      <c r="BU8" s="993"/>
      <c r="BV8" s="993"/>
      <c r="BW8" s="993"/>
      <c r="BX8" s="993"/>
      <c r="BY8" s="993"/>
      <c r="BZ8" s="993"/>
      <c r="CA8" s="993"/>
      <c r="CB8" s="993"/>
      <c r="CC8" s="993"/>
      <c r="CD8" s="993"/>
      <c r="CE8" s="993"/>
      <c r="CF8" s="993"/>
      <c r="CG8" s="1014"/>
      <c r="CH8" s="989">
        <v>11</v>
      </c>
      <c r="CI8" s="990"/>
      <c r="CJ8" s="990"/>
      <c r="CK8" s="990"/>
      <c r="CL8" s="991"/>
      <c r="CM8" s="989">
        <v>1206</v>
      </c>
      <c r="CN8" s="990"/>
      <c r="CO8" s="990"/>
      <c r="CP8" s="990"/>
      <c r="CQ8" s="991"/>
      <c r="CR8" s="989">
        <v>1005</v>
      </c>
      <c r="CS8" s="990"/>
      <c r="CT8" s="990"/>
      <c r="CU8" s="990"/>
      <c r="CV8" s="991"/>
      <c r="CW8" s="989">
        <v>99</v>
      </c>
      <c r="CX8" s="990"/>
      <c r="CY8" s="990"/>
      <c r="CZ8" s="990"/>
      <c r="DA8" s="991"/>
      <c r="DB8" s="989" t="s">
        <v>572</v>
      </c>
      <c r="DC8" s="990"/>
      <c r="DD8" s="990"/>
      <c r="DE8" s="990"/>
      <c r="DF8" s="991"/>
      <c r="DG8" s="989" t="s">
        <v>574</v>
      </c>
      <c r="DH8" s="990"/>
      <c r="DI8" s="990"/>
      <c r="DJ8" s="990"/>
      <c r="DK8" s="991"/>
      <c r="DL8" s="989" t="s">
        <v>570</v>
      </c>
      <c r="DM8" s="990"/>
      <c r="DN8" s="990"/>
      <c r="DO8" s="990"/>
      <c r="DP8" s="991"/>
      <c r="DQ8" s="989" t="s">
        <v>570</v>
      </c>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3"/>
      <c r="AL9" s="1084"/>
      <c r="AM9" s="1084"/>
      <c r="AN9" s="1084"/>
      <c r="AO9" s="1084"/>
      <c r="AP9" s="1084"/>
      <c r="AQ9" s="1084"/>
      <c r="AR9" s="1084"/>
      <c r="AS9" s="1084"/>
      <c r="AT9" s="1084"/>
      <c r="AU9" s="1085"/>
      <c r="AV9" s="1085"/>
      <c r="AW9" s="1085"/>
      <c r="AX9" s="1085"/>
      <c r="AY9" s="1086"/>
      <c r="AZ9" s="232"/>
      <c r="BA9" s="232"/>
      <c r="BB9" s="232"/>
      <c r="BC9" s="232"/>
      <c r="BD9" s="232"/>
      <c r="BE9" s="233"/>
      <c r="BF9" s="233"/>
      <c r="BG9" s="233"/>
      <c r="BH9" s="233"/>
      <c r="BI9" s="233"/>
      <c r="BJ9" s="233"/>
      <c r="BK9" s="233"/>
      <c r="BL9" s="233"/>
      <c r="BM9" s="233"/>
      <c r="BN9" s="233"/>
      <c r="BO9" s="233"/>
      <c r="BP9" s="233"/>
      <c r="BQ9" s="238">
        <v>3</v>
      </c>
      <c r="BR9" s="239"/>
      <c r="BS9" s="992" t="s">
        <v>560</v>
      </c>
      <c r="BT9" s="993"/>
      <c r="BU9" s="993"/>
      <c r="BV9" s="993"/>
      <c r="BW9" s="993"/>
      <c r="BX9" s="993"/>
      <c r="BY9" s="993"/>
      <c r="BZ9" s="993"/>
      <c r="CA9" s="993"/>
      <c r="CB9" s="993"/>
      <c r="CC9" s="993"/>
      <c r="CD9" s="993"/>
      <c r="CE9" s="993"/>
      <c r="CF9" s="993"/>
      <c r="CG9" s="1014"/>
      <c r="CH9" s="989">
        <v>-10</v>
      </c>
      <c r="CI9" s="990"/>
      <c r="CJ9" s="990"/>
      <c r="CK9" s="990"/>
      <c r="CL9" s="991"/>
      <c r="CM9" s="989">
        <v>1073</v>
      </c>
      <c r="CN9" s="990"/>
      <c r="CO9" s="990"/>
      <c r="CP9" s="990"/>
      <c r="CQ9" s="991"/>
      <c r="CR9" s="989">
        <v>1000</v>
      </c>
      <c r="CS9" s="990"/>
      <c r="CT9" s="990"/>
      <c r="CU9" s="990"/>
      <c r="CV9" s="991"/>
      <c r="CW9" s="989">
        <v>14</v>
      </c>
      <c r="CX9" s="990"/>
      <c r="CY9" s="990"/>
      <c r="CZ9" s="990"/>
      <c r="DA9" s="991"/>
      <c r="DB9" s="989" t="s">
        <v>573</v>
      </c>
      <c r="DC9" s="990"/>
      <c r="DD9" s="990"/>
      <c r="DE9" s="990"/>
      <c r="DF9" s="991"/>
      <c r="DG9" s="989" t="s">
        <v>570</v>
      </c>
      <c r="DH9" s="990"/>
      <c r="DI9" s="990"/>
      <c r="DJ9" s="990"/>
      <c r="DK9" s="991"/>
      <c r="DL9" s="989" t="s">
        <v>575</v>
      </c>
      <c r="DM9" s="990"/>
      <c r="DN9" s="990"/>
      <c r="DO9" s="990"/>
      <c r="DP9" s="991"/>
      <c r="DQ9" s="989" t="s">
        <v>570</v>
      </c>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3"/>
      <c r="AL10" s="1084"/>
      <c r="AM10" s="1084"/>
      <c r="AN10" s="1084"/>
      <c r="AO10" s="1084"/>
      <c r="AP10" s="1084"/>
      <c r="AQ10" s="1084"/>
      <c r="AR10" s="1084"/>
      <c r="AS10" s="1084"/>
      <c r="AT10" s="1084"/>
      <c r="AU10" s="1085"/>
      <c r="AV10" s="1085"/>
      <c r="AW10" s="1085"/>
      <c r="AX10" s="1085"/>
      <c r="AY10" s="1086"/>
      <c r="AZ10" s="232"/>
      <c r="BA10" s="232"/>
      <c r="BB10" s="232"/>
      <c r="BC10" s="232"/>
      <c r="BD10" s="232"/>
      <c r="BE10" s="233"/>
      <c r="BF10" s="233"/>
      <c r="BG10" s="233"/>
      <c r="BH10" s="233"/>
      <c r="BI10" s="233"/>
      <c r="BJ10" s="233"/>
      <c r="BK10" s="233"/>
      <c r="BL10" s="233"/>
      <c r="BM10" s="233"/>
      <c r="BN10" s="233"/>
      <c r="BO10" s="233"/>
      <c r="BP10" s="233"/>
      <c r="BQ10" s="238">
        <v>4</v>
      </c>
      <c r="BR10" s="239"/>
      <c r="BS10" s="992" t="s">
        <v>561</v>
      </c>
      <c r="BT10" s="993"/>
      <c r="BU10" s="993"/>
      <c r="BV10" s="993"/>
      <c r="BW10" s="993"/>
      <c r="BX10" s="993"/>
      <c r="BY10" s="993"/>
      <c r="BZ10" s="993"/>
      <c r="CA10" s="993"/>
      <c r="CB10" s="993"/>
      <c r="CC10" s="993"/>
      <c r="CD10" s="993"/>
      <c r="CE10" s="993"/>
      <c r="CF10" s="993"/>
      <c r="CG10" s="1014"/>
      <c r="CH10" s="989">
        <v>4</v>
      </c>
      <c r="CI10" s="990"/>
      <c r="CJ10" s="990"/>
      <c r="CK10" s="990"/>
      <c r="CL10" s="991"/>
      <c r="CM10" s="989">
        <v>692</v>
      </c>
      <c r="CN10" s="990"/>
      <c r="CO10" s="990"/>
      <c r="CP10" s="990"/>
      <c r="CQ10" s="991"/>
      <c r="CR10" s="989">
        <v>600</v>
      </c>
      <c r="CS10" s="990"/>
      <c r="CT10" s="990"/>
      <c r="CU10" s="990"/>
      <c r="CV10" s="991"/>
      <c r="CW10" s="989" t="s">
        <v>570</v>
      </c>
      <c r="CX10" s="990"/>
      <c r="CY10" s="990"/>
      <c r="CZ10" s="990"/>
      <c r="DA10" s="991"/>
      <c r="DB10" s="989" t="s">
        <v>570</v>
      </c>
      <c r="DC10" s="990"/>
      <c r="DD10" s="990"/>
      <c r="DE10" s="990"/>
      <c r="DF10" s="991"/>
      <c r="DG10" s="989" t="s">
        <v>570</v>
      </c>
      <c r="DH10" s="990"/>
      <c r="DI10" s="990"/>
      <c r="DJ10" s="990"/>
      <c r="DK10" s="991"/>
      <c r="DL10" s="989" t="s">
        <v>570</v>
      </c>
      <c r="DM10" s="990"/>
      <c r="DN10" s="990"/>
      <c r="DO10" s="990"/>
      <c r="DP10" s="991"/>
      <c r="DQ10" s="989" t="s">
        <v>570</v>
      </c>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3"/>
      <c r="AL11" s="1084"/>
      <c r="AM11" s="1084"/>
      <c r="AN11" s="1084"/>
      <c r="AO11" s="1084"/>
      <c r="AP11" s="1084"/>
      <c r="AQ11" s="1084"/>
      <c r="AR11" s="1084"/>
      <c r="AS11" s="1084"/>
      <c r="AT11" s="1084"/>
      <c r="AU11" s="1085"/>
      <c r="AV11" s="1085"/>
      <c r="AW11" s="1085"/>
      <c r="AX11" s="1085"/>
      <c r="AY11" s="1086"/>
      <c r="AZ11" s="232"/>
      <c r="BA11" s="232"/>
      <c r="BB11" s="232"/>
      <c r="BC11" s="232"/>
      <c r="BD11" s="232"/>
      <c r="BE11" s="233"/>
      <c r="BF11" s="233"/>
      <c r="BG11" s="233"/>
      <c r="BH11" s="233"/>
      <c r="BI11" s="233"/>
      <c r="BJ11" s="233"/>
      <c r="BK11" s="233"/>
      <c r="BL11" s="233"/>
      <c r="BM11" s="233"/>
      <c r="BN11" s="233"/>
      <c r="BO11" s="233"/>
      <c r="BP11" s="233"/>
      <c r="BQ11" s="238">
        <v>5</v>
      </c>
      <c r="BR11" s="239"/>
      <c r="BS11" s="992" t="s">
        <v>562</v>
      </c>
      <c r="BT11" s="993"/>
      <c r="BU11" s="993"/>
      <c r="BV11" s="993"/>
      <c r="BW11" s="993"/>
      <c r="BX11" s="993"/>
      <c r="BY11" s="993"/>
      <c r="BZ11" s="993"/>
      <c r="CA11" s="993"/>
      <c r="CB11" s="993"/>
      <c r="CC11" s="993"/>
      <c r="CD11" s="993"/>
      <c r="CE11" s="993"/>
      <c r="CF11" s="993"/>
      <c r="CG11" s="1014"/>
      <c r="CH11" s="989">
        <v>26</v>
      </c>
      <c r="CI11" s="990"/>
      <c r="CJ11" s="990"/>
      <c r="CK11" s="990"/>
      <c r="CL11" s="991"/>
      <c r="CM11" s="989">
        <v>231</v>
      </c>
      <c r="CN11" s="990"/>
      <c r="CO11" s="990"/>
      <c r="CP11" s="990"/>
      <c r="CQ11" s="991"/>
      <c r="CR11" s="989">
        <v>647</v>
      </c>
      <c r="CS11" s="990"/>
      <c r="CT11" s="990"/>
      <c r="CU11" s="990"/>
      <c r="CV11" s="991"/>
      <c r="CW11" s="989">
        <v>75</v>
      </c>
      <c r="CX11" s="990"/>
      <c r="CY11" s="990"/>
      <c r="CZ11" s="990"/>
      <c r="DA11" s="991"/>
      <c r="DB11" s="989">
        <v>243</v>
      </c>
      <c r="DC11" s="990"/>
      <c r="DD11" s="990"/>
      <c r="DE11" s="990"/>
      <c r="DF11" s="991"/>
      <c r="DG11" s="989" t="s">
        <v>570</v>
      </c>
      <c r="DH11" s="990"/>
      <c r="DI11" s="990"/>
      <c r="DJ11" s="990"/>
      <c r="DK11" s="991"/>
      <c r="DL11" s="989" t="s">
        <v>572</v>
      </c>
      <c r="DM11" s="990"/>
      <c r="DN11" s="990"/>
      <c r="DO11" s="990"/>
      <c r="DP11" s="991"/>
      <c r="DQ11" s="989" t="s">
        <v>570</v>
      </c>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3"/>
      <c r="AL12" s="1084"/>
      <c r="AM12" s="1084"/>
      <c r="AN12" s="1084"/>
      <c r="AO12" s="1084"/>
      <c r="AP12" s="1084"/>
      <c r="AQ12" s="1084"/>
      <c r="AR12" s="1084"/>
      <c r="AS12" s="1084"/>
      <c r="AT12" s="1084"/>
      <c r="AU12" s="1085"/>
      <c r="AV12" s="1085"/>
      <c r="AW12" s="1085"/>
      <c r="AX12" s="1085"/>
      <c r="AY12" s="1086"/>
      <c r="AZ12" s="232"/>
      <c r="BA12" s="232"/>
      <c r="BB12" s="232"/>
      <c r="BC12" s="232"/>
      <c r="BD12" s="232"/>
      <c r="BE12" s="233"/>
      <c r="BF12" s="233"/>
      <c r="BG12" s="233"/>
      <c r="BH12" s="233"/>
      <c r="BI12" s="233"/>
      <c r="BJ12" s="233"/>
      <c r="BK12" s="233"/>
      <c r="BL12" s="233"/>
      <c r="BM12" s="233"/>
      <c r="BN12" s="233"/>
      <c r="BO12" s="233"/>
      <c r="BP12" s="233"/>
      <c r="BQ12" s="238">
        <v>6</v>
      </c>
      <c r="BR12" s="239"/>
      <c r="BS12" s="992" t="s">
        <v>563</v>
      </c>
      <c r="BT12" s="993"/>
      <c r="BU12" s="993"/>
      <c r="BV12" s="993"/>
      <c r="BW12" s="993"/>
      <c r="BX12" s="993"/>
      <c r="BY12" s="993"/>
      <c r="BZ12" s="993"/>
      <c r="CA12" s="993"/>
      <c r="CB12" s="993"/>
      <c r="CC12" s="993"/>
      <c r="CD12" s="993"/>
      <c r="CE12" s="993"/>
      <c r="CF12" s="993"/>
      <c r="CG12" s="1014"/>
      <c r="CH12" s="989">
        <v>6</v>
      </c>
      <c r="CI12" s="990"/>
      <c r="CJ12" s="990"/>
      <c r="CK12" s="990"/>
      <c r="CL12" s="991"/>
      <c r="CM12" s="989">
        <v>161</v>
      </c>
      <c r="CN12" s="990"/>
      <c r="CO12" s="990"/>
      <c r="CP12" s="990"/>
      <c r="CQ12" s="991"/>
      <c r="CR12" s="989">
        <v>55</v>
      </c>
      <c r="CS12" s="990"/>
      <c r="CT12" s="990"/>
      <c r="CU12" s="990"/>
      <c r="CV12" s="991"/>
      <c r="CW12" s="989">
        <v>9</v>
      </c>
      <c r="CX12" s="990"/>
      <c r="CY12" s="990"/>
      <c r="CZ12" s="990"/>
      <c r="DA12" s="991"/>
      <c r="DB12" s="989" t="s">
        <v>572</v>
      </c>
      <c r="DC12" s="990"/>
      <c r="DD12" s="990"/>
      <c r="DE12" s="990"/>
      <c r="DF12" s="991"/>
      <c r="DG12" s="989" t="s">
        <v>572</v>
      </c>
      <c r="DH12" s="990"/>
      <c r="DI12" s="990"/>
      <c r="DJ12" s="990"/>
      <c r="DK12" s="991"/>
      <c r="DL12" s="989" t="s">
        <v>570</v>
      </c>
      <c r="DM12" s="990"/>
      <c r="DN12" s="990"/>
      <c r="DO12" s="990"/>
      <c r="DP12" s="991"/>
      <c r="DQ12" s="989" t="s">
        <v>572</v>
      </c>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3"/>
      <c r="AL13" s="1084"/>
      <c r="AM13" s="1084"/>
      <c r="AN13" s="1084"/>
      <c r="AO13" s="1084"/>
      <c r="AP13" s="1084"/>
      <c r="AQ13" s="1084"/>
      <c r="AR13" s="1084"/>
      <c r="AS13" s="1084"/>
      <c r="AT13" s="1084"/>
      <c r="AU13" s="1085"/>
      <c r="AV13" s="1085"/>
      <c r="AW13" s="1085"/>
      <c r="AX13" s="1085"/>
      <c r="AY13" s="1086"/>
      <c r="AZ13" s="232"/>
      <c r="BA13" s="232"/>
      <c r="BB13" s="232"/>
      <c r="BC13" s="232"/>
      <c r="BD13" s="232"/>
      <c r="BE13" s="233"/>
      <c r="BF13" s="233"/>
      <c r="BG13" s="233"/>
      <c r="BH13" s="233"/>
      <c r="BI13" s="233"/>
      <c r="BJ13" s="233"/>
      <c r="BK13" s="233"/>
      <c r="BL13" s="233"/>
      <c r="BM13" s="233"/>
      <c r="BN13" s="233"/>
      <c r="BO13" s="233"/>
      <c r="BP13" s="233"/>
      <c r="BQ13" s="238">
        <v>7</v>
      </c>
      <c r="BR13" s="239"/>
      <c r="BS13" s="992" t="s">
        <v>564</v>
      </c>
      <c r="BT13" s="993"/>
      <c r="BU13" s="993"/>
      <c r="BV13" s="993"/>
      <c r="BW13" s="993"/>
      <c r="BX13" s="993"/>
      <c r="BY13" s="993"/>
      <c r="BZ13" s="993"/>
      <c r="CA13" s="993"/>
      <c r="CB13" s="993"/>
      <c r="CC13" s="993"/>
      <c r="CD13" s="993"/>
      <c r="CE13" s="993"/>
      <c r="CF13" s="993"/>
      <c r="CG13" s="1014"/>
      <c r="CH13" s="989">
        <v>7</v>
      </c>
      <c r="CI13" s="990"/>
      <c r="CJ13" s="990"/>
      <c r="CK13" s="990"/>
      <c r="CL13" s="991"/>
      <c r="CM13" s="989">
        <v>545</v>
      </c>
      <c r="CN13" s="990"/>
      <c r="CO13" s="990"/>
      <c r="CP13" s="990"/>
      <c r="CQ13" s="991"/>
      <c r="CR13" s="989">
        <v>5</v>
      </c>
      <c r="CS13" s="990"/>
      <c r="CT13" s="990"/>
      <c r="CU13" s="990"/>
      <c r="CV13" s="991"/>
      <c r="CW13" s="989" t="s">
        <v>571</v>
      </c>
      <c r="CX13" s="990"/>
      <c r="CY13" s="990"/>
      <c r="CZ13" s="990"/>
      <c r="DA13" s="991"/>
      <c r="DB13" s="989">
        <v>2101</v>
      </c>
      <c r="DC13" s="990"/>
      <c r="DD13" s="990"/>
      <c r="DE13" s="990"/>
      <c r="DF13" s="991"/>
      <c r="DG13" s="989" t="s">
        <v>570</v>
      </c>
      <c r="DH13" s="990"/>
      <c r="DI13" s="990"/>
      <c r="DJ13" s="990"/>
      <c r="DK13" s="991"/>
      <c r="DL13" s="989" t="s">
        <v>570</v>
      </c>
      <c r="DM13" s="990"/>
      <c r="DN13" s="990"/>
      <c r="DO13" s="990"/>
      <c r="DP13" s="991"/>
      <c r="DQ13" s="989" t="s">
        <v>570</v>
      </c>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3"/>
      <c r="AL14" s="1084"/>
      <c r="AM14" s="1084"/>
      <c r="AN14" s="1084"/>
      <c r="AO14" s="1084"/>
      <c r="AP14" s="1084"/>
      <c r="AQ14" s="1084"/>
      <c r="AR14" s="1084"/>
      <c r="AS14" s="1084"/>
      <c r="AT14" s="1084"/>
      <c r="AU14" s="1085"/>
      <c r="AV14" s="1085"/>
      <c r="AW14" s="1085"/>
      <c r="AX14" s="1085"/>
      <c r="AY14" s="1086"/>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3"/>
      <c r="AL15" s="1084"/>
      <c r="AM15" s="1084"/>
      <c r="AN15" s="1084"/>
      <c r="AO15" s="1084"/>
      <c r="AP15" s="1084"/>
      <c r="AQ15" s="1084"/>
      <c r="AR15" s="1084"/>
      <c r="AS15" s="1084"/>
      <c r="AT15" s="1084"/>
      <c r="AU15" s="1085"/>
      <c r="AV15" s="1085"/>
      <c r="AW15" s="1085"/>
      <c r="AX15" s="1085"/>
      <c r="AY15" s="1086"/>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3"/>
      <c r="AL16" s="1084"/>
      <c r="AM16" s="1084"/>
      <c r="AN16" s="1084"/>
      <c r="AO16" s="1084"/>
      <c r="AP16" s="1084"/>
      <c r="AQ16" s="1084"/>
      <c r="AR16" s="1084"/>
      <c r="AS16" s="1084"/>
      <c r="AT16" s="1084"/>
      <c r="AU16" s="1085"/>
      <c r="AV16" s="1085"/>
      <c r="AW16" s="1085"/>
      <c r="AX16" s="1085"/>
      <c r="AY16" s="1086"/>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3"/>
      <c r="AL17" s="1084"/>
      <c r="AM17" s="1084"/>
      <c r="AN17" s="1084"/>
      <c r="AO17" s="1084"/>
      <c r="AP17" s="1084"/>
      <c r="AQ17" s="1084"/>
      <c r="AR17" s="1084"/>
      <c r="AS17" s="1084"/>
      <c r="AT17" s="1084"/>
      <c r="AU17" s="1085"/>
      <c r="AV17" s="1085"/>
      <c r="AW17" s="1085"/>
      <c r="AX17" s="1085"/>
      <c r="AY17" s="1086"/>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3"/>
      <c r="AL18" s="1084"/>
      <c r="AM18" s="1084"/>
      <c r="AN18" s="1084"/>
      <c r="AO18" s="1084"/>
      <c r="AP18" s="1084"/>
      <c r="AQ18" s="1084"/>
      <c r="AR18" s="1084"/>
      <c r="AS18" s="1084"/>
      <c r="AT18" s="1084"/>
      <c r="AU18" s="1085"/>
      <c r="AV18" s="1085"/>
      <c r="AW18" s="1085"/>
      <c r="AX18" s="1085"/>
      <c r="AY18" s="1086"/>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3"/>
      <c r="AL19" s="1084"/>
      <c r="AM19" s="1084"/>
      <c r="AN19" s="1084"/>
      <c r="AO19" s="1084"/>
      <c r="AP19" s="1084"/>
      <c r="AQ19" s="1084"/>
      <c r="AR19" s="1084"/>
      <c r="AS19" s="1084"/>
      <c r="AT19" s="1084"/>
      <c r="AU19" s="1085"/>
      <c r="AV19" s="1085"/>
      <c r="AW19" s="1085"/>
      <c r="AX19" s="1085"/>
      <c r="AY19" s="1086"/>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3"/>
      <c r="AL20" s="1084"/>
      <c r="AM20" s="1084"/>
      <c r="AN20" s="1084"/>
      <c r="AO20" s="1084"/>
      <c r="AP20" s="1084"/>
      <c r="AQ20" s="1084"/>
      <c r="AR20" s="1084"/>
      <c r="AS20" s="1084"/>
      <c r="AT20" s="1084"/>
      <c r="AU20" s="1085"/>
      <c r="AV20" s="1085"/>
      <c r="AW20" s="1085"/>
      <c r="AX20" s="1085"/>
      <c r="AY20" s="1086"/>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3"/>
      <c r="AL21" s="1084"/>
      <c r="AM21" s="1084"/>
      <c r="AN21" s="1084"/>
      <c r="AO21" s="1084"/>
      <c r="AP21" s="1084"/>
      <c r="AQ21" s="1084"/>
      <c r="AR21" s="1084"/>
      <c r="AS21" s="1084"/>
      <c r="AT21" s="1084"/>
      <c r="AU21" s="1085"/>
      <c r="AV21" s="1085"/>
      <c r="AW21" s="1085"/>
      <c r="AX21" s="1085"/>
      <c r="AY21" s="1086"/>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6"/>
      <c r="R22" s="1077"/>
      <c r="S22" s="1077"/>
      <c r="T22" s="1077"/>
      <c r="U22" s="1077"/>
      <c r="V22" s="1077"/>
      <c r="W22" s="1077"/>
      <c r="X22" s="1077"/>
      <c r="Y22" s="1077"/>
      <c r="Z22" s="1077"/>
      <c r="AA22" s="1077"/>
      <c r="AB22" s="1077"/>
      <c r="AC22" s="1077"/>
      <c r="AD22" s="1077"/>
      <c r="AE22" s="1078"/>
      <c r="AF22" s="1035"/>
      <c r="AG22" s="1036"/>
      <c r="AH22" s="1036"/>
      <c r="AI22" s="1036"/>
      <c r="AJ22" s="1037"/>
      <c r="AK22" s="1079"/>
      <c r="AL22" s="1080"/>
      <c r="AM22" s="1080"/>
      <c r="AN22" s="1080"/>
      <c r="AO22" s="1080"/>
      <c r="AP22" s="1080"/>
      <c r="AQ22" s="1080"/>
      <c r="AR22" s="1080"/>
      <c r="AS22" s="1080"/>
      <c r="AT22" s="1080"/>
      <c r="AU22" s="1081"/>
      <c r="AV22" s="1081"/>
      <c r="AW22" s="1081"/>
      <c r="AX22" s="1081"/>
      <c r="AY22" s="1082"/>
      <c r="AZ22" s="1028" t="s">
        <v>376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377</v>
      </c>
      <c r="B23" s="937" t="s">
        <v>378</v>
      </c>
      <c r="C23" s="938"/>
      <c r="D23" s="938"/>
      <c r="E23" s="938"/>
      <c r="F23" s="938"/>
      <c r="G23" s="938"/>
      <c r="H23" s="938"/>
      <c r="I23" s="938"/>
      <c r="J23" s="938"/>
      <c r="K23" s="938"/>
      <c r="L23" s="938"/>
      <c r="M23" s="938"/>
      <c r="N23" s="938"/>
      <c r="O23" s="938"/>
      <c r="P23" s="948"/>
      <c r="Q23" s="1070">
        <v>78807</v>
      </c>
      <c r="R23" s="1064"/>
      <c r="S23" s="1064"/>
      <c r="T23" s="1064"/>
      <c r="U23" s="1064"/>
      <c r="V23" s="1064">
        <v>76191</v>
      </c>
      <c r="W23" s="1064"/>
      <c r="X23" s="1064"/>
      <c r="Y23" s="1064"/>
      <c r="Z23" s="1064"/>
      <c r="AA23" s="1064">
        <v>2616</v>
      </c>
      <c r="AB23" s="1064"/>
      <c r="AC23" s="1064"/>
      <c r="AD23" s="1064"/>
      <c r="AE23" s="1071"/>
      <c r="AF23" s="1072">
        <v>1642</v>
      </c>
      <c r="AG23" s="1064"/>
      <c r="AH23" s="1064"/>
      <c r="AI23" s="1064"/>
      <c r="AJ23" s="1073"/>
      <c r="AK23" s="1074"/>
      <c r="AL23" s="1075"/>
      <c r="AM23" s="1075"/>
      <c r="AN23" s="1075"/>
      <c r="AO23" s="1075"/>
      <c r="AP23" s="1064">
        <v>50028</v>
      </c>
      <c r="AQ23" s="1064"/>
      <c r="AR23" s="1064"/>
      <c r="AS23" s="1064"/>
      <c r="AT23" s="1064"/>
      <c r="AU23" s="1065"/>
      <c r="AV23" s="1065"/>
      <c r="AW23" s="1065"/>
      <c r="AX23" s="1065"/>
      <c r="AY23" s="1066"/>
      <c r="AZ23" s="1067" t="s">
        <v>122</v>
      </c>
      <c r="BA23" s="1068"/>
      <c r="BB23" s="1068"/>
      <c r="BC23" s="1068"/>
      <c r="BD23" s="1069"/>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3" t="s">
        <v>379</v>
      </c>
      <c r="B24" s="1063"/>
      <c r="C24" s="1063"/>
      <c r="D24" s="1063"/>
      <c r="E24" s="1063"/>
      <c r="F24" s="1063"/>
      <c r="G24" s="1063"/>
      <c r="H24" s="1063"/>
      <c r="I24" s="1063"/>
      <c r="J24" s="1063"/>
      <c r="K24" s="1063"/>
      <c r="L24" s="1063"/>
      <c r="M24" s="1063"/>
      <c r="N24" s="1063"/>
      <c r="O24" s="1063"/>
      <c r="P24" s="1063"/>
      <c r="Q24" s="1063"/>
      <c r="R24" s="1063"/>
      <c r="S24" s="1063"/>
      <c r="T24" s="1063"/>
      <c r="U24" s="1063"/>
      <c r="V24" s="1063"/>
      <c r="W24" s="1063"/>
      <c r="X24" s="1063"/>
      <c r="Y24" s="1063"/>
      <c r="Z24" s="1063"/>
      <c r="AA24" s="1063"/>
      <c r="AB24" s="1063"/>
      <c r="AC24" s="1063"/>
      <c r="AD24" s="1063"/>
      <c r="AE24" s="1063"/>
      <c r="AF24" s="1063"/>
      <c r="AG24" s="1063"/>
      <c r="AH24" s="1063"/>
      <c r="AI24" s="1063"/>
      <c r="AJ24" s="1063"/>
      <c r="AK24" s="1063"/>
      <c r="AL24" s="1063"/>
      <c r="AM24" s="1063"/>
      <c r="AN24" s="1063"/>
      <c r="AO24" s="1063"/>
      <c r="AP24" s="1063"/>
      <c r="AQ24" s="1063"/>
      <c r="AR24" s="1063"/>
      <c r="AS24" s="1063"/>
      <c r="AT24" s="1063"/>
      <c r="AU24" s="1063"/>
      <c r="AV24" s="1063"/>
      <c r="AW24" s="1063"/>
      <c r="AX24" s="1063"/>
      <c r="AY24" s="1063"/>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62" t="s">
        <v>380</v>
      </c>
      <c r="B25" s="1062"/>
      <c r="C25" s="1062"/>
      <c r="D25" s="1062"/>
      <c r="E25" s="1062"/>
      <c r="F25" s="1062"/>
      <c r="G25" s="1062"/>
      <c r="H25" s="1062"/>
      <c r="I25" s="1062"/>
      <c r="J25" s="1062"/>
      <c r="K25" s="1062"/>
      <c r="L25" s="1062"/>
      <c r="M25" s="1062"/>
      <c r="N25" s="1062"/>
      <c r="O25" s="1062"/>
      <c r="P25" s="1062"/>
      <c r="Q25" s="1062"/>
      <c r="R25" s="1062"/>
      <c r="S25" s="1062"/>
      <c r="T25" s="1062"/>
      <c r="U25" s="1062"/>
      <c r="V25" s="1062"/>
      <c r="W25" s="1062"/>
      <c r="X25" s="1062"/>
      <c r="Y25" s="1062"/>
      <c r="Z25" s="1062"/>
      <c r="AA25" s="1062"/>
      <c r="AB25" s="1062"/>
      <c r="AC25" s="1062"/>
      <c r="AD25" s="1062"/>
      <c r="AE25" s="1062"/>
      <c r="AF25" s="1062"/>
      <c r="AG25" s="1062"/>
      <c r="AH25" s="1062"/>
      <c r="AI25" s="1062"/>
      <c r="AJ25" s="1062"/>
      <c r="AK25" s="1062"/>
      <c r="AL25" s="1062"/>
      <c r="AM25" s="1062"/>
      <c r="AN25" s="1062"/>
      <c r="AO25" s="1062"/>
      <c r="AP25" s="1062"/>
      <c r="AQ25" s="1062"/>
      <c r="AR25" s="1062"/>
      <c r="AS25" s="1062"/>
      <c r="AT25" s="1062"/>
      <c r="AU25" s="1062"/>
      <c r="AV25" s="1062"/>
      <c r="AW25" s="1062"/>
      <c r="AX25" s="1062"/>
      <c r="AY25" s="1062"/>
      <c r="AZ25" s="1062"/>
      <c r="BA25" s="1062"/>
      <c r="BB25" s="1062"/>
      <c r="BC25" s="1062"/>
      <c r="BD25" s="1062"/>
      <c r="BE25" s="1062"/>
      <c r="BF25" s="1062"/>
      <c r="BG25" s="1062"/>
      <c r="BH25" s="1062"/>
      <c r="BI25" s="1062"/>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8" t="s">
        <v>551</v>
      </c>
      <c r="AG26" s="1008"/>
      <c r="AH26" s="1008"/>
      <c r="AI26" s="1008"/>
      <c r="AJ26" s="1059"/>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60"/>
      <c r="AG27" s="1011"/>
      <c r="AH27" s="1011"/>
      <c r="AI27" s="1011"/>
      <c r="AJ27" s="1061"/>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50" t="s">
        <v>389</v>
      </c>
      <c r="C28" s="1051"/>
      <c r="D28" s="1051"/>
      <c r="E28" s="1051"/>
      <c r="F28" s="1051"/>
      <c r="G28" s="1051"/>
      <c r="H28" s="1051"/>
      <c r="I28" s="1051"/>
      <c r="J28" s="1051"/>
      <c r="K28" s="1051"/>
      <c r="L28" s="1051"/>
      <c r="M28" s="1051"/>
      <c r="N28" s="1051"/>
      <c r="O28" s="1051"/>
      <c r="P28" s="1052"/>
      <c r="Q28" s="1053">
        <v>13205</v>
      </c>
      <c r="R28" s="1054"/>
      <c r="S28" s="1054"/>
      <c r="T28" s="1054"/>
      <c r="U28" s="1054"/>
      <c r="V28" s="1054">
        <v>13162</v>
      </c>
      <c r="W28" s="1054"/>
      <c r="X28" s="1054"/>
      <c r="Y28" s="1054"/>
      <c r="Z28" s="1054"/>
      <c r="AA28" s="1054">
        <v>42</v>
      </c>
      <c r="AB28" s="1054"/>
      <c r="AC28" s="1054"/>
      <c r="AD28" s="1054"/>
      <c r="AE28" s="1055"/>
      <c r="AF28" s="1056">
        <v>42</v>
      </c>
      <c r="AG28" s="1054"/>
      <c r="AH28" s="1054"/>
      <c r="AI28" s="1054"/>
      <c r="AJ28" s="1057"/>
      <c r="AK28" s="1045">
        <v>1356</v>
      </c>
      <c r="AL28" s="1046"/>
      <c r="AM28" s="1046"/>
      <c r="AN28" s="1046"/>
      <c r="AO28" s="1046"/>
      <c r="AP28" s="1046" t="s">
        <v>552</v>
      </c>
      <c r="AQ28" s="1046"/>
      <c r="AR28" s="1046"/>
      <c r="AS28" s="1046"/>
      <c r="AT28" s="1046"/>
      <c r="AU28" s="1046" t="s">
        <v>552</v>
      </c>
      <c r="AV28" s="1046"/>
      <c r="AW28" s="1046"/>
      <c r="AX28" s="1046"/>
      <c r="AY28" s="1046"/>
      <c r="AZ28" s="1047" t="s">
        <v>552</v>
      </c>
      <c r="BA28" s="1047"/>
      <c r="BB28" s="1047"/>
      <c r="BC28" s="1047"/>
      <c r="BD28" s="1047"/>
      <c r="BE28" s="1048"/>
      <c r="BF28" s="1048"/>
      <c r="BG28" s="1048"/>
      <c r="BH28" s="1048"/>
      <c r="BI28" s="1049"/>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390</v>
      </c>
      <c r="C29" s="1031"/>
      <c r="D29" s="1031"/>
      <c r="E29" s="1031"/>
      <c r="F29" s="1031"/>
      <c r="G29" s="1031"/>
      <c r="H29" s="1031"/>
      <c r="I29" s="1031"/>
      <c r="J29" s="1031"/>
      <c r="K29" s="1031"/>
      <c r="L29" s="1031"/>
      <c r="M29" s="1031"/>
      <c r="N29" s="1031"/>
      <c r="O29" s="1031"/>
      <c r="P29" s="1032"/>
      <c r="Q29" s="1038">
        <v>11674</v>
      </c>
      <c r="R29" s="1039"/>
      <c r="S29" s="1039"/>
      <c r="T29" s="1039"/>
      <c r="U29" s="1039"/>
      <c r="V29" s="1039">
        <v>11343</v>
      </c>
      <c r="W29" s="1039"/>
      <c r="X29" s="1039"/>
      <c r="Y29" s="1039"/>
      <c r="Z29" s="1039"/>
      <c r="AA29" s="1039">
        <v>331</v>
      </c>
      <c r="AB29" s="1039"/>
      <c r="AC29" s="1039"/>
      <c r="AD29" s="1039"/>
      <c r="AE29" s="1040"/>
      <c r="AF29" s="1035">
        <v>331</v>
      </c>
      <c r="AG29" s="1036"/>
      <c r="AH29" s="1036"/>
      <c r="AI29" s="1036"/>
      <c r="AJ29" s="1037"/>
      <c r="AK29" s="980">
        <v>1734</v>
      </c>
      <c r="AL29" s="971"/>
      <c r="AM29" s="971"/>
      <c r="AN29" s="971"/>
      <c r="AO29" s="971"/>
      <c r="AP29" s="971" t="s">
        <v>552</v>
      </c>
      <c r="AQ29" s="971"/>
      <c r="AR29" s="971"/>
      <c r="AS29" s="971"/>
      <c r="AT29" s="971"/>
      <c r="AU29" s="971" t="s">
        <v>553</v>
      </c>
      <c r="AV29" s="971"/>
      <c r="AW29" s="971"/>
      <c r="AX29" s="971"/>
      <c r="AY29" s="971"/>
      <c r="AZ29" s="1042" t="s">
        <v>552</v>
      </c>
      <c r="BA29" s="1043"/>
      <c r="BB29" s="1043"/>
      <c r="BC29" s="1043"/>
      <c r="BD29" s="1044"/>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391</v>
      </c>
      <c r="C30" s="1031"/>
      <c r="D30" s="1031"/>
      <c r="E30" s="1031"/>
      <c r="F30" s="1031"/>
      <c r="G30" s="1031"/>
      <c r="H30" s="1031"/>
      <c r="I30" s="1031"/>
      <c r="J30" s="1031"/>
      <c r="K30" s="1031"/>
      <c r="L30" s="1031"/>
      <c r="M30" s="1031"/>
      <c r="N30" s="1031"/>
      <c r="O30" s="1031"/>
      <c r="P30" s="1032"/>
      <c r="Q30" s="1038">
        <v>2922</v>
      </c>
      <c r="R30" s="1039"/>
      <c r="S30" s="1039"/>
      <c r="T30" s="1039"/>
      <c r="U30" s="1039"/>
      <c r="V30" s="1039">
        <v>2826</v>
      </c>
      <c r="W30" s="1039"/>
      <c r="X30" s="1039"/>
      <c r="Y30" s="1039"/>
      <c r="Z30" s="1039"/>
      <c r="AA30" s="1039">
        <v>97</v>
      </c>
      <c r="AB30" s="1039"/>
      <c r="AC30" s="1039"/>
      <c r="AD30" s="1039"/>
      <c r="AE30" s="1040"/>
      <c r="AF30" s="1035">
        <v>97</v>
      </c>
      <c r="AG30" s="1036"/>
      <c r="AH30" s="1036"/>
      <c r="AI30" s="1036"/>
      <c r="AJ30" s="1037"/>
      <c r="AK30" s="980">
        <v>372</v>
      </c>
      <c r="AL30" s="971"/>
      <c r="AM30" s="971"/>
      <c r="AN30" s="971"/>
      <c r="AO30" s="971"/>
      <c r="AP30" s="971" t="s">
        <v>552</v>
      </c>
      <c r="AQ30" s="971"/>
      <c r="AR30" s="971"/>
      <c r="AS30" s="971"/>
      <c r="AT30" s="971"/>
      <c r="AU30" s="971" t="s">
        <v>552</v>
      </c>
      <c r="AV30" s="971"/>
      <c r="AW30" s="971"/>
      <c r="AX30" s="971"/>
      <c r="AY30" s="971"/>
      <c r="AZ30" s="1042" t="s">
        <v>552</v>
      </c>
      <c r="BA30" s="1043"/>
      <c r="BB30" s="1043"/>
      <c r="BC30" s="1043"/>
      <c r="BD30" s="1044"/>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t="s">
        <v>392</v>
      </c>
      <c r="C31" s="1031"/>
      <c r="D31" s="1031"/>
      <c r="E31" s="1031"/>
      <c r="F31" s="1031"/>
      <c r="G31" s="1031"/>
      <c r="H31" s="1031"/>
      <c r="I31" s="1031"/>
      <c r="J31" s="1031"/>
      <c r="K31" s="1031"/>
      <c r="L31" s="1031"/>
      <c r="M31" s="1031"/>
      <c r="N31" s="1031"/>
      <c r="O31" s="1031"/>
      <c r="P31" s="1032"/>
      <c r="Q31" s="1038">
        <v>12</v>
      </c>
      <c r="R31" s="1039"/>
      <c r="S31" s="1039"/>
      <c r="T31" s="1039"/>
      <c r="U31" s="1039"/>
      <c r="V31" s="1039">
        <v>12</v>
      </c>
      <c r="W31" s="1039"/>
      <c r="X31" s="1039"/>
      <c r="Y31" s="1039"/>
      <c r="Z31" s="1039"/>
      <c r="AA31" s="1039">
        <v>0</v>
      </c>
      <c r="AB31" s="1039"/>
      <c r="AC31" s="1039"/>
      <c r="AD31" s="1039"/>
      <c r="AE31" s="1040"/>
      <c r="AF31" s="1035">
        <v>0</v>
      </c>
      <c r="AG31" s="1036"/>
      <c r="AH31" s="1036"/>
      <c r="AI31" s="1036"/>
      <c r="AJ31" s="1037"/>
      <c r="AK31" s="980" t="s">
        <v>578</v>
      </c>
      <c r="AL31" s="971"/>
      <c r="AM31" s="971"/>
      <c r="AN31" s="971"/>
      <c r="AO31" s="971"/>
      <c r="AP31" s="971" t="s">
        <v>552</v>
      </c>
      <c r="AQ31" s="971"/>
      <c r="AR31" s="971"/>
      <c r="AS31" s="971"/>
      <c r="AT31" s="971"/>
      <c r="AU31" s="971" t="s">
        <v>553</v>
      </c>
      <c r="AV31" s="971"/>
      <c r="AW31" s="971"/>
      <c r="AX31" s="971"/>
      <c r="AY31" s="971"/>
      <c r="AZ31" s="1042" t="s">
        <v>552</v>
      </c>
      <c r="BA31" s="1043"/>
      <c r="BB31" s="1043"/>
      <c r="BC31" s="1043"/>
      <c r="BD31" s="1044"/>
      <c r="BE31" s="972"/>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t="s">
        <v>393</v>
      </c>
      <c r="C32" s="1031"/>
      <c r="D32" s="1031"/>
      <c r="E32" s="1031"/>
      <c r="F32" s="1031"/>
      <c r="G32" s="1031"/>
      <c r="H32" s="1031"/>
      <c r="I32" s="1031"/>
      <c r="J32" s="1031"/>
      <c r="K32" s="1031"/>
      <c r="L32" s="1031"/>
      <c r="M32" s="1031"/>
      <c r="N32" s="1031"/>
      <c r="O32" s="1031"/>
      <c r="P32" s="1032"/>
      <c r="Q32" s="1038">
        <v>2861</v>
      </c>
      <c r="R32" s="1039"/>
      <c r="S32" s="1039"/>
      <c r="T32" s="1039"/>
      <c r="U32" s="1039"/>
      <c r="V32" s="1039">
        <v>2516</v>
      </c>
      <c r="W32" s="1039"/>
      <c r="X32" s="1039"/>
      <c r="Y32" s="1039"/>
      <c r="Z32" s="1039"/>
      <c r="AA32" s="1039">
        <v>345</v>
      </c>
      <c r="AB32" s="1039"/>
      <c r="AC32" s="1039"/>
      <c r="AD32" s="1039"/>
      <c r="AE32" s="1040"/>
      <c r="AF32" s="1035">
        <v>2734</v>
      </c>
      <c r="AG32" s="1036"/>
      <c r="AH32" s="1036"/>
      <c r="AI32" s="1036"/>
      <c r="AJ32" s="1037"/>
      <c r="AK32" s="980">
        <v>142</v>
      </c>
      <c r="AL32" s="971"/>
      <c r="AM32" s="971"/>
      <c r="AN32" s="971"/>
      <c r="AO32" s="971"/>
      <c r="AP32" s="971">
        <v>2971</v>
      </c>
      <c r="AQ32" s="971"/>
      <c r="AR32" s="971"/>
      <c r="AS32" s="971"/>
      <c r="AT32" s="971"/>
      <c r="AU32" s="971">
        <v>21</v>
      </c>
      <c r="AV32" s="971"/>
      <c r="AW32" s="971"/>
      <c r="AX32" s="971"/>
      <c r="AY32" s="971"/>
      <c r="AZ32" s="1042" t="s">
        <v>553</v>
      </c>
      <c r="BA32" s="1043"/>
      <c r="BB32" s="1043"/>
      <c r="BC32" s="1043"/>
      <c r="BD32" s="1044"/>
      <c r="BE32" s="972" t="s">
        <v>394</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t="s">
        <v>395</v>
      </c>
      <c r="C33" s="1031"/>
      <c r="D33" s="1031"/>
      <c r="E33" s="1031"/>
      <c r="F33" s="1031"/>
      <c r="G33" s="1031"/>
      <c r="H33" s="1031"/>
      <c r="I33" s="1031"/>
      <c r="J33" s="1031"/>
      <c r="K33" s="1031"/>
      <c r="L33" s="1031"/>
      <c r="M33" s="1031"/>
      <c r="N33" s="1031"/>
      <c r="O33" s="1031"/>
      <c r="P33" s="1032"/>
      <c r="Q33" s="1038">
        <v>2608</v>
      </c>
      <c r="R33" s="1039"/>
      <c r="S33" s="1039"/>
      <c r="T33" s="1039"/>
      <c r="U33" s="1039"/>
      <c r="V33" s="1039">
        <v>2462</v>
      </c>
      <c r="W33" s="1039"/>
      <c r="X33" s="1039"/>
      <c r="Y33" s="1039"/>
      <c r="Z33" s="1039"/>
      <c r="AA33" s="1039">
        <v>146</v>
      </c>
      <c r="AB33" s="1039"/>
      <c r="AC33" s="1039"/>
      <c r="AD33" s="1039"/>
      <c r="AE33" s="1040"/>
      <c r="AF33" s="1035">
        <v>5554</v>
      </c>
      <c r="AG33" s="1036"/>
      <c r="AH33" s="1036"/>
      <c r="AI33" s="1036"/>
      <c r="AJ33" s="1037"/>
      <c r="AK33" s="980">
        <v>342</v>
      </c>
      <c r="AL33" s="971"/>
      <c r="AM33" s="971"/>
      <c r="AN33" s="971"/>
      <c r="AO33" s="971"/>
      <c r="AP33" s="971">
        <v>3132</v>
      </c>
      <c r="AQ33" s="971"/>
      <c r="AR33" s="971"/>
      <c r="AS33" s="971"/>
      <c r="AT33" s="971"/>
      <c r="AU33" s="971">
        <v>1366</v>
      </c>
      <c r="AV33" s="971"/>
      <c r="AW33" s="971"/>
      <c r="AX33" s="971"/>
      <c r="AY33" s="971"/>
      <c r="AZ33" s="1042" t="s">
        <v>552</v>
      </c>
      <c r="BA33" s="1043"/>
      <c r="BB33" s="1043"/>
      <c r="BC33" s="1043"/>
      <c r="BD33" s="1044"/>
      <c r="BE33" s="972" t="s">
        <v>394</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t="s">
        <v>396</v>
      </c>
      <c r="C34" s="1031"/>
      <c r="D34" s="1031"/>
      <c r="E34" s="1031"/>
      <c r="F34" s="1031"/>
      <c r="G34" s="1031"/>
      <c r="H34" s="1031"/>
      <c r="I34" s="1031"/>
      <c r="J34" s="1031"/>
      <c r="K34" s="1031"/>
      <c r="L34" s="1031"/>
      <c r="M34" s="1031"/>
      <c r="N34" s="1031"/>
      <c r="O34" s="1031"/>
      <c r="P34" s="1032"/>
      <c r="Q34" s="1038">
        <v>8818</v>
      </c>
      <c r="R34" s="1039"/>
      <c r="S34" s="1039"/>
      <c r="T34" s="1039"/>
      <c r="U34" s="1039"/>
      <c r="V34" s="1039">
        <v>10103</v>
      </c>
      <c r="W34" s="1039"/>
      <c r="X34" s="1039"/>
      <c r="Y34" s="1039"/>
      <c r="Z34" s="1039"/>
      <c r="AA34" s="1039">
        <v>-1285</v>
      </c>
      <c r="AB34" s="1039"/>
      <c r="AC34" s="1039"/>
      <c r="AD34" s="1039"/>
      <c r="AE34" s="1040"/>
      <c r="AF34" s="1035">
        <v>1687</v>
      </c>
      <c r="AG34" s="1036"/>
      <c r="AH34" s="1036"/>
      <c r="AI34" s="1036"/>
      <c r="AJ34" s="1037"/>
      <c r="AK34" s="980">
        <v>334</v>
      </c>
      <c r="AL34" s="971"/>
      <c r="AM34" s="971"/>
      <c r="AN34" s="971"/>
      <c r="AO34" s="971"/>
      <c r="AP34" s="971">
        <v>1503</v>
      </c>
      <c r="AQ34" s="971"/>
      <c r="AR34" s="971"/>
      <c r="AS34" s="971"/>
      <c r="AT34" s="971"/>
      <c r="AU34" s="971">
        <v>557</v>
      </c>
      <c r="AV34" s="971"/>
      <c r="AW34" s="971"/>
      <c r="AX34" s="971"/>
      <c r="AY34" s="971"/>
      <c r="AZ34" s="1042" t="s">
        <v>552</v>
      </c>
      <c r="BA34" s="1043"/>
      <c r="BB34" s="1043"/>
      <c r="BC34" s="1043"/>
      <c r="BD34" s="1044"/>
      <c r="BE34" s="972" t="s">
        <v>394</v>
      </c>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t="s">
        <v>397</v>
      </c>
      <c r="C35" s="1031"/>
      <c r="D35" s="1031"/>
      <c r="E35" s="1031"/>
      <c r="F35" s="1031"/>
      <c r="G35" s="1031"/>
      <c r="H35" s="1031"/>
      <c r="I35" s="1031"/>
      <c r="J35" s="1031"/>
      <c r="K35" s="1031"/>
      <c r="L35" s="1031"/>
      <c r="M35" s="1031"/>
      <c r="N35" s="1031"/>
      <c r="O35" s="1031"/>
      <c r="P35" s="1032"/>
      <c r="Q35" s="1038">
        <v>91724</v>
      </c>
      <c r="R35" s="1039"/>
      <c r="S35" s="1039"/>
      <c r="T35" s="1039"/>
      <c r="U35" s="1039"/>
      <c r="V35" s="1039">
        <v>89678</v>
      </c>
      <c r="W35" s="1039"/>
      <c r="X35" s="1039"/>
      <c r="Y35" s="1039"/>
      <c r="Z35" s="1039"/>
      <c r="AA35" s="1039">
        <v>2046</v>
      </c>
      <c r="AB35" s="1039"/>
      <c r="AC35" s="1039"/>
      <c r="AD35" s="1039"/>
      <c r="AE35" s="1040"/>
      <c r="AF35" s="1035">
        <v>8228</v>
      </c>
      <c r="AG35" s="1036"/>
      <c r="AH35" s="1036"/>
      <c r="AI35" s="1036"/>
      <c r="AJ35" s="1037"/>
      <c r="AK35" s="980">
        <v>1</v>
      </c>
      <c r="AL35" s="971"/>
      <c r="AM35" s="971"/>
      <c r="AN35" s="971"/>
      <c r="AO35" s="971"/>
      <c r="AP35" s="971" t="s">
        <v>552</v>
      </c>
      <c r="AQ35" s="971"/>
      <c r="AR35" s="971"/>
      <c r="AS35" s="971"/>
      <c r="AT35" s="971"/>
      <c r="AU35" s="971" t="s">
        <v>552</v>
      </c>
      <c r="AV35" s="971"/>
      <c r="AW35" s="971"/>
      <c r="AX35" s="971"/>
      <c r="AY35" s="971"/>
      <c r="AZ35" s="1041" t="s">
        <v>552</v>
      </c>
      <c r="BA35" s="1041"/>
      <c r="BB35" s="1041"/>
      <c r="BC35" s="1041"/>
      <c r="BD35" s="1041"/>
      <c r="BE35" s="972" t="s">
        <v>394</v>
      </c>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398</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377</v>
      </c>
      <c r="B63" s="937" t="s">
        <v>399</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18673</v>
      </c>
      <c r="AG63" s="959"/>
      <c r="AH63" s="959"/>
      <c r="AI63" s="959"/>
      <c r="AJ63" s="1022"/>
      <c r="AK63" s="1023"/>
      <c r="AL63" s="963"/>
      <c r="AM63" s="963"/>
      <c r="AN63" s="963"/>
      <c r="AO63" s="963"/>
      <c r="AP63" s="959">
        <v>7606</v>
      </c>
      <c r="AQ63" s="959"/>
      <c r="AR63" s="959"/>
      <c r="AS63" s="959"/>
      <c r="AT63" s="959"/>
      <c r="AU63" s="959">
        <v>1944</v>
      </c>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400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401</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402</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554</v>
      </c>
      <c r="C68" s="986"/>
      <c r="D68" s="986"/>
      <c r="E68" s="986"/>
      <c r="F68" s="986"/>
      <c r="G68" s="986"/>
      <c r="H68" s="986"/>
      <c r="I68" s="986"/>
      <c r="J68" s="986"/>
      <c r="K68" s="986"/>
      <c r="L68" s="986"/>
      <c r="M68" s="986"/>
      <c r="N68" s="986"/>
      <c r="O68" s="986"/>
      <c r="P68" s="987"/>
      <c r="Q68" s="988">
        <v>230</v>
      </c>
      <c r="R68" s="982"/>
      <c r="S68" s="982"/>
      <c r="T68" s="982"/>
      <c r="U68" s="982"/>
      <c r="V68" s="982">
        <v>195</v>
      </c>
      <c r="W68" s="982"/>
      <c r="X68" s="982"/>
      <c r="Y68" s="982"/>
      <c r="Z68" s="982"/>
      <c r="AA68" s="982">
        <v>35</v>
      </c>
      <c r="AB68" s="982"/>
      <c r="AC68" s="982"/>
      <c r="AD68" s="982"/>
      <c r="AE68" s="982"/>
      <c r="AF68" s="982">
        <v>35</v>
      </c>
      <c r="AG68" s="982"/>
      <c r="AH68" s="982"/>
      <c r="AI68" s="982"/>
      <c r="AJ68" s="982"/>
      <c r="AK68" s="982" t="s">
        <v>552</v>
      </c>
      <c r="AL68" s="982"/>
      <c r="AM68" s="982"/>
      <c r="AN68" s="982"/>
      <c r="AO68" s="982"/>
      <c r="AP68" s="982" t="s">
        <v>552</v>
      </c>
      <c r="AQ68" s="982"/>
      <c r="AR68" s="982"/>
      <c r="AS68" s="982"/>
      <c r="AT68" s="982"/>
      <c r="AU68" s="982" t="s">
        <v>552</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555</v>
      </c>
      <c r="C69" s="975"/>
      <c r="D69" s="975"/>
      <c r="E69" s="975"/>
      <c r="F69" s="975"/>
      <c r="G69" s="975"/>
      <c r="H69" s="975"/>
      <c r="I69" s="975"/>
      <c r="J69" s="975"/>
      <c r="K69" s="975"/>
      <c r="L69" s="975"/>
      <c r="M69" s="975"/>
      <c r="N69" s="975"/>
      <c r="O69" s="975"/>
      <c r="P69" s="976"/>
      <c r="Q69" s="977">
        <v>1359863</v>
      </c>
      <c r="R69" s="971"/>
      <c r="S69" s="971"/>
      <c r="T69" s="971"/>
      <c r="U69" s="971"/>
      <c r="V69" s="971">
        <v>1332205</v>
      </c>
      <c r="W69" s="971"/>
      <c r="X69" s="971"/>
      <c r="Y69" s="971"/>
      <c r="Z69" s="971"/>
      <c r="AA69" s="971">
        <v>27659</v>
      </c>
      <c r="AB69" s="971"/>
      <c r="AC69" s="971"/>
      <c r="AD69" s="971"/>
      <c r="AE69" s="971"/>
      <c r="AF69" s="971">
        <v>27659</v>
      </c>
      <c r="AG69" s="971"/>
      <c r="AH69" s="971"/>
      <c r="AI69" s="971"/>
      <c r="AJ69" s="971"/>
      <c r="AK69" s="971">
        <v>9500</v>
      </c>
      <c r="AL69" s="971"/>
      <c r="AM69" s="971"/>
      <c r="AN69" s="971"/>
      <c r="AO69" s="971"/>
      <c r="AP69" s="971" t="s">
        <v>552</v>
      </c>
      <c r="AQ69" s="971"/>
      <c r="AR69" s="971"/>
      <c r="AS69" s="971"/>
      <c r="AT69" s="971"/>
      <c r="AU69" s="971" t="s">
        <v>552</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556</v>
      </c>
      <c r="C70" s="975"/>
      <c r="D70" s="975"/>
      <c r="E70" s="975"/>
      <c r="F70" s="975"/>
      <c r="G70" s="975"/>
      <c r="H70" s="975"/>
      <c r="I70" s="975"/>
      <c r="J70" s="975"/>
      <c r="K70" s="975"/>
      <c r="L70" s="975"/>
      <c r="M70" s="975"/>
      <c r="N70" s="975"/>
      <c r="O70" s="975"/>
      <c r="P70" s="976"/>
      <c r="Q70" s="977">
        <v>38885</v>
      </c>
      <c r="R70" s="971"/>
      <c r="S70" s="971"/>
      <c r="T70" s="971"/>
      <c r="U70" s="971"/>
      <c r="V70" s="971">
        <v>35641</v>
      </c>
      <c r="W70" s="971"/>
      <c r="X70" s="971"/>
      <c r="Y70" s="971"/>
      <c r="Z70" s="971"/>
      <c r="AA70" s="971">
        <v>3244</v>
      </c>
      <c r="AB70" s="971"/>
      <c r="AC70" s="971"/>
      <c r="AD70" s="971"/>
      <c r="AE70" s="971"/>
      <c r="AF70" s="971">
        <v>26209</v>
      </c>
      <c r="AG70" s="971"/>
      <c r="AH70" s="971"/>
      <c r="AI70" s="971"/>
      <c r="AJ70" s="971"/>
      <c r="AK70" s="971" t="s">
        <v>552</v>
      </c>
      <c r="AL70" s="971"/>
      <c r="AM70" s="971"/>
      <c r="AN70" s="971"/>
      <c r="AO70" s="971"/>
      <c r="AP70" s="971">
        <v>94795</v>
      </c>
      <c r="AQ70" s="971"/>
      <c r="AR70" s="971"/>
      <c r="AS70" s="971"/>
      <c r="AT70" s="971"/>
      <c r="AU70" s="971" t="s">
        <v>552</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557</v>
      </c>
      <c r="C71" s="975"/>
      <c r="D71" s="975"/>
      <c r="E71" s="975"/>
      <c r="F71" s="975"/>
      <c r="G71" s="975"/>
      <c r="H71" s="975"/>
      <c r="I71" s="975"/>
      <c r="J71" s="975"/>
      <c r="K71" s="975"/>
      <c r="L71" s="975"/>
      <c r="M71" s="975"/>
      <c r="N71" s="975"/>
      <c r="O71" s="975"/>
      <c r="P71" s="976"/>
      <c r="Q71" s="977">
        <v>6635</v>
      </c>
      <c r="R71" s="971"/>
      <c r="S71" s="971"/>
      <c r="T71" s="971"/>
      <c r="U71" s="971"/>
      <c r="V71" s="971">
        <v>5820</v>
      </c>
      <c r="W71" s="971"/>
      <c r="X71" s="971"/>
      <c r="Y71" s="971"/>
      <c r="Z71" s="971"/>
      <c r="AA71" s="971">
        <v>815</v>
      </c>
      <c r="AB71" s="971"/>
      <c r="AC71" s="971"/>
      <c r="AD71" s="971"/>
      <c r="AE71" s="971"/>
      <c r="AF71" s="971">
        <v>19303</v>
      </c>
      <c r="AG71" s="971"/>
      <c r="AH71" s="971"/>
      <c r="AI71" s="971"/>
      <c r="AJ71" s="971"/>
      <c r="AK71" s="971" t="s">
        <v>552</v>
      </c>
      <c r="AL71" s="971"/>
      <c r="AM71" s="971"/>
      <c r="AN71" s="971"/>
      <c r="AO71" s="971"/>
      <c r="AP71" s="971">
        <v>22689</v>
      </c>
      <c r="AQ71" s="971"/>
      <c r="AR71" s="971"/>
      <c r="AS71" s="971"/>
      <c r="AT71" s="971"/>
      <c r="AU71" s="971" t="s">
        <v>552</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c r="C72" s="975"/>
      <c r="D72" s="975"/>
      <c r="E72" s="975"/>
      <c r="F72" s="975"/>
      <c r="G72" s="975"/>
      <c r="H72" s="975"/>
      <c r="I72" s="975"/>
      <c r="J72" s="975"/>
      <c r="K72" s="975"/>
      <c r="L72" s="975"/>
      <c r="M72" s="975"/>
      <c r="N72" s="975"/>
      <c r="O72" s="975"/>
      <c r="P72" s="976"/>
      <c r="Q72" s="977"/>
      <c r="R72" s="971"/>
      <c r="S72" s="971"/>
      <c r="T72" s="971"/>
      <c r="U72" s="971"/>
      <c r="V72" s="971"/>
      <c r="W72" s="971"/>
      <c r="X72" s="971"/>
      <c r="Y72" s="971"/>
      <c r="Z72" s="971"/>
      <c r="AA72" s="971"/>
      <c r="AB72" s="971"/>
      <c r="AC72" s="971"/>
      <c r="AD72" s="971"/>
      <c r="AE72" s="971"/>
      <c r="AF72" s="971"/>
      <c r="AG72" s="971"/>
      <c r="AH72" s="971"/>
      <c r="AI72" s="971"/>
      <c r="AJ72" s="971"/>
      <c r="AK72" s="971"/>
      <c r="AL72" s="971"/>
      <c r="AM72" s="971"/>
      <c r="AN72" s="971"/>
      <c r="AO72" s="971"/>
      <c r="AP72" s="971"/>
      <c r="AQ72" s="971"/>
      <c r="AR72" s="971"/>
      <c r="AS72" s="971"/>
      <c r="AT72" s="971"/>
      <c r="AU72" s="971"/>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377</v>
      </c>
      <c r="B88" s="937" t="s">
        <v>403</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73206</v>
      </c>
      <c r="AG88" s="959"/>
      <c r="AH88" s="959"/>
      <c r="AI88" s="959"/>
      <c r="AJ88" s="959"/>
      <c r="AK88" s="963"/>
      <c r="AL88" s="963"/>
      <c r="AM88" s="963"/>
      <c r="AN88" s="963"/>
      <c r="AO88" s="963"/>
      <c r="AP88" s="959">
        <v>117484</v>
      </c>
      <c r="AQ88" s="959"/>
      <c r="AR88" s="959"/>
      <c r="AS88" s="959"/>
      <c r="AT88" s="959"/>
      <c r="AU88" s="959"/>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404</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3398</v>
      </c>
      <c r="CS102" s="953"/>
      <c r="CT102" s="953"/>
      <c r="CU102" s="953"/>
      <c r="CV102" s="954"/>
      <c r="CW102" s="952">
        <v>215</v>
      </c>
      <c r="CX102" s="953"/>
      <c r="CY102" s="953"/>
      <c r="CZ102" s="953"/>
      <c r="DA102" s="954"/>
      <c r="DB102" s="952">
        <v>2344</v>
      </c>
      <c r="DC102" s="953"/>
      <c r="DD102" s="953"/>
      <c r="DE102" s="953"/>
      <c r="DF102" s="954"/>
      <c r="DG102" s="952" t="s">
        <v>552</v>
      </c>
      <c r="DH102" s="953"/>
      <c r="DI102" s="953"/>
      <c r="DJ102" s="953"/>
      <c r="DK102" s="954"/>
      <c r="DL102" s="952" t="s">
        <v>576</v>
      </c>
      <c r="DM102" s="953"/>
      <c r="DN102" s="953"/>
      <c r="DO102" s="953"/>
      <c r="DP102" s="954"/>
      <c r="DQ102" s="952" t="s">
        <v>576</v>
      </c>
      <c r="DR102" s="953"/>
      <c r="DS102" s="953"/>
      <c r="DT102" s="953"/>
      <c r="DU102" s="954"/>
      <c r="DV102" s="937" t="s">
        <v>577</v>
      </c>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405</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406</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409</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410</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411</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412</v>
      </c>
      <c r="AB109" s="896"/>
      <c r="AC109" s="896"/>
      <c r="AD109" s="896"/>
      <c r="AE109" s="897"/>
      <c r="AF109" s="898" t="s">
        <v>413</v>
      </c>
      <c r="AG109" s="896"/>
      <c r="AH109" s="896"/>
      <c r="AI109" s="896"/>
      <c r="AJ109" s="897"/>
      <c r="AK109" s="898" t="s">
        <v>294</v>
      </c>
      <c r="AL109" s="896"/>
      <c r="AM109" s="896"/>
      <c r="AN109" s="896"/>
      <c r="AO109" s="897"/>
      <c r="AP109" s="898" t="s">
        <v>414</v>
      </c>
      <c r="AQ109" s="896"/>
      <c r="AR109" s="896"/>
      <c r="AS109" s="896"/>
      <c r="AT109" s="929"/>
      <c r="AU109" s="895" t="s">
        <v>411</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412</v>
      </c>
      <c r="BR109" s="896"/>
      <c r="BS109" s="896"/>
      <c r="BT109" s="896"/>
      <c r="BU109" s="897"/>
      <c r="BV109" s="898" t="s">
        <v>413</v>
      </c>
      <c r="BW109" s="896"/>
      <c r="BX109" s="896"/>
      <c r="BY109" s="896"/>
      <c r="BZ109" s="897"/>
      <c r="CA109" s="898" t="s">
        <v>294</v>
      </c>
      <c r="CB109" s="896"/>
      <c r="CC109" s="896"/>
      <c r="CD109" s="896"/>
      <c r="CE109" s="897"/>
      <c r="CF109" s="936" t="s">
        <v>414</v>
      </c>
      <c r="CG109" s="936"/>
      <c r="CH109" s="936"/>
      <c r="CI109" s="936"/>
      <c r="CJ109" s="936"/>
      <c r="CK109" s="898" t="s">
        <v>415</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412</v>
      </c>
      <c r="DH109" s="896"/>
      <c r="DI109" s="896"/>
      <c r="DJ109" s="896"/>
      <c r="DK109" s="897"/>
      <c r="DL109" s="898" t="s">
        <v>413</v>
      </c>
      <c r="DM109" s="896"/>
      <c r="DN109" s="896"/>
      <c r="DO109" s="896"/>
      <c r="DP109" s="897"/>
      <c r="DQ109" s="898" t="s">
        <v>294</v>
      </c>
      <c r="DR109" s="896"/>
      <c r="DS109" s="896"/>
      <c r="DT109" s="896"/>
      <c r="DU109" s="897"/>
      <c r="DV109" s="898" t="s">
        <v>414</v>
      </c>
      <c r="DW109" s="896"/>
      <c r="DX109" s="896"/>
      <c r="DY109" s="896"/>
      <c r="DZ109" s="929"/>
    </row>
    <row r="110" spans="1:131" s="230" customFormat="1" ht="26.25" customHeight="1" x14ac:dyDescent="0.2">
      <c r="A110" s="807" t="s">
        <v>416</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2976057</v>
      </c>
      <c r="AB110" s="889"/>
      <c r="AC110" s="889"/>
      <c r="AD110" s="889"/>
      <c r="AE110" s="890"/>
      <c r="AF110" s="891">
        <v>3433954</v>
      </c>
      <c r="AG110" s="889"/>
      <c r="AH110" s="889"/>
      <c r="AI110" s="889"/>
      <c r="AJ110" s="890"/>
      <c r="AK110" s="891">
        <v>3453920</v>
      </c>
      <c r="AL110" s="889"/>
      <c r="AM110" s="889"/>
      <c r="AN110" s="889"/>
      <c r="AO110" s="890"/>
      <c r="AP110" s="892">
        <v>12.4</v>
      </c>
      <c r="AQ110" s="893"/>
      <c r="AR110" s="893"/>
      <c r="AS110" s="893"/>
      <c r="AT110" s="894"/>
      <c r="AU110" s="930" t="s">
        <v>69</v>
      </c>
      <c r="AV110" s="931"/>
      <c r="AW110" s="931"/>
      <c r="AX110" s="931"/>
      <c r="AY110" s="931"/>
      <c r="AZ110" s="860" t="s">
        <v>417</v>
      </c>
      <c r="BA110" s="808"/>
      <c r="BB110" s="808"/>
      <c r="BC110" s="808"/>
      <c r="BD110" s="808"/>
      <c r="BE110" s="808"/>
      <c r="BF110" s="808"/>
      <c r="BG110" s="808"/>
      <c r="BH110" s="808"/>
      <c r="BI110" s="808"/>
      <c r="BJ110" s="808"/>
      <c r="BK110" s="808"/>
      <c r="BL110" s="808"/>
      <c r="BM110" s="808"/>
      <c r="BN110" s="808"/>
      <c r="BO110" s="808"/>
      <c r="BP110" s="809"/>
      <c r="BQ110" s="861">
        <v>57888944</v>
      </c>
      <c r="BR110" s="842"/>
      <c r="BS110" s="842"/>
      <c r="BT110" s="842"/>
      <c r="BU110" s="842"/>
      <c r="BV110" s="842">
        <v>52303828</v>
      </c>
      <c r="BW110" s="842"/>
      <c r="BX110" s="842"/>
      <c r="BY110" s="842"/>
      <c r="BZ110" s="842"/>
      <c r="CA110" s="842">
        <v>50028456</v>
      </c>
      <c r="CB110" s="842"/>
      <c r="CC110" s="842"/>
      <c r="CD110" s="842"/>
      <c r="CE110" s="842"/>
      <c r="CF110" s="866">
        <v>180.3</v>
      </c>
      <c r="CG110" s="867"/>
      <c r="CH110" s="867"/>
      <c r="CI110" s="867"/>
      <c r="CJ110" s="867"/>
      <c r="CK110" s="926" t="s">
        <v>418</v>
      </c>
      <c r="CL110" s="819"/>
      <c r="CM110" s="860" t="s">
        <v>419</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v>1539683</v>
      </c>
      <c r="DH110" s="842"/>
      <c r="DI110" s="842"/>
      <c r="DJ110" s="842"/>
      <c r="DK110" s="842"/>
      <c r="DL110" s="842">
        <v>1393390</v>
      </c>
      <c r="DM110" s="842"/>
      <c r="DN110" s="842"/>
      <c r="DO110" s="842"/>
      <c r="DP110" s="842"/>
      <c r="DQ110" s="842">
        <v>1247037</v>
      </c>
      <c r="DR110" s="842"/>
      <c r="DS110" s="842"/>
      <c r="DT110" s="842"/>
      <c r="DU110" s="842"/>
      <c r="DV110" s="843">
        <v>4.5</v>
      </c>
      <c r="DW110" s="843"/>
      <c r="DX110" s="843"/>
      <c r="DY110" s="843"/>
      <c r="DZ110" s="844"/>
    </row>
    <row r="111" spans="1:131" s="230" customFormat="1" ht="26.25" customHeight="1" x14ac:dyDescent="0.2">
      <c r="A111" s="774" t="s">
        <v>420</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421</v>
      </c>
      <c r="BA111" s="752"/>
      <c r="BB111" s="752"/>
      <c r="BC111" s="752"/>
      <c r="BD111" s="752"/>
      <c r="BE111" s="752"/>
      <c r="BF111" s="752"/>
      <c r="BG111" s="752"/>
      <c r="BH111" s="752"/>
      <c r="BI111" s="752"/>
      <c r="BJ111" s="752"/>
      <c r="BK111" s="752"/>
      <c r="BL111" s="752"/>
      <c r="BM111" s="752"/>
      <c r="BN111" s="752"/>
      <c r="BO111" s="752"/>
      <c r="BP111" s="753"/>
      <c r="BQ111" s="816">
        <v>3702720</v>
      </c>
      <c r="BR111" s="817"/>
      <c r="BS111" s="817"/>
      <c r="BT111" s="817"/>
      <c r="BU111" s="817"/>
      <c r="BV111" s="817">
        <v>2825261</v>
      </c>
      <c r="BW111" s="817"/>
      <c r="BX111" s="817"/>
      <c r="BY111" s="817"/>
      <c r="BZ111" s="817"/>
      <c r="CA111" s="817">
        <v>2720068</v>
      </c>
      <c r="CB111" s="817"/>
      <c r="CC111" s="817"/>
      <c r="CD111" s="817"/>
      <c r="CE111" s="817"/>
      <c r="CF111" s="875">
        <v>9.8000000000000007</v>
      </c>
      <c r="CG111" s="876"/>
      <c r="CH111" s="876"/>
      <c r="CI111" s="876"/>
      <c r="CJ111" s="876"/>
      <c r="CK111" s="927"/>
      <c r="CL111" s="821"/>
      <c r="CM111" s="815" t="s">
        <v>422</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v>1001728</v>
      </c>
      <c r="DH111" s="817"/>
      <c r="DI111" s="817"/>
      <c r="DJ111" s="817"/>
      <c r="DK111" s="817"/>
      <c r="DL111" s="817">
        <v>893787</v>
      </c>
      <c r="DM111" s="817"/>
      <c r="DN111" s="817"/>
      <c r="DO111" s="817"/>
      <c r="DP111" s="817"/>
      <c r="DQ111" s="817">
        <v>793849</v>
      </c>
      <c r="DR111" s="817"/>
      <c r="DS111" s="817"/>
      <c r="DT111" s="817"/>
      <c r="DU111" s="817"/>
      <c r="DV111" s="794">
        <v>2.9</v>
      </c>
      <c r="DW111" s="794"/>
      <c r="DX111" s="794"/>
      <c r="DY111" s="794"/>
      <c r="DZ111" s="795"/>
    </row>
    <row r="112" spans="1:131" s="230" customFormat="1" ht="26.25" customHeight="1" x14ac:dyDescent="0.2">
      <c r="A112" s="912" t="s">
        <v>423</v>
      </c>
      <c r="B112" s="913"/>
      <c r="C112" s="752" t="s">
        <v>424</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425</v>
      </c>
      <c r="BA112" s="752"/>
      <c r="BB112" s="752"/>
      <c r="BC112" s="752"/>
      <c r="BD112" s="752"/>
      <c r="BE112" s="752"/>
      <c r="BF112" s="752"/>
      <c r="BG112" s="752"/>
      <c r="BH112" s="752"/>
      <c r="BI112" s="752"/>
      <c r="BJ112" s="752"/>
      <c r="BK112" s="752"/>
      <c r="BL112" s="752"/>
      <c r="BM112" s="752"/>
      <c r="BN112" s="752"/>
      <c r="BO112" s="752"/>
      <c r="BP112" s="753"/>
      <c r="BQ112" s="816">
        <v>1827573</v>
      </c>
      <c r="BR112" s="817"/>
      <c r="BS112" s="817"/>
      <c r="BT112" s="817"/>
      <c r="BU112" s="817"/>
      <c r="BV112" s="817">
        <v>1511520</v>
      </c>
      <c r="BW112" s="817"/>
      <c r="BX112" s="817"/>
      <c r="BY112" s="817"/>
      <c r="BZ112" s="817"/>
      <c r="CA112" s="817">
        <v>1942915</v>
      </c>
      <c r="CB112" s="817"/>
      <c r="CC112" s="817"/>
      <c r="CD112" s="817"/>
      <c r="CE112" s="817"/>
      <c r="CF112" s="875">
        <v>7</v>
      </c>
      <c r="CG112" s="876"/>
      <c r="CH112" s="876"/>
      <c r="CI112" s="876"/>
      <c r="CJ112" s="876"/>
      <c r="CK112" s="927"/>
      <c r="CL112" s="821"/>
      <c r="CM112" s="815" t="s">
        <v>426</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2">
      <c r="A113" s="914"/>
      <c r="B113" s="915"/>
      <c r="C113" s="752" t="s">
        <v>427</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184302</v>
      </c>
      <c r="AB113" s="919"/>
      <c r="AC113" s="919"/>
      <c r="AD113" s="919"/>
      <c r="AE113" s="920"/>
      <c r="AF113" s="921">
        <v>188653</v>
      </c>
      <c r="AG113" s="919"/>
      <c r="AH113" s="919"/>
      <c r="AI113" s="919"/>
      <c r="AJ113" s="920"/>
      <c r="AK113" s="921">
        <v>189138</v>
      </c>
      <c r="AL113" s="919"/>
      <c r="AM113" s="919"/>
      <c r="AN113" s="919"/>
      <c r="AO113" s="920"/>
      <c r="AP113" s="922">
        <v>0.7</v>
      </c>
      <c r="AQ113" s="923"/>
      <c r="AR113" s="923"/>
      <c r="AS113" s="923"/>
      <c r="AT113" s="924"/>
      <c r="AU113" s="932"/>
      <c r="AV113" s="933"/>
      <c r="AW113" s="933"/>
      <c r="AX113" s="933"/>
      <c r="AY113" s="933"/>
      <c r="AZ113" s="815" t="s">
        <v>428</v>
      </c>
      <c r="BA113" s="752"/>
      <c r="BB113" s="752"/>
      <c r="BC113" s="752"/>
      <c r="BD113" s="752"/>
      <c r="BE113" s="752"/>
      <c r="BF113" s="752"/>
      <c r="BG113" s="752"/>
      <c r="BH113" s="752"/>
      <c r="BI113" s="752"/>
      <c r="BJ113" s="752"/>
      <c r="BK113" s="752"/>
      <c r="BL113" s="752"/>
      <c r="BM113" s="752"/>
      <c r="BN113" s="752"/>
      <c r="BO113" s="752"/>
      <c r="BP113" s="753"/>
      <c r="BQ113" s="816" t="s">
        <v>122</v>
      </c>
      <c r="BR113" s="817"/>
      <c r="BS113" s="817"/>
      <c r="BT113" s="817"/>
      <c r="BU113" s="817"/>
      <c r="BV113" s="817" t="s">
        <v>122</v>
      </c>
      <c r="BW113" s="817"/>
      <c r="BX113" s="817"/>
      <c r="BY113" s="817"/>
      <c r="BZ113" s="817"/>
      <c r="CA113" s="817" t="s">
        <v>122</v>
      </c>
      <c r="CB113" s="817"/>
      <c r="CC113" s="817"/>
      <c r="CD113" s="817"/>
      <c r="CE113" s="817"/>
      <c r="CF113" s="875" t="s">
        <v>122</v>
      </c>
      <c r="CG113" s="876"/>
      <c r="CH113" s="876"/>
      <c r="CI113" s="876"/>
      <c r="CJ113" s="876"/>
      <c r="CK113" s="927"/>
      <c r="CL113" s="821"/>
      <c r="CM113" s="815" t="s">
        <v>429</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2">
      <c r="A114" s="914"/>
      <c r="B114" s="915"/>
      <c r="C114" s="752" t="s">
        <v>430</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t="s">
        <v>122</v>
      </c>
      <c r="AB114" s="780"/>
      <c r="AC114" s="780"/>
      <c r="AD114" s="780"/>
      <c r="AE114" s="781"/>
      <c r="AF114" s="782" t="s">
        <v>122</v>
      </c>
      <c r="AG114" s="780"/>
      <c r="AH114" s="780"/>
      <c r="AI114" s="780"/>
      <c r="AJ114" s="781"/>
      <c r="AK114" s="782" t="s">
        <v>122</v>
      </c>
      <c r="AL114" s="780"/>
      <c r="AM114" s="780"/>
      <c r="AN114" s="780"/>
      <c r="AO114" s="781"/>
      <c r="AP114" s="824" t="s">
        <v>122</v>
      </c>
      <c r="AQ114" s="825"/>
      <c r="AR114" s="825"/>
      <c r="AS114" s="825"/>
      <c r="AT114" s="826"/>
      <c r="AU114" s="932"/>
      <c r="AV114" s="933"/>
      <c r="AW114" s="933"/>
      <c r="AX114" s="933"/>
      <c r="AY114" s="933"/>
      <c r="AZ114" s="815" t="s">
        <v>431</v>
      </c>
      <c r="BA114" s="752"/>
      <c r="BB114" s="752"/>
      <c r="BC114" s="752"/>
      <c r="BD114" s="752"/>
      <c r="BE114" s="752"/>
      <c r="BF114" s="752"/>
      <c r="BG114" s="752"/>
      <c r="BH114" s="752"/>
      <c r="BI114" s="752"/>
      <c r="BJ114" s="752"/>
      <c r="BK114" s="752"/>
      <c r="BL114" s="752"/>
      <c r="BM114" s="752"/>
      <c r="BN114" s="752"/>
      <c r="BO114" s="752"/>
      <c r="BP114" s="753"/>
      <c r="BQ114" s="816">
        <v>6424480</v>
      </c>
      <c r="BR114" s="817"/>
      <c r="BS114" s="817"/>
      <c r="BT114" s="817"/>
      <c r="BU114" s="817"/>
      <c r="BV114" s="817">
        <v>6200764</v>
      </c>
      <c r="BW114" s="817"/>
      <c r="BX114" s="817"/>
      <c r="BY114" s="817"/>
      <c r="BZ114" s="817"/>
      <c r="CA114" s="817">
        <v>6257611</v>
      </c>
      <c r="CB114" s="817"/>
      <c r="CC114" s="817"/>
      <c r="CD114" s="817"/>
      <c r="CE114" s="817"/>
      <c r="CF114" s="875">
        <v>22.6</v>
      </c>
      <c r="CG114" s="876"/>
      <c r="CH114" s="876"/>
      <c r="CI114" s="876"/>
      <c r="CJ114" s="876"/>
      <c r="CK114" s="927"/>
      <c r="CL114" s="821"/>
      <c r="CM114" s="815" t="s">
        <v>432</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2">
      <c r="A115" s="914"/>
      <c r="B115" s="915"/>
      <c r="C115" s="752" t="s">
        <v>433</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100038</v>
      </c>
      <c r="AB115" s="919"/>
      <c r="AC115" s="919"/>
      <c r="AD115" s="919"/>
      <c r="AE115" s="920"/>
      <c r="AF115" s="921">
        <v>206104</v>
      </c>
      <c r="AG115" s="919"/>
      <c r="AH115" s="919"/>
      <c r="AI115" s="919"/>
      <c r="AJ115" s="920"/>
      <c r="AK115" s="921">
        <v>215834</v>
      </c>
      <c r="AL115" s="919"/>
      <c r="AM115" s="919"/>
      <c r="AN115" s="919"/>
      <c r="AO115" s="920"/>
      <c r="AP115" s="922">
        <v>0.8</v>
      </c>
      <c r="AQ115" s="923"/>
      <c r="AR115" s="923"/>
      <c r="AS115" s="923"/>
      <c r="AT115" s="924"/>
      <c r="AU115" s="932"/>
      <c r="AV115" s="933"/>
      <c r="AW115" s="933"/>
      <c r="AX115" s="933"/>
      <c r="AY115" s="933"/>
      <c r="AZ115" s="815" t="s">
        <v>434</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435</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1161309</v>
      </c>
      <c r="DH115" s="780"/>
      <c r="DI115" s="780"/>
      <c r="DJ115" s="780"/>
      <c r="DK115" s="781"/>
      <c r="DL115" s="782">
        <v>538084</v>
      </c>
      <c r="DM115" s="780"/>
      <c r="DN115" s="780"/>
      <c r="DO115" s="780"/>
      <c r="DP115" s="781"/>
      <c r="DQ115" s="782">
        <v>679182</v>
      </c>
      <c r="DR115" s="780"/>
      <c r="DS115" s="780"/>
      <c r="DT115" s="780"/>
      <c r="DU115" s="781"/>
      <c r="DV115" s="824">
        <v>2.4</v>
      </c>
      <c r="DW115" s="825"/>
      <c r="DX115" s="825"/>
      <c r="DY115" s="825"/>
      <c r="DZ115" s="826"/>
    </row>
    <row r="116" spans="1:130" s="230" customFormat="1" ht="26.25" customHeight="1" x14ac:dyDescent="0.2">
      <c r="A116" s="916"/>
      <c r="B116" s="917"/>
      <c r="C116" s="839" t="s">
        <v>436</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437</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438</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439</v>
      </c>
      <c r="Z117" s="897"/>
      <c r="AA117" s="902">
        <v>3260397</v>
      </c>
      <c r="AB117" s="903"/>
      <c r="AC117" s="903"/>
      <c r="AD117" s="903"/>
      <c r="AE117" s="904"/>
      <c r="AF117" s="905">
        <v>3828711</v>
      </c>
      <c r="AG117" s="903"/>
      <c r="AH117" s="903"/>
      <c r="AI117" s="903"/>
      <c r="AJ117" s="904"/>
      <c r="AK117" s="905">
        <v>3858892</v>
      </c>
      <c r="AL117" s="903"/>
      <c r="AM117" s="903"/>
      <c r="AN117" s="903"/>
      <c r="AO117" s="904"/>
      <c r="AP117" s="906"/>
      <c r="AQ117" s="907"/>
      <c r="AR117" s="907"/>
      <c r="AS117" s="907"/>
      <c r="AT117" s="908"/>
      <c r="AU117" s="932"/>
      <c r="AV117" s="933"/>
      <c r="AW117" s="933"/>
      <c r="AX117" s="933"/>
      <c r="AY117" s="933"/>
      <c r="AZ117" s="863" t="s">
        <v>440</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441</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2">
      <c r="A118" s="895" t="s">
        <v>415</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412</v>
      </c>
      <c r="AB118" s="896"/>
      <c r="AC118" s="896"/>
      <c r="AD118" s="896"/>
      <c r="AE118" s="897"/>
      <c r="AF118" s="898" t="s">
        <v>413</v>
      </c>
      <c r="AG118" s="896"/>
      <c r="AH118" s="896"/>
      <c r="AI118" s="896"/>
      <c r="AJ118" s="897"/>
      <c r="AK118" s="898" t="s">
        <v>294</v>
      </c>
      <c r="AL118" s="896"/>
      <c r="AM118" s="896"/>
      <c r="AN118" s="896"/>
      <c r="AO118" s="897"/>
      <c r="AP118" s="899" t="s">
        <v>414</v>
      </c>
      <c r="AQ118" s="900"/>
      <c r="AR118" s="900"/>
      <c r="AS118" s="900"/>
      <c r="AT118" s="901"/>
      <c r="AU118" s="932"/>
      <c r="AV118" s="933"/>
      <c r="AW118" s="933"/>
      <c r="AX118" s="933"/>
      <c r="AY118" s="933"/>
      <c r="AZ118" s="838" t="s">
        <v>442</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443</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2">
      <c r="A119" s="818" t="s">
        <v>418</v>
      </c>
      <c r="B119" s="819"/>
      <c r="C119" s="860" t="s">
        <v>419</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v>2494</v>
      </c>
      <c r="AB119" s="889"/>
      <c r="AC119" s="889"/>
      <c r="AD119" s="889"/>
      <c r="AE119" s="890"/>
      <c r="AF119" s="891">
        <v>97931</v>
      </c>
      <c r="AG119" s="889"/>
      <c r="AH119" s="889"/>
      <c r="AI119" s="889"/>
      <c r="AJ119" s="890"/>
      <c r="AK119" s="891">
        <v>97934</v>
      </c>
      <c r="AL119" s="889"/>
      <c r="AM119" s="889"/>
      <c r="AN119" s="889"/>
      <c r="AO119" s="890"/>
      <c r="AP119" s="892">
        <v>0.4</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444</v>
      </c>
      <c r="BP119" s="878"/>
      <c r="BQ119" s="879">
        <v>69843717</v>
      </c>
      <c r="BR119" s="845"/>
      <c r="BS119" s="845"/>
      <c r="BT119" s="845"/>
      <c r="BU119" s="845"/>
      <c r="BV119" s="845">
        <v>62841373</v>
      </c>
      <c r="BW119" s="845"/>
      <c r="BX119" s="845"/>
      <c r="BY119" s="845"/>
      <c r="BZ119" s="845"/>
      <c r="CA119" s="845">
        <v>60949050</v>
      </c>
      <c r="CB119" s="845"/>
      <c r="CC119" s="845"/>
      <c r="CD119" s="845"/>
      <c r="CE119" s="845"/>
      <c r="CF119" s="748"/>
      <c r="CG119" s="749"/>
      <c r="CH119" s="749"/>
      <c r="CI119" s="749"/>
      <c r="CJ119" s="834"/>
      <c r="CK119" s="928"/>
      <c r="CL119" s="823"/>
      <c r="CM119" s="838" t="s">
        <v>445</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2">
      <c r="A120" s="820"/>
      <c r="B120" s="821"/>
      <c r="C120" s="815" t="s">
        <v>422</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v>19143</v>
      </c>
      <c r="AB120" s="780"/>
      <c r="AC120" s="780"/>
      <c r="AD120" s="780"/>
      <c r="AE120" s="781"/>
      <c r="AF120" s="782">
        <v>29519</v>
      </c>
      <c r="AG120" s="780"/>
      <c r="AH120" s="780"/>
      <c r="AI120" s="780"/>
      <c r="AJ120" s="781"/>
      <c r="AK120" s="782">
        <v>39266</v>
      </c>
      <c r="AL120" s="780"/>
      <c r="AM120" s="780"/>
      <c r="AN120" s="780"/>
      <c r="AO120" s="781"/>
      <c r="AP120" s="824">
        <v>0.1</v>
      </c>
      <c r="AQ120" s="825"/>
      <c r="AR120" s="825"/>
      <c r="AS120" s="825"/>
      <c r="AT120" s="826"/>
      <c r="AU120" s="880" t="s">
        <v>446</v>
      </c>
      <c r="AV120" s="881"/>
      <c r="AW120" s="881"/>
      <c r="AX120" s="881"/>
      <c r="AY120" s="882"/>
      <c r="AZ120" s="860" t="s">
        <v>447</v>
      </c>
      <c r="BA120" s="808"/>
      <c r="BB120" s="808"/>
      <c r="BC120" s="808"/>
      <c r="BD120" s="808"/>
      <c r="BE120" s="808"/>
      <c r="BF120" s="808"/>
      <c r="BG120" s="808"/>
      <c r="BH120" s="808"/>
      <c r="BI120" s="808"/>
      <c r="BJ120" s="808"/>
      <c r="BK120" s="808"/>
      <c r="BL120" s="808"/>
      <c r="BM120" s="808"/>
      <c r="BN120" s="808"/>
      <c r="BO120" s="808"/>
      <c r="BP120" s="809"/>
      <c r="BQ120" s="861">
        <v>27086022</v>
      </c>
      <c r="BR120" s="842"/>
      <c r="BS120" s="842"/>
      <c r="BT120" s="842"/>
      <c r="BU120" s="842"/>
      <c r="BV120" s="842">
        <v>25665823</v>
      </c>
      <c r="BW120" s="842"/>
      <c r="BX120" s="842"/>
      <c r="BY120" s="842"/>
      <c r="BZ120" s="842"/>
      <c r="CA120" s="842">
        <v>27302095</v>
      </c>
      <c r="CB120" s="842"/>
      <c r="CC120" s="842"/>
      <c r="CD120" s="842"/>
      <c r="CE120" s="842"/>
      <c r="CF120" s="866">
        <v>98.4</v>
      </c>
      <c r="CG120" s="867"/>
      <c r="CH120" s="867"/>
      <c r="CI120" s="867"/>
      <c r="CJ120" s="867"/>
      <c r="CK120" s="868" t="s">
        <v>448</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1490499</v>
      </c>
      <c r="DH120" s="842"/>
      <c r="DI120" s="842"/>
      <c r="DJ120" s="842"/>
      <c r="DK120" s="842"/>
      <c r="DL120" s="842">
        <v>1442639</v>
      </c>
      <c r="DM120" s="842"/>
      <c r="DN120" s="842"/>
      <c r="DO120" s="842"/>
      <c r="DP120" s="842"/>
      <c r="DQ120" s="842">
        <v>1365599</v>
      </c>
      <c r="DR120" s="842"/>
      <c r="DS120" s="842"/>
      <c r="DT120" s="842"/>
      <c r="DU120" s="842"/>
      <c r="DV120" s="843">
        <v>4.9000000000000004</v>
      </c>
      <c r="DW120" s="843"/>
      <c r="DX120" s="843"/>
      <c r="DY120" s="843"/>
      <c r="DZ120" s="844"/>
    </row>
    <row r="121" spans="1:130" s="230" customFormat="1" ht="26.25" customHeight="1" x14ac:dyDescent="0.2">
      <c r="A121" s="820"/>
      <c r="B121" s="821"/>
      <c r="C121" s="863" t="s">
        <v>449</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450</v>
      </c>
      <c r="BA121" s="752"/>
      <c r="BB121" s="752"/>
      <c r="BC121" s="752"/>
      <c r="BD121" s="752"/>
      <c r="BE121" s="752"/>
      <c r="BF121" s="752"/>
      <c r="BG121" s="752"/>
      <c r="BH121" s="752"/>
      <c r="BI121" s="752"/>
      <c r="BJ121" s="752"/>
      <c r="BK121" s="752"/>
      <c r="BL121" s="752"/>
      <c r="BM121" s="752"/>
      <c r="BN121" s="752"/>
      <c r="BO121" s="752"/>
      <c r="BP121" s="753"/>
      <c r="BQ121" s="816">
        <v>7659764</v>
      </c>
      <c r="BR121" s="817"/>
      <c r="BS121" s="817"/>
      <c r="BT121" s="817"/>
      <c r="BU121" s="817"/>
      <c r="BV121" s="817">
        <v>4450044</v>
      </c>
      <c r="BW121" s="817"/>
      <c r="BX121" s="817"/>
      <c r="BY121" s="817"/>
      <c r="BZ121" s="817"/>
      <c r="CA121" s="817">
        <v>4331430</v>
      </c>
      <c r="CB121" s="817"/>
      <c r="CC121" s="817"/>
      <c r="CD121" s="817"/>
      <c r="CE121" s="817"/>
      <c r="CF121" s="875">
        <v>15.6</v>
      </c>
      <c r="CG121" s="876"/>
      <c r="CH121" s="876"/>
      <c r="CI121" s="876"/>
      <c r="CJ121" s="876"/>
      <c r="CK121" s="869"/>
      <c r="CL121" s="855"/>
      <c r="CM121" s="855"/>
      <c r="CN121" s="855"/>
      <c r="CO121" s="856"/>
      <c r="CP121" s="835" t="s">
        <v>396</v>
      </c>
      <c r="CQ121" s="836"/>
      <c r="CR121" s="836"/>
      <c r="CS121" s="836"/>
      <c r="CT121" s="836"/>
      <c r="CU121" s="836"/>
      <c r="CV121" s="836"/>
      <c r="CW121" s="836"/>
      <c r="CX121" s="836"/>
      <c r="CY121" s="836"/>
      <c r="CZ121" s="836"/>
      <c r="DA121" s="836"/>
      <c r="DB121" s="836"/>
      <c r="DC121" s="836"/>
      <c r="DD121" s="836"/>
      <c r="DE121" s="836"/>
      <c r="DF121" s="837"/>
      <c r="DG121" s="816">
        <v>28013</v>
      </c>
      <c r="DH121" s="817"/>
      <c r="DI121" s="817"/>
      <c r="DJ121" s="817"/>
      <c r="DK121" s="817"/>
      <c r="DL121" s="817">
        <v>51380</v>
      </c>
      <c r="DM121" s="817"/>
      <c r="DN121" s="817"/>
      <c r="DO121" s="817"/>
      <c r="DP121" s="817"/>
      <c r="DQ121" s="817">
        <v>556518</v>
      </c>
      <c r="DR121" s="817"/>
      <c r="DS121" s="817"/>
      <c r="DT121" s="817"/>
      <c r="DU121" s="817"/>
      <c r="DV121" s="794">
        <v>2</v>
      </c>
      <c r="DW121" s="794"/>
      <c r="DX121" s="794"/>
      <c r="DY121" s="794"/>
      <c r="DZ121" s="795"/>
    </row>
    <row r="122" spans="1:130" s="230" customFormat="1" ht="26.25" customHeight="1" x14ac:dyDescent="0.2">
      <c r="A122" s="820"/>
      <c r="B122" s="821"/>
      <c r="C122" s="815" t="s">
        <v>432</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451</v>
      </c>
      <c r="BA122" s="839"/>
      <c r="BB122" s="839"/>
      <c r="BC122" s="839"/>
      <c r="BD122" s="839"/>
      <c r="BE122" s="839"/>
      <c r="BF122" s="839"/>
      <c r="BG122" s="839"/>
      <c r="BH122" s="839"/>
      <c r="BI122" s="839"/>
      <c r="BJ122" s="839"/>
      <c r="BK122" s="839"/>
      <c r="BL122" s="839"/>
      <c r="BM122" s="839"/>
      <c r="BN122" s="839"/>
      <c r="BO122" s="839"/>
      <c r="BP122" s="840"/>
      <c r="BQ122" s="879">
        <v>31449000</v>
      </c>
      <c r="BR122" s="845"/>
      <c r="BS122" s="845"/>
      <c r="BT122" s="845"/>
      <c r="BU122" s="845"/>
      <c r="BV122" s="845">
        <v>30552782</v>
      </c>
      <c r="BW122" s="845"/>
      <c r="BX122" s="845"/>
      <c r="BY122" s="845"/>
      <c r="BZ122" s="845"/>
      <c r="CA122" s="845">
        <v>29580820</v>
      </c>
      <c r="CB122" s="845"/>
      <c r="CC122" s="845"/>
      <c r="CD122" s="845"/>
      <c r="CE122" s="845"/>
      <c r="CF122" s="846">
        <v>106.6</v>
      </c>
      <c r="CG122" s="847"/>
      <c r="CH122" s="847"/>
      <c r="CI122" s="847"/>
      <c r="CJ122" s="847"/>
      <c r="CK122" s="869"/>
      <c r="CL122" s="855"/>
      <c r="CM122" s="855"/>
      <c r="CN122" s="855"/>
      <c r="CO122" s="856"/>
      <c r="CP122" s="835" t="s">
        <v>393</v>
      </c>
      <c r="CQ122" s="836"/>
      <c r="CR122" s="836"/>
      <c r="CS122" s="836"/>
      <c r="CT122" s="836"/>
      <c r="CU122" s="836"/>
      <c r="CV122" s="836"/>
      <c r="CW122" s="836"/>
      <c r="CX122" s="836"/>
      <c r="CY122" s="836"/>
      <c r="CZ122" s="836"/>
      <c r="DA122" s="836"/>
      <c r="DB122" s="836"/>
      <c r="DC122" s="836"/>
      <c r="DD122" s="836"/>
      <c r="DE122" s="836"/>
      <c r="DF122" s="837"/>
      <c r="DG122" s="816">
        <v>23512</v>
      </c>
      <c r="DH122" s="817"/>
      <c r="DI122" s="817"/>
      <c r="DJ122" s="817"/>
      <c r="DK122" s="817"/>
      <c r="DL122" s="817">
        <v>17501</v>
      </c>
      <c r="DM122" s="817"/>
      <c r="DN122" s="817"/>
      <c r="DO122" s="817"/>
      <c r="DP122" s="817"/>
      <c r="DQ122" s="817">
        <v>20798</v>
      </c>
      <c r="DR122" s="817"/>
      <c r="DS122" s="817"/>
      <c r="DT122" s="817"/>
      <c r="DU122" s="817"/>
      <c r="DV122" s="794">
        <v>0.1</v>
      </c>
      <c r="DW122" s="794"/>
      <c r="DX122" s="794"/>
      <c r="DY122" s="794"/>
      <c r="DZ122" s="795"/>
    </row>
    <row r="123" spans="1:130" s="230" customFormat="1" ht="26.25" customHeight="1" x14ac:dyDescent="0.2">
      <c r="A123" s="820"/>
      <c r="B123" s="821"/>
      <c r="C123" s="815" t="s">
        <v>438</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452</v>
      </c>
      <c r="BP123" s="878"/>
      <c r="BQ123" s="832">
        <v>66194786</v>
      </c>
      <c r="BR123" s="833"/>
      <c r="BS123" s="833"/>
      <c r="BT123" s="833"/>
      <c r="BU123" s="833"/>
      <c r="BV123" s="833">
        <v>60668649</v>
      </c>
      <c r="BW123" s="833"/>
      <c r="BX123" s="833"/>
      <c r="BY123" s="833"/>
      <c r="BZ123" s="833"/>
      <c r="CA123" s="833">
        <v>61214345</v>
      </c>
      <c r="CB123" s="833"/>
      <c r="CC123" s="833"/>
      <c r="CD123" s="833"/>
      <c r="CE123" s="833"/>
      <c r="CF123" s="748"/>
      <c r="CG123" s="749"/>
      <c r="CH123" s="749"/>
      <c r="CI123" s="749"/>
      <c r="CJ123" s="834"/>
      <c r="CK123" s="869"/>
      <c r="CL123" s="855"/>
      <c r="CM123" s="855"/>
      <c r="CN123" s="855"/>
      <c r="CO123" s="856"/>
      <c r="CP123" s="835" t="s">
        <v>397</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5">
      <c r="A124" s="820"/>
      <c r="B124" s="821"/>
      <c r="C124" s="815" t="s">
        <v>441</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453</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13.3</v>
      </c>
      <c r="BR124" s="831"/>
      <c r="BS124" s="831"/>
      <c r="BT124" s="831"/>
      <c r="BU124" s="831"/>
      <c r="BV124" s="831">
        <v>8</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454</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2">
      <c r="A125" s="820"/>
      <c r="B125" s="821"/>
      <c r="C125" s="815" t="s">
        <v>443</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455</v>
      </c>
      <c r="CL125" s="852"/>
      <c r="CM125" s="852"/>
      <c r="CN125" s="852"/>
      <c r="CO125" s="853"/>
      <c r="CP125" s="860" t="s">
        <v>456</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5">
      <c r="A126" s="820"/>
      <c r="B126" s="821"/>
      <c r="C126" s="815" t="s">
        <v>445</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78401</v>
      </c>
      <c r="AB126" s="780"/>
      <c r="AC126" s="780"/>
      <c r="AD126" s="780"/>
      <c r="AE126" s="781"/>
      <c r="AF126" s="782">
        <v>78654</v>
      </c>
      <c r="AG126" s="780"/>
      <c r="AH126" s="780"/>
      <c r="AI126" s="780"/>
      <c r="AJ126" s="781"/>
      <c r="AK126" s="782">
        <v>78634</v>
      </c>
      <c r="AL126" s="780"/>
      <c r="AM126" s="780"/>
      <c r="AN126" s="780"/>
      <c r="AO126" s="781"/>
      <c r="AP126" s="824">
        <v>0.3</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457</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2">
      <c r="A127" s="822"/>
      <c r="B127" s="823"/>
      <c r="C127" s="838" t="s">
        <v>458</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459</v>
      </c>
      <c r="AY127" s="812"/>
      <c r="AZ127" s="812"/>
      <c r="BA127" s="812"/>
      <c r="BB127" s="812"/>
      <c r="BC127" s="812"/>
      <c r="BD127" s="812"/>
      <c r="BE127" s="813"/>
      <c r="BF127" s="811" t="s">
        <v>460</v>
      </c>
      <c r="BG127" s="812"/>
      <c r="BH127" s="812"/>
      <c r="BI127" s="812"/>
      <c r="BJ127" s="812"/>
      <c r="BK127" s="812"/>
      <c r="BL127" s="813"/>
      <c r="BM127" s="811" t="s">
        <v>461</v>
      </c>
      <c r="BN127" s="812"/>
      <c r="BO127" s="812"/>
      <c r="BP127" s="812"/>
      <c r="BQ127" s="812"/>
      <c r="BR127" s="812"/>
      <c r="BS127" s="813"/>
      <c r="BT127" s="811" t="s">
        <v>462</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463</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5">
      <c r="A128" s="796" t="s">
        <v>464</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465</v>
      </c>
      <c r="X128" s="798"/>
      <c r="Y128" s="798"/>
      <c r="Z128" s="799"/>
      <c r="AA128" s="800">
        <v>100731</v>
      </c>
      <c r="AB128" s="801"/>
      <c r="AC128" s="801"/>
      <c r="AD128" s="801"/>
      <c r="AE128" s="802"/>
      <c r="AF128" s="803">
        <v>991315</v>
      </c>
      <c r="AG128" s="801"/>
      <c r="AH128" s="801"/>
      <c r="AI128" s="801"/>
      <c r="AJ128" s="802"/>
      <c r="AK128" s="803">
        <v>999411</v>
      </c>
      <c r="AL128" s="801"/>
      <c r="AM128" s="801"/>
      <c r="AN128" s="801"/>
      <c r="AO128" s="802"/>
      <c r="AP128" s="804"/>
      <c r="AQ128" s="805"/>
      <c r="AR128" s="805"/>
      <c r="AS128" s="805"/>
      <c r="AT128" s="806"/>
      <c r="AU128" s="232"/>
      <c r="AV128" s="232"/>
      <c r="AW128" s="232"/>
      <c r="AX128" s="807" t="s">
        <v>466</v>
      </c>
      <c r="AY128" s="808"/>
      <c r="AZ128" s="808"/>
      <c r="BA128" s="808"/>
      <c r="BB128" s="808"/>
      <c r="BC128" s="808"/>
      <c r="BD128" s="808"/>
      <c r="BE128" s="809"/>
      <c r="BF128" s="786" t="s">
        <v>122</v>
      </c>
      <c r="BG128" s="787"/>
      <c r="BH128" s="787"/>
      <c r="BI128" s="787"/>
      <c r="BJ128" s="787"/>
      <c r="BK128" s="787"/>
      <c r="BL128" s="810"/>
      <c r="BM128" s="786">
        <v>11.8</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467</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468</v>
      </c>
      <c r="X129" s="777"/>
      <c r="Y129" s="777"/>
      <c r="Z129" s="778"/>
      <c r="AA129" s="779">
        <v>29727094</v>
      </c>
      <c r="AB129" s="780"/>
      <c r="AC129" s="780"/>
      <c r="AD129" s="780"/>
      <c r="AE129" s="781"/>
      <c r="AF129" s="782">
        <v>29233907</v>
      </c>
      <c r="AG129" s="780"/>
      <c r="AH129" s="780"/>
      <c r="AI129" s="780"/>
      <c r="AJ129" s="781"/>
      <c r="AK129" s="782">
        <v>30146380</v>
      </c>
      <c r="AL129" s="780"/>
      <c r="AM129" s="780"/>
      <c r="AN129" s="780"/>
      <c r="AO129" s="781"/>
      <c r="AP129" s="783"/>
      <c r="AQ129" s="784"/>
      <c r="AR129" s="784"/>
      <c r="AS129" s="784"/>
      <c r="AT129" s="785"/>
      <c r="AU129" s="233"/>
      <c r="AV129" s="233"/>
      <c r="AW129" s="233"/>
      <c r="AX129" s="751" t="s">
        <v>469</v>
      </c>
      <c r="AY129" s="752"/>
      <c r="AZ129" s="752"/>
      <c r="BA129" s="752"/>
      <c r="BB129" s="752"/>
      <c r="BC129" s="752"/>
      <c r="BD129" s="752"/>
      <c r="BE129" s="753"/>
      <c r="BF129" s="770" t="s">
        <v>122</v>
      </c>
      <c r="BG129" s="771"/>
      <c r="BH129" s="771"/>
      <c r="BI129" s="771"/>
      <c r="BJ129" s="771"/>
      <c r="BK129" s="771"/>
      <c r="BL129" s="772"/>
      <c r="BM129" s="770">
        <v>16.8</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470</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471</v>
      </c>
      <c r="X130" s="777"/>
      <c r="Y130" s="777"/>
      <c r="Z130" s="778"/>
      <c r="AA130" s="779">
        <v>2324274</v>
      </c>
      <c r="AB130" s="780"/>
      <c r="AC130" s="780"/>
      <c r="AD130" s="780"/>
      <c r="AE130" s="781"/>
      <c r="AF130" s="782">
        <v>2395102</v>
      </c>
      <c r="AG130" s="780"/>
      <c r="AH130" s="780"/>
      <c r="AI130" s="780"/>
      <c r="AJ130" s="781"/>
      <c r="AK130" s="782">
        <v>2401682</v>
      </c>
      <c r="AL130" s="780"/>
      <c r="AM130" s="780"/>
      <c r="AN130" s="780"/>
      <c r="AO130" s="781"/>
      <c r="AP130" s="783"/>
      <c r="AQ130" s="784"/>
      <c r="AR130" s="784"/>
      <c r="AS130" s="784"/>
      <c r="AT130" s="785"/>
      <c r="AU130" s="233"/>
      <c r="AV130" s="233"/>
      <c r="AW130" s="233"/>
      <c r="AX130" s="751" t="s">
        <v>472</v>
      </c>
      <c r="AY130" s="752"/>
      <c r="AZ130" s="752"/>
      <c r="BA130" s="752"/>
      <c r="BB130" s="752"/>
      <c r="BC130" s="752"/>
      <c r="BD130" s="752"/>
      <c r="BE130" s="753"/>
      <c r="BF130" s="754">
        <v>2.1</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473</v>
      </c>
      <c r="X131" s="761"/>
      <c r="Y131" s="761"/>
      <c r="Z131" s="762"/>
      <c r="AA131" s="763">
        <v>27402820</v>
      </c>
      <c r="AB131" s="764"/>
      <c r="AC131" s="764"/>
      <c r="AD131" s="764"/>
      <c r="AE131" s="765"/>
      <c r="AF131" s="766">
        <v>26838805</v>
      </c>
      <c r="AG131" s="764"/>
      <c r="AH131" s="764"/>
      <c r="AI131" s="764"/>
      <c r="AJ131" s="765"/>
      <c r="AK131" s="766">
        <v>27744698</v>
      </c>
      <c r="AL131" s="764"/>
      <c r="AM131" s="764"/>
      <c r="AN131" s="764"/>
      <c r="AO131" s="765"/>
      <c r="AP131" s="767"/>
      <c r="AQ131" s="768"/>
      <c r="AR131" s="768"/>
      <c r="AS131" s="768"/>
      <c r="AT131" s="769"/>
      <c r="AU131" s="233"/>
      <c r="AV131" s="233"/>
      <c r="AW131" s="233"/>
      <c r="AX131" s="729" t="s">
        <v>474</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475</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476</v>
      </c>
      <c r="W132" s="742"/>
      <c r="X132" s="742"/>
      <c r="Y132" s="742"/>
      <c r="Z132" s="743"/>
      <c r="AA132" s="744">
        <v>3.0485621549999999</v>
      </c>
      <c r="AB132" s="745"/>
      <c r="AC132" s="745"/>
      <c r="AD132" s="745"/>
      <c r="AE132" s="746"/>
      <c r="AF132" s="747">
        <v>1.64796458</v>
      </c>
      <c r="AG132" s="745"/>
      <c r="AH132" s="745"/>
      <c r="AI132" s="745"/>
      <c r="AJ132" s="746"/>
      <c r="AK132" s="747">
        <v>1.650041388</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477</v>
      </c>
      <c r="W133" s="721"/>
      <c r="X133" s="721"/>
      <c r="Y133" s="721"/>
      <c r="Z133" s="722"/>
      <c r="AA133" s="723">
        <v>2.7</v>
      </c>
      <c r="AB133" s="724"/>
      <c r="AC133" s="724"/>
      <c r="AD133" s="724"/>
      <c r="AE133" s="725"/>
      <c r="AF133" s="723">
        <v>2.4</v>
      </c>
      <c r="AG133" s="724"/>
      <c r="AH133" s="724"/>
      <c r="AI133" s="724"/>
      <c r="AJ133" s="725"/>
      <c r="AK133" s="723">
        <v>2.1</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5B+mOw4O1MpFFdS4/qMJN27XAZIFuL5RqShpCcrwBd2vHX6NSPlHn9g2s6BDrs8yT9VLxCWl7ukpAZxLSOKPFw==" saltValue="oYjpKjWnP/bFxGy+TIbIl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478</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mgWdSVQI4Jyw+od4jrTwLZd7h1KhQNHOMNbvaDiXR51dqfId4V8jB5/E7LFwSnHGJjNGe7NEAFqLHXrPOgAlVw==" saltValue="EwkpsmJSl75VPjZkwXQ6hQ==" spinCount="100000" sheet="1" objects="1" scenarios="1"/>
  <dataConsolidate/>
  <phoneticPr fontId="2"/>
  <printOptions horizontalCentered="1" verticalCentered="1"/>
  <pageMargins left="0" right="0" top="0" bottom="0" header="0" footer="0"/>
  <pageSetup paperSize="9" scale="30"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1oXQqIg5YC68fi0JCPTaZOxddJLobCchQJv/UlfdmdcK3kDphFYjzkjKRjKW5u1kwWHg7F4yvh9TPwA3LYyE8A==" saltValue="0N04zHCMNutNOGeyUBYVB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480</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21" t="s">
        <v>481</v>
      </c>
      <c r="AP7" s="272"/>
      <c r="AQ7" s="273" t="s">
        <v>482</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22"/>
      <c r="AP8" s="278" t="s">
        <v>483</v>
      </c>
      <c r="AQ8" s="279" t="s">
        <v>484</v>
      </c>
      <c r="AR8" s="280" t="s">
        <v>485</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3" t="s">
        <v>486</v>
      </c>
      <c r="AL9" s="1134"/>
      <c r="AM9" s="1134"/>
      <c r="AN9" s="1135"/>
      <c r="AO9" s="281">
        <v>9816049</v>
      </c>
      <c r="AP9" s="281">
        <v>70458</v>
      </c>
      <c r="AQ9" s="282">
        <v>63160</v>
      </c>
      <c r="AR9" s="283">
        <v>11.6</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3" t="s">
        <v>487</v>
      </c>
      <c r="AL10" s="1134"/>
      <c r="AM10" s="1134"/>
      <c r="AN10" s="1135"/>
      <c r="AO10" s="284">
        <v>221</v>
      </c>
      <c r="AP10" s="284">
        <v>2</v>
      </c>
      <c r="AQ10" s="285">
        <v>4257</v>
      </c>
      <c r="AR10" s="286">
        <v>-100</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3" t="s">
        <v>488</v>
      </c>
      <c r="AL11" s="1134"/>
      <c r="AM11" s="1134"/>
      <c r="AN11" s="1135"/>
      <c r="AO11" s="284" t="s">
        <v>489</v>
      </c>
      <c r="AP11" s="284" t="s">
        <v>489</v>
      </c>
      <c r="AQ11" s="285">
        <v>595</v>
      </c>
      <c r="AR11" s="286" t="s">
        <v>489</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3" t="s">
        <v>490</v>
      </c>
      <c r="AL12" s="1134"/>
      <c r="AM12" s="1134"/>
      <c r="AN12" s="1135"/>
      <c r="AO12" s="284" t="s">
        <v>489</v>
      </c>
      <c r="AP12" s="284" t="s">
        <v>489</v>
      </c>
      <c r="AQ12" s="285">
        <v>9</v>
      </c>
      <c r="AR12" s="286" t="s">
        <v>489</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3" t="s">
        <v>491</v>
      </c>
      <c r="AL13" s="1134"/>
      <c r="AM13" s="1134"/>
      <c r="AN13" s="1135"/>
      <c r="AO13" s="284">
        <v>341279</v>
      </c>
      <c r="AP13" s="284">
        <v>2450</v>
      </c>
      <c r="AQ13" s="285">
        <v>2608</v>
      </c>
      <c r="AR13" s="286">
        <v>-6.1</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3" t="s">
        <v>492</v>
      </c>
      <c r="AL14" s="1134"/>
      <c r="AM14" s="1134"/>
      <c r="AN14" s="1135"/>
      <c r="AO14" s="284">
        <v>148805</v>
      </c>
      <c r="AP14" s="284">
        <v>1068</v>
      </c>
      <c r="AQ14" s="285">
        <v>1202</v>
      </c>
      <c r="AR14" s="286">
        <v>-11.1</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6" t="s">
        <v>493</v>
      </c>
      <c r="AL15" s="1137"/>
      <c r="AM15" s="1137"/>
      <c r="AN15" s="1138"/>
      <c r="AO15" s="284">
        <v>-231832</v>
      </c>
      <c r="AP15" s="284">
        <v>-1664</v>
      </c>
      <c r="AQ15" s="285">
        <v>-3084</v>
      </c>
      <c r="AR15" s="286">
        <v>-46</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6" t="s">
        <v>177</v>
      </c>
      <c r="AL16" s="1137"/>
      <c r="AM16" s="1137"/>
      <c r="AN16" s="1138"/>
      <c r="AO16" s="284">
        <v>10074522</v>
      </c>
      <c r="AP16" s="284">
        <v>72313</v>
      </c>
      <c r="AQ16" s="285">
        <v>68747</v>
      </c>
      <c r="AR16" s="286">
        <v>5.2</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494</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495</v>
      </c>
      <c r="AP20" s="293" t="s">
        <v>496</v>
      </c>
      <c r="AQ20" s="294" t="s">
        <v>497</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9" t="s">
        <v>498</v>
      </c>
      <c r="AL21" s="1140"/>
      <c r="AM21" s="1140"/>
      <c r="AN21" s="1141"/>
      <c r="AO21" s="297">
        <v>7.13</v>
      </c>
      <c r="AP21" s="298">
        <v>6.22</v>
      </c>
      <c r="AQ21" s="299">
        <v>0.91</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9" t="s">
        <v>499</v>
      </c>
      <c r="AL22" s="1140"/>
      <c r="AM22" s="1140"/>
      <c r="AN22" s="1141"/>
      <c r="AO22" s="302">
        <v>95.3</v>
      </c>
      <c r="AP22" s="303">
        <v>98.7</v>
      </c>
      <c r="AQ22" s="304">
        <v>-3.4</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32" t="s">
        <v>500</v>
      </c>
      <c r="B26" s="1132"/>
      <c r="C26" s="1132"/>
      <c r="D26" s="1132"/>
      <c r="E26" s="1132"/>
      <c r="F26" s="1132"/>
      <c r="G26" s="1132"/>
      <c r="H26" s="1132"/>
      <c r="I26" s="1132"/>
      <c r="J26" s="1132"/>
      <c r="K26" s="1132"/>
      <c r="L26" s="1132"/>
      <c r="M26" s="1132"/>
      <c r="N26" s="1132"/>
      <c r="O26" s="1132"/>
      <c r="P26" s="1132"/>
      <c r="Q26" s="1132"/>
      <c r="R26" s="1132"/>
      <c r="S26" s="1132"/>
      <c r="T26" s="1132"/>
      <c r="U26" s="1132"/>
      <c r="V26" s="1132"/>
      <c r="W26" s="1132"/>
      <c r="X26" s="1132"/>
      <c r="Y26" s="1132"/>
      <c r="Z26" s="1132"/>
      <c r="AA26" s="1132"/>
      <c r="AB26" s="1132"/>
      <c r="AC26" s="1132"/>
      <c r="AD26" s="1132"/>
      <c r="AE26" s="1132"/>
      <c r="AF26" s="1132"/>
      <c r="AG26" s="1132"/>
      <c r="AH26" s="1132"/>
      <c r="AI26" s="1132"/>
      <c r="AJ26" s="1132"/>
      <c r="AK26" s="1132"/>
      <c r="AL26" s="1132"/>
      <c r="AM26" s="1132"/>
      <c r="AN26" s="1132"/>
      <c r="AO26" s="1132"/>
      <c r="AP26" s="1132"/>
      <c r="AQ26" s="1132"/>
      <c r="AR26" s="1132"/>
      <c r="AS26" s="1132"/>
      <c r="AT26" s="267"/>
    </row>
    <row r="27" spans="1:46" ht="13.2" x14ac:dyDescent="0.2">
      <c r="A27" s="309"/>
      <c r="AO27" s="262"/>
      <c r="AP27" s="262"/>
      <c r="AQ27" s="262"/>
      <c r="AR27" s="262"/>
      <c r="AS27" s="262"/>
      <c r="AT27" s="262"/>
    </row>
    <row r="28" spans="1:46" ht="16.2" x14ac:dyDescent="0.2">
      <c r="A28" s="263" t="s">
        <v>501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502</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21" t="s">
        <v>481</v>
      </c>
      <c r="AP30" s="272"/>
      <c r="AQ30" s="273" t="s">
        <v>482</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22"/>
      <c r="AP31" s="278" t="s">
        <v>483</v>
      </c>
      <c r="AQ31" s="279" t="s">
        <v>484</v>
      </c>
      <c r="AR31" s="280" t="s">
        <v>485</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3" t="s">
        <v>503</v>
      </c>
      <c r="AL32" s="1124"/>
      <c r="AM32" s="1124"/>
      <c r="AN32" s="1125"/>
      <c r="AO32" s="312">
        <v>3453920</v>
      </c>
      <c r="AP32" s="312">
        <v>24792</v>
      </c>
      <c r="AQ32" s="313">
        <v>33476</v>
      </c>
      <c r="AR32" s="314">
        <v>-25.9</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3" t="s">
        <v>504</v>
      </c>
      <c r="AL33" s="1124"/>
      <c r="AM33" s="1124"/>
      <c r="AN33" s="1125"/>
      <c r="AO33" s="312" t="s">
        <v>489</v>
      </c>
      <c r="AP33" s="312" t="s">
        <v>489</v>
      </c>
      <c r="AQ33" s="313" t="s">
        <v>489</v>
      </c>
      <c r="AR33" s="314" t="s">
        <v>489</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3" t="s">
        <v>505</v>
      </c>
      <c r="AL34" s="1124"/>
      <c r="AM34" s="1124"/>
      <c r="AN34" s="1125"/>
      <c r="AO34" s="312" t="s">
        <v>489</v>
      </c>
      <c r="AP34" s="312" t="s">
        <v>489</v>
      </c>
      <c r="AQ34" s="313">
        <v>23</v>
      </c>
      <c r="AR34" s="314" t="s">
        <v>489</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3" t="s">
        <v>506</v>
      </c>
      <c r="AL35" s="1124"/>
      <c r="AM35" s="1124"/>
      <c r="AN35" s="1125"/>
      <c r="AO35" s="312">
        <v>189138</v>
      </c>
      <c r="AP35" s="312">
        <v>1358</v>
      </c>
      <c r="AQ35" s="313">
        <v>5696</v>
      </c>
      <c r="AR35" s="314">
        <v>-76.2</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3" t="s">
        <v>507</v>
      </c>
      <c r="AL36" s="1124"/>
      <c r="AM36" s="1124"/>
      <c r="AN36" s="1125"/>
      <c r="AO36" s="312" t="s">
        <v>489</v>
      </c>
      <c r="AP36" s="312" t="s">
        <v>489</v>
      </c>
      <c r="AQ36" s="313">
        <v>1273</v>
      </c>
      <c r="AR36" s="314" t="s">
        <v>489</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3" t="s">
        <v>508</v>
      </c>
      <c r="AL37" s="1124"/>
      <c r="AM37" s="1124"/>
      <c r="AN37" s="1125"/>
      <c r="AO37" s="312">
        <v>215834</v>
      </c>
      <c r="AP37" s="312">
        <v>1549</v>
      </c>
      <c r="AQ37" s="313">
        <v>486</v>
      </c>
      <c r="AR37" s="314">
        <v>218.7</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6" t="s">
        <v>509</v>
      </c>
      <c r="AL38" s="1127"/>
      <c r="AM38" s="1127"/>
      <c r="AN38" s="1128"/>
      <c r="AO38" s="315" t="s">
        <v>489</v>
      </c>
      <c r="AP38" s="315" t="s">
        <v>489</v>
      </c>
      <c r="AQ38" s="316">
        <v>0</v>
      </c>
      <c r="AR38" s="304" t="s">
        <v>489</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6" t="s">
        <v>510</v>
      </c>
      <c r="AL39" s="1127"/>
      <c r="AM39" s="1127"/>
      <c r="AN39" s="1128"/>
      <c r="AO39" s="312">
        <v>-999411</v>
      </c>
      <c r="AP39" s="312">
        <v>-7174</v>
      </c>
      <c r="AQ39" s="313">
        <v>-6136</v>
      </c>
      <c r="AR39" s="314">
        <v>16.899999999999999</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3" t="s">
        <v>511</v>
      </c>
      <c r="AL40" s="1124"/>
      <c r="AM40" s="1124"/>
      <c r="AN40" s="1125"/>
      <c r="AO40" s="312">
        <v>-2401682</v>
      </c>
      <c r="AP40" s="312">
        <v>-17239</v>
      </c>
      <c r="AQ40" s="313">
        <v>-25079</v>
      </c>
      <c r="AR40" s="314">
        <v>-31.3</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9" t="s">
        <v>287</v>
      </c>
      <c r="AL41" s="1130"/>
      <c r="AM41" s="1130"/>
      <c r="AN41" s="1131"/>
      <c r="AO41" s="312">
        <v>457799</v>
      </c>
      <c r="AP41" s="312">
        <v>3286</v>
      </c>
      <c r="AQ41" s="313">
        <v>9740</v>
      </c>
      <c r="AR41" s="314">
        <v>-66.3</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513</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6" t="s">
        <v>481</v>
      </c>
      <c r="AN49" s="1118" t="s">
        <v>514</v>
      </c>
      <c r="AO49" s="1119"/>
      <c r="AP49" s="1119"/>
      <c r="AQ49" s="1119"/>
      <c r="AR49" s="1120"/>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7"/>
      <c r="AN50" s="328" t="s">
        <v>515</v>
      </c>
      <c r="AO50" s="329" t="s">
        <v>516</v>
      </c>
      <c r="AP50" s="330" t="s">
        <v>517</v>
      </c>
      <c r="AQ50" s="331" t="s">
        <v>518</v>
      </c>
      <c r="AR50" s="332" t="s">
        <v>519</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520</v>
      </c>
      <c r="AL51" s="325"/>
      <c r="AM51" s="333">
        <v>20062055</v>
      </c>
      <c r="AN51" s="334">
        <v>144981</v>
      </c>
      <c r="AO51" s="335">
        <v>10.9</v>
      </c>
      <c r="AP51" s="336">
        <v>42836</v>
      </c>
      <c r="AQ51" s="337">
        <v>-0.9</v>
      </c>
      <c r="AR51" s="338">
        <v>11.8</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521</v>
      </c>
      <c r="AM52" s="341">
        <v>3291337</v>
      </c>
      <c r="AN52" s="342">
        <v>23785</v>
      </c>
      <c r="AO52" s="343">
        <v>-48</v>
      </c>
      <c r="AP52" s="344">
        <v>22936</v>
      </c>
      <c r="AQ52" s="345">
        <v>1.4</v>
      </c>
      <c r="AR52" s="346">
        <v>-49.4</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522</v>
      </c>
      <c r="AL53" s="325"/>
      <c r="AM53" s="333">
        <v>23928366</v>
      </c>
      <c r="AN53" s="334">
        <v>172283</v>
      </c>
      <c r="AO53" s="335">
        <v>18.8</v>
      </c>
      <c r="AP53" s="336">
        <v>44161</v>
      </c>
      <c r="AQ53" s="337">
        <v>3.1</v>
      </c>
      <c r="AR53" s="338">
        <v>15.7</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521</v>
      </c>
      <c r="AM54" s="341">
        <v>8411631</v>
      </c>
      <c r="AN54" s="342">
        <v>60563</v>
      </c>
      <c r="AO54" s="343">
        <v>154.6</v>
      </c>
      <c r="AP54" s="344">
        <v>23644</v>
      </c>
      <c r="AQ54" s="345">
        <v>3.1</v>
      </c>
      <c r="AR54" s="346">
        <v>151.5</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523</v>
      </c>
      <c r="AL55" s="325"/>
      <c r="AM55" s="333">
        <v>25133490</v>
      </c>
      <c r="AN55" s="334">
        <v>180653</v>
      </c>
      <c r="AO55" s="335">
        <v>4.9000000000000004</v>
      </c>
      <c r="AP55" s="336">
        <v>43955</v>
      </c>
      <c r="AQ55" s="337">
        <v>-0.5</v>
      </c>
      <c r="AR55" s="338">
        <v>5.4</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521</v>
      </c>
      <c r="AM56" s="341">
        <v>5767669</v>
      </c>
      <c r="AN56" s="342">
        <v>41456</v>
      </c>
      <c r="AO56" s="343">
        <v>-31.5</v>
      </c>
      <c r="AP56" s="344">
        <v>21318</v>
      </c>
      <c r="AQ56" s="345">
        <v>-9.8000000000000007</v>
      </c>
      <c r="AR56" s="346">
        <v>-21.7</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524</v>
      </c>
      <c r="AL57" s="325"/>
      <c r="AM57" s="333">
        <v>16444560</v>
      </c>
      <c r="AN57" s="334">
        <v>118197</v>
      </c>
      <c r="AO57" s="335">
        <v>-34.6</v>
      </c>
      <c r="AP57" s="336">
        <v>41921</v>
      </c>
      <c r="AQ57" s="337">
        <v>-4.5999999999999996</v>
      </c>
      <c r="AR57" s="338">
        <v>-30</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521</v>
      </c>
      <c r="AM58" s="341">
        <v>2744516</v>
      </c>
      <c r="AN58" s="342">
        <v>19727</v>
      </c>
      <c r="AO58" s="343">
        <v>-52.4</v>
      </c>
      <c r="AP58" s="344">
        <v>21655</v>
      </c>
      <c r="AQ58" s="345">
        <v>1.6</v>
      </c>
      <c r="AR58" s="346">
        <v>-54</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525</v>
      </c>
      <c r="AL59" s="325"/>
      <c r="AM59" s="333">
        <v>17826852</v>
      </c>
      <c r="AN59" s="334">
        <v>127958</v>
      </c>
      <c r="AO59" s="335">
        <v>8.3000000000000007</v>
      </c>
      <c r="AP59" s="336">
        <v>44585</v>
      </c>
      <c r="AQ59" s="337">
        <v>6.4</v>
      </c>
      <c r="AR59" s="338">
        <v>1.9</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521</v>
      </c>
      <c r="AM60" s="341">
        <v>3604042</v>
      </c>
      <c r="AN60" s="342">
        <v>25869</v>
      </c>
      <c r="AO60" s="343">
        <v>31.1</v>
      </c>
      <c r="AP60" s="344">
        <v>23077</v>
      </c>
      <c r="AQ60" s="345">
        <v>6.6</v>
      </c>
      <c r="AR60" s="346">
        <v>24.5</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526</v>
      </c>
      <c r="AL61" s="347"/>
      <c r="AM61" s="348">
        <v>20679065</v>
      </c>
      <c r="AN61" s="349">
        <v>148814</v>
      </c>
      <c r="AO61" s="350">
        <v>1.7</v>
      </c>
      <c r="AP61" s="351">
        <v>43492</v>
      </c>
      <c r="AQ61" s="352">
        <v>0.7</v>
      </c>
      <c r="AR61" s="338">
        <v>1</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521</v>
      </c>
      <c r="AM62" s="341">
        <v>4763839</v>
      </c>
      <c r="AN62" s="342">
        <v>34280</v>
      </c>
      <c r="AO62" s="343">
        <v>10.8</v>
      </c>
      <c r="AP62" s="344">
        <v>22526</v>
      </c>
      <c r="AQ62" s="345">
        <v>0.6</v>
      </c>
      <c r="AR62" s="346">
        <v>10.199999999999999</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soI0UP2moYDh5zYEk+xUwcG3FaD9ZFBmnOa8aRYg7MeefCSknxV27JQTVMiCdeWV3KCJlMX/wQ+y3QR/Wg1Q0g==" saltValue="KY5jW3Tmc2F2TaaGhaqai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2"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478</v>
      </c>
    </row>
    <row r="121" spans="125:125" ht="13.5" hidden="1" customHeight="1" x14ac:dyDescent="0.2">
      <c r="DU121" s="259"/>
    </row>
  </sheetData>
  <sheetProtection algorithmName="SHA-512" hashValue="czE2RA1AvZnSap/RAijqCGyDKi0dynVGr48FRCbPJF3obRgQ1ESaycisRG2rOYzXgQfM+Ik+thnamiW9v5yNWg==" saltValue="wIGsdtJ4wc80B1HvA8iRH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478</v>
      </c>
    </row>
  </sheetData>
  <sheetProtection algorithmName="SHA-512" hashValue="Y0f9IiVEYIzZLGSMCCPJYBN7kU2GRkdmkVVvjkNKXNvYyNvDUxPmDi1oKqYXM4jyZQ6Q0pkhnbSDjEtEfwVRrQ==" saltValue="ntJgRGL95Ezl7OZ3NdakU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2">
      <c r="B47" s="10"/>
      <c r="C47" s="1142" t="s">
        <v>3</v>
      </c>
      <c r="D47" s="1142"/>
      <c r="E47" s="1143"/>
      <c r="F47" s="11">
        <v>18.87</v>
      </c>
      <c r="G47" s="12">
        <v>15.09</v>
      </c>
      <c r="H47" s="12">
        <v>17.559999999999999</v>
      </c>
      <c r="I47" s="12">
        <v>17.37</v>
      </c>
      <c r="J47" s="13">
        <v>17.89</v>
      </c>
    </row>
    <row r="48" spans="2:10" ht="57.75" customHeight="1" x14ac:dyDescent="0.2">
      <c r="B48" s="14"/>
      <c r="C48" s="1144" t="s">
        <v>4</v>
      </c>
      <c r="D48" s="1144"/>
      <c r="E48" s="1145"/>
      <c r="F48" s="15">
        <v>8</v>
      </c>
      <c r="G48" s="16">
        <v>8.5399999999999991</v>
      </c>
      <c r="H48" s="16">
        <v>4.93</v>
      </c>
      <c r="I48" s="16">
        <v>5.35</v>
      </c>
      <c r="J48" s="17">
        <v>5.45</v>
      </c>
    </row>
    <row r="49" spans="2:10" ht="57.75" customHeight="1" thickBot="1" x14ac:dyDescent="0.25">
      <c r="B49" s="18"/>
      <c r="C49" s="1146" t="s">
        <v>5</v>
      </c>
      <c r="D49" s="1146"/>
      <c r="E49" s="1147"/>
      <c r="F49" s="19" t="s">
        <v>533</v>
      </c>
      <c r="G49" s="20" t="s">
        <v>534</v>
      </c>
      <c r="H49" s="20" t="s">
        <v>535</v>
      </c>
      <c r="I49" s="20">
        <v>14.82</v>
      </c>
      <c r="J49" s="21">
        <v>13.56</v>
      </c>
    </row>
    <row r="50" spans="2:10" ht="13.2" x14ac:dyDescent="0.2"/>
  </sheetData>
  <sheetProtection algorithmName="SHA-512" hashValue="ZFnqniCB+lIxoiBcXVng3dqFqqWj8gMuA6AUflcwH/GErAs+ECpPL63tNy2KBemtQNloUvu/cu8n28/dCdWP4Q==" saltValue="4TiAzTJJ+3c0iikHmh27Y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家宮　順也</cp:lastModifiedBy>
  <dcterms:modified xsi:type="dcterms:W3CDTF">2025-09-29T05:34:47Z</dcterms:modified>
</cp:coreProperties>
</file>