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EE9476A5-9DEC-475A-937F-6571EF7D5F17}" xr6:coauthVersionLast="47" xr6:coauthVersionMax="47" xr10:uidLastSave="{00000000-0000-0000-0000-000000000000}"/>
  <bookViews>
    <workbookView xWindow="-108" yWindow="-108" windowWidth="23256" windowHeight="13896" tabRatio="909"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BE35" i="10"/>
  <c r="BW34" i="10"/>
  <c r="BW35" i="10" s="1"/>
  <c r="BW36" i="10" s="1"/>
  <c r="BW37" i="10" s="1"/>
  <c r="BW38" i="10" s="1"/>
  <c r="BW39" i="10" s="1"/>
  <c r="BW40" i="10" s="1"/>
  <c r="BW41" i="10" s="1"/>
  <c r="BW42" i="10" s="1"/>
  <c r="BE34" i="10"/>
  <c r="C34" i="10"/>
  <c r="C35" i="10" s="1"/>
  <c r="CO34" i="10" l="1"/>
  <c r="CO35" i="10" s="1"/>
  <c r="CO36" i="10" s="1"/>
  <c r="CO37" i="10" s="1"/>
  <c r="CO38" i="10" s="1"/>
  <c r="CO39" i="10" s="1"/>
  <c r="CO40" i="10" s="1"/>
  <c r="CO41" i="10" s="1"/>
  <c r="CO42" i="10" s="1"/>
  <c r="C36" i="10"/>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AM36" i="10" s="1"/>
</calcChain>
</file>

<file path=xl/sharedStrings.xml><?xml version="1.0" encoding="utf-8"?>
<sst xmlns="http://schemas.openxmlformats.org/spreadsheetml/2006/main" count="1143" uniqueCount="583">
  <si>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</si>
  <si>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</si>
  <si>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</si>
  <si>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</si>
  <si>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</si>
  <si>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</si>
  <si>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</si>
  <si>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</si>
  <si>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</si>
  <si>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</si>
  <si>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</si>
  <si>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</si>
  <si>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</si>
  <si>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</si>
  <si>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</si>
  <si>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</si>
  <si>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</si>
  <si>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</si>
  <si>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</si>
  <si>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</si>
  <si>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</si>
  <si>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</si>
  <si>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</si>
  <si>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</si>
  <si>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</si>
  <si>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</si>
  <si>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</si>
  <si>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</si>
  <si>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</si>
  <si>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</si>
  <si>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</si>
  <si>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</si>
  <si>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</si>
  <si>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</si>
  <si>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</si>
  <si>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</si>
  <si>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</si>
  <si>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</si>
  <si>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</si>
  <si>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</si>
  <si>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</si>
  <si>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</si>
  <si>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</si>
  <si>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</si>
  <si>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</si>
  <si>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</si>
  <si>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</si>
  <si>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</si>
  <si>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</si>
  <si>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</si>
  <si>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</si>
  <si>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</si>
  <si>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</si>
  <si>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</si>
  <si>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</si>
  <si>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</si>
  <si>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</si>
  <si>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</si>
  <si>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</si>
  <si>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</si>
  <si>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</si>
  <si>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</si>
  <si>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</si>
  <si>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</si>
  <si>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</si>
  <si>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</si>
  <si>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</si>
  <si>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</si>
  <si>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</si>
  <si>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</si>
  <si>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</si>
  <si>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</si>
  <si>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</si>
  <si>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</si>
  <si>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</si>
  <si>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</si>
  <si>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</si>
  <si>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</si>
  <si>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</si>
  <si>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</si>
  <si>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</si>
  <si>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</si>
  <si>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</si>
  <si>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</si>
  <si>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</si>
  <si>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</si>
  <si>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</si>
  <si>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</si>
  <si>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</si>
  <si>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</si>
  <si>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</si>
  <si>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</si>
  <si>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</si>
  <si>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</si>
  <si>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八尾市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</si>
  <si>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</si>
  <si>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</si>
  <si>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</si>
  <si>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</si>
  <si>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</si>
  <si>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</si>
  <si>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</si>
  <si>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</si>
  <si>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</si>
  <si>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</si>
  <si>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</si>
  <si>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</si>
  <si>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</si>
  <si>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</si>
  <si>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</si>
  <si>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</si>
  <si>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</si>
  <si>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</si>
  <si>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</si>
  <si>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</si>
  <si>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</si>
  <si>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</si>
  <si>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</si>
  <si>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</si>
  <si>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</si>
  <si>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</si>
  <si>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</si>
  <si>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</si>
  <si>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</si>
  <si>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</si>
  <si>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</si>
  <si>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</si>
  <si>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</si>
  <si>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</si>
  <si>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</si>
  <si>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</si>
  <si>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</si>
  <si>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</si>
  <si>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</si>
  <si>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</si>
  <si>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</si>
  <si>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</si>
  <si>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</si>
  <si>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</si>
  <si>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</si>
  <si>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</si>
  <si>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</si>
  <si>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6"/>
  </si>
  <si>
    <t>うち日本人(％)</t>
    <phoneticPr fontId="5"/>
  </si>
  <si>
    <t>-0.7</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</si>
  <si>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</si>
  <si>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</si>
  <si>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</si>
  <si>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</si>
  <si>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</si>
  <si>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</si>
  <si>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</si>
  <si>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</si>
  <si>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</si>
  <si>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</si>
  <si>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</si>
  <si>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</si>
  <si>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</si>
  <si>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</si>
  <si>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</si>
  <si>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</si>
  <si>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</si>
  <si>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</si>
  <si>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</si>
  <si>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</si>
  <si>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</si>
  <si>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</si>
  <si>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</si>
  <si>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</si>
  <si>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</si>
  <si>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</si>
  <si>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</si>
  <si>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</si>
  <si>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</si>
  <si>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</si>
  <si>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</si>
  <si>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</si>
  <si>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</si>
  <si>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</si>
  <si>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</si>
  <si>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</si>
  <si>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</si>
  <si>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</si>
  <si>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</si>
  <si>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</si>
  <si>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</si>
  <si>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</si>
  <si>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</si>
  <si>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</si>
  <si>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</si>
  <si>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</si>
  <si>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</si>
  <si>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</si>
  <si>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</si>
  <si>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</si>
  <si>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</si>
  <si>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</si>
  <si>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</si>
  <si>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</si>
  <si>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</si>
  <si>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</si>
  <si>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</si>
  <si>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</si>
  <si>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大阪府八尾市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</si>
  <si>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</si>
  <si>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</si>
  <si>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</si>
  <si>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</si>
  <si>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</si>
  <si>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</si>
  <si>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</si>
  <si>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</si>
  <si>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</si>
  <si>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</si>
  <si>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</si>
  <si>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</si>
  <si>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</si>
  <si>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</si>
  <si>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</si>
  <si>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</si>
  <si>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</si>
  <si>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</si>
  <si>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</si>
  <si>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</si>
  <si>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</si>
  <si>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</si>
  <si>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</si>
  <si>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</si>
  <si>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</si>
  <si>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</si>
  <si>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</si>
  <si>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</si>
  <si>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</si>
  <si>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</si>
  <si>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</si>
  <si>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</si>
  <si>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</si>
  <si>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</si>
  <si>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</si>
  <si>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</si>
  <si>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</si>
  <si>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</si>
  <si>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</si>
  <si>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</si>
  <si>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</si>
  <si>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</si>
  <si>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</si>
  <si>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</si>
  <si>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</si>
  <si>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</si>
  <si>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</si>
  <si>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</si>
  <si>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</si>
  <si>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</si>
  <si>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</si>
  <si>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</si>
  <si>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</si>
  <si>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</si>
  <si>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</si>
  <si>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</si>
  <si>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</si>
  <si>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</si>
  <si>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</si>
  <si>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</si>
  <si>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</si>
  <si>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</si>
  <si>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</si>
  <si>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</si>
  <si>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</si>
  <si>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</si>
  <si>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</si>
  <si>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</si>
  <si>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</si>
  <si>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</si>
  <si>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</si>
  <si>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</si>
  <si>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</si>
  <si>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</si>
  <si>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</si>
  <si>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</si>
  <si>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</si>
  <si>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</si>
  <si>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</si>
  <si>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</si>
  <si>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</si>
  <si>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</si>
  <si>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</si>
  <si>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</si>
  <si>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</si>
  <si>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</si>
  <si>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</si>
  <si>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</si>
  <si>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</si>
  <si>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</si>
  <si>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</si>
  <si>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</si>
  <si>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</si>
  <si>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</si>
  <si>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</si>
  <si>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</si>
  <si>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</si>
  <si>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</si>
  <si>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</si>
  <si>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</si>
  <si>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</si>
  <si>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</si>
  <si>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</si>
  <si>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</si>
  <si>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</si>
  <si>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</si>
  <si>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</si>
  <si>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</si>
  <si>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</si>
  <si>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</si>
  <si>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</si>
  <si>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</si>
  <si>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</si>
  <si>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</si>
  <si>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</si>
  <si>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</si>
  <si>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</si>
  <si>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</si>
  <si>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</si>
  <si>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</si>
  <si>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</si>
  <si>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</si>
  <si>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</si>
  <si>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</si>
  <si>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</si>
  <si>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</si>
  <si>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</si>
  <si>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</si>
  <si>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</si>
  <si>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</si>
  <si>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</si>
  <si>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</si>
  <si>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</si>
  <si>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</si>
  <si>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</si>
  <si>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</si>
  <si>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</si>
  <si>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</si>
  <si>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</si>
  <si>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</si>
  <si>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</si>
  <si>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</si>
  <si>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</si>
  <si>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</si>
  <si>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</si>
  <si>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</si>
  <si>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</si>
  <si>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</si>
  <si>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</si>
  <si>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</si>
  <si>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大阪府八尾市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</si>
  <si>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</si>
  <si>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</si>
  <si>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</si>
  <si>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</si>
  <si>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</si>
  <si>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</si>
  <si>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</si>
  <si>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</si>
  <si>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</si>
  <si>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</si>
  <si>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</si>
  <si>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</si>
  <si>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</si>
  <si>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</si>
  <si>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</si>
  <si>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</si>
  <si>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</si>
  <si>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</si>
  <si>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</si>
  <si>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</si>
  <si>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</si>
  <si>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</si>
  <si>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</si>
  <si>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</si>
  <si>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</si>
  <si>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</si>
  <si>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</si>
  <si>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</si>
  <si>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</si>
  <si>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</si>
  <si>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</si>
  <si>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</si>
  <si>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</si>
  <si>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</si>
  <si>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</si>
  <si>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</si>
  <si>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</si>
  <si>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</si>
  <si>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</si>
  <si>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</si>
  <si>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</si>
  <si>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</si>
  <si>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</si>
  <si>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</si>
  <si>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</si>
  <si>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</si>
  <si>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</si>
  <si>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</si>
  <si>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</si>
  <si>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</si>
  <si>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</si>
  <si>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</si>
  <si>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</si>
  <si>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</si>
  <si>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</si>
  <si>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</si>
  <si>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</si>
  <si>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</si>
  <si>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</si>
  <si>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</si>
  <si>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</si>
  <si>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</si>
  <si>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</si>
  <si>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</si>
  <si>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</si>
  <si>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</si>
  <si>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</si>
  <si>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</si>
  <si>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</si>
  <si>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</si>
  <si>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</si>
  <si>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</si>
  <si>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</si>
  <si>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</si>
  <si>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</si>
  <si>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</si>
  <si>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</si>
  <si>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</si>
  <si>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</si>
  <si>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</si>
  <si>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</si>
  <si>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</si>
  <si>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</si>
  <si>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</si>
  <si>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</si>
  <si>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</si>
  <si>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</si>
  <si>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</si>
  <si>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</si>
  <si>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</si>
  <si>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</si>
  <si>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</si>
  <si>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</si>
  <si>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</si>
  <si>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</si>
  <si>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</si>
  <si>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</si>
  <si>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</si>
  <si>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</si>
  <si>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</si>
  <si>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</si>
  <si>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</si>
  <si>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</si>
  <si>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</si>
  <si>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</si>
  <si>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</si>
  <si>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</si>
  <si>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</si>
  <si>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</si>
  <si>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</si>
  <si>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</si>
  <si>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</si>
  <si>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</si>
  <si>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</si>
  <si>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</si>
  <si>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</si>
  <si>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</si>
  <si>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</si>
  <si>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</si>
  <si>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</si>
  <si>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</si>
  <si>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</si>
  <si>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</si>
  <si>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</si>
  <si>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</si>
  <si>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</si>
  <si>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</si>
  <si>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</si>
  <si>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</si>
  <si>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</si>
  <si>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</si>
  <si>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</si>
  <si>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</si>
  <si>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</si>
  <si>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</si>
  <si>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</si>
  <si>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</si>
  <si>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</si>
  <si>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</si>
  <si>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</si>
  <si>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</si>
  <si>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</si>
  <si>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</si>
  <si>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</si>
  <si>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</si>
  <si>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</si>
  <si>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</si>
  <si>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</si>
  <si>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</si>
  <si>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</si>
  <si>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</si>
  <si>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</si>
  <si>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</si>
  <si>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</si>
  <si>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</si>
  <si>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</si>
  <si>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</si>
  <si>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</si>
  <si>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</si>
  <si>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</si>
  <si>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</si>
  <si>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</si>
  <si>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</si>
  <si>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</si>
  <si>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</si>
  <si>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</si>
  <si>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</si>
  <si>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</si>
  <si>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</si>
  <si>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</si>
  <si>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</si>
  <si>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</si>
  <si>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</si>
  <si>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</si>
  <si>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</si>
  <si>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</si>
  <si>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</si>
  <si>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0.11</t>
  </si>
  <si>
    <t>病院事業会計</t>
  </si>
  <si>
    <t>水道事業会計</t>
  </si>
  <si>
    <t>公共下水道事業会計</t>
  </si>
  <si>
    <t>後期高齢者医療事業特別会計</t>
  </si>
  <si>
    <t>介護保険事業特別会計</t>
  </si>
  <si>
    <t>国民健康保険事業特別会計</t>
  </si>
  <si>
    <t>一般会計</t>
  </si>
  <si>
    <t>土地取得事業特別会計</t>
  </si>
  <si>
    <t>その他会計（赤字）</t>
  </si>
  <si>
    <t>その他会計（黒字）</t>
  </si>
  <si>
    <t>R01</t>
    <phoneticPr fontId="5"/>
  </si>
  <si>
    <t>R02</t>
    <phoneticPr fontId="5"/>
  </si>
  <si>
    <t>R03</t>
    <phoneticPr fontId="5"/>
  </si>
  <si>
    <t>R04</t>
    <phoneticPr fontId="5"/>
  </si>
  <si>
    <t>R05</t>
    <phoneticPr fontId="5"/>
  </si>
  <si>
    <t>公共公益施設整備基金</t>
    <phoneticPr fontId="2"/>
  </si>
  <si>
    <t>こども夢基金</t>
    <phoneticPr fontId="2"/>
  </si>
  <si>
    <t>地域安全・安心のまちづくり基金</t>
    <phoneticPr fontId="2"/>
  </si>
  <si>
    <t>地域福祉推進基金</t>
    <phoneticPr fontId="2"/>
  </si>
  <si>
    <t>-</t>
    <phoneticPr fontId="2"/>
  </si>
  <si>
    <t>八尾市文化財調査研究会</t>
    <rPh sb="0" eb="3">
      <t>ヤオシ</t>
    </rPh>
    <rPh sb="3" eb="6">
      <t>ブンカザイ</t>
    </rPh>
    <rPh sb="6" eb="8">
      <t>チョウサ</t>
    </rPh>
    <rPh sb="8" eb="11">
      <t>ケンキュウカイ</t>
    </rPh>
    <phoneticPr fontId="2"/>
  </si>
  <si>
    <t>八尾市文化振興事業団</t>
    <rPh sb="0" eb="3">
      <t>ヤオシ</t>
    </rPh>
    <rPh sb="3" eb="5">
      <t>ブンカ</t>
    </rPh>
    <rPh sb="5" eb="7">
      <t>シンコウ</t>
    </rPh>
    <rPh sb="7" eb="10">
      <t>ジギョウダン</t>
    </rPh>
    <phoneticPr fontId="2"/>
  </si>
  <si>
    <t>八尾市中小企業勤労者福祉サービスセンター</t>
    <rPh sb="0" eb="3">
      <t>ヤオシ</t>
    </rPh>
    <rPh sb="3" eb="5">
      <t>チュウショウ</t>
    </rPh>
    <rPh sb="5" eb="7">
      <t>キギョウ</t>
    </rPh>
    <rPh sb="7" eb="10">
      <t>キンロウシャ</t>
    </rPh>
    <rPh sb="10" eb="12">
      <t>フクシ</t>
    </rPh>
    <phoneticPr fontId="2"/>
  </si>
  <si>
    <t>八尾市国際交流センター</t>
    <rPh sb="0" eb="3">
      <t>ヤオシ</t>
    </rPh>
    <rPh sb="3" eb="5">
      <t>コクサイ</t>
    </rPh>
    <rPh sb="5" eb="7">
      <t>コウリュウ</t>
    </rPh>
    <phoneticPr fontId="2"/>
  </si>
  <si>
    <t>八尾体育振興会</t>
    <rPh sb="0" eb="2">
      <t>ヤオ</t>
    </rPh>
    <rPh sb="2" eb="4">
      <t>タイイク</t>
    </rPh>
    <rPh sb="4" eb="6">
      <t>シンコウ</t>
    </rPh>
    <rPh sb="6" eb="7">
      <t>カイ</t>
    </rPh>
    <phoneticPr fontId="2"/>
  </si>
  <si>
    <t>八尾シティネット</t>
    <rPh sb="0" eb="2">
      <t>ヤオ</t>
    </rPh>
    <phoneticPr fontId="2"/>
  </si>
  <si>
    <t>やおコミュニティ放送</t>
    <rPh sb="8" eb="10">
      <t>ホウソウ</t>
    </rPh>
    <phoneticPr fontId="2"/>
  </si>
  <si>
    <t>八尾モール</t>
    <rPh sb="0" eb="2">
      <t>ヤオ</t>
    </rPh>
    <phoneticPr fontId="2"/>
  </si>
  <si>
    <t>大阪外環状鉄道</t>
    <rPh sb="0" eb="2">
      <t>オオサカ</t>
    </rPh>
    <rPh sb="2" eb="3">
      <t>ソト</t>
    </rPh>
    <rPh sb="3" eb="5">
      <t>カンジョウ</t>
    </rPh>
    <rPh sb="5" eb="7">
      <t>テツドウ</t>
    </rPh>
    <phoneticPr fontId="2"/>
  </si>
  <si>
    <t>八尾市柏原市火葬場組合</t>
    <rPh sb="0" eb="3">
      <t>ヤオシ</t>
    </rPh>
    <rPh sb="3" eb="6">
      <t>カシワラシ</t>
    </rPh>
    <rPh sb="6" eb="9">
      <t>カソウバ</t>
    </rPh>
    <rPh sb="9" eb="11">
      <t>クミアイ</t>
    </rPh>
    <phoneticPr fontId="2"/>
  </si>
  <si>
    <t>恩智川水防事務組合</t>
    <rPh sb="0" eb="2">
      <t>オンヂ</t>
    </rPh>
    <rPh sb="2" eb="3">
      <t>ガワ</t>
    </rPh>
    <rPh sb="3" eb="5">
      <t>スイボウ</t>
    </rPh>
    <rPh sb="5" eb="7">
      <t>ジム</t>
    </rPh>
    <rPh sb="7" eb="9">
      <t>クミアイ</t>
    </rPh>
    <phoneticPr fontId="2"/>
  </si>
  <si>
    <t>大和川右岸水防事務組合</t>
    <rPh sb="0" eb="2">
      <t>ヤマト</t>
    </rPh>
    <rPh sb="2" eb="3">
      <t>ガワ</t>
    </rPh>
    <rPh sb="3" eb="5">
      <t>ウガン</t>
    </rPh>
    <rPh sb="5" eb="7">
      <t>スイボウ</t>
    </rPh>
    <rPh sb="7" eb="9">
      <t>ジム</t>
    </rPh>
    <rPh sb="9" eb="11">
      <t>クミアイ</t>
    </rPh>
    <phoneticPr fontId="2"/>
  </si>
  <si>
    <t>大阪広域環境施設組合</t>
    <rPh sb="0" eb="2">
      <t>オオサカ</t>
    </rPh>
    <rPh sb="2" eb="4">
      <t>コウイキ</t>
    </rPh>
    <rPh sb="4" eb="6">
      <t>カンキョウ</t>
    </rPh>
    <rPh sb="6" eb="8">
      <t>シセツ</t>
    </rPh>
    <rPh sb="8" eb="10">
      <t>クミアイ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</si>
  <si>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</si>
  <si>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2">
      <t>オオサカ</t>
    </rPh>
    <rPh sb="2" eb="3">
      <t>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</si>
  <si>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</si>
  <si>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</si>
  <si>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大阪府都市ボートレース企業団</t>
    <rPh sb="0" eb="3">
      <t>オオサカフ</t>
    </rPh>
    <rPh sb="3" eb="5">
      <t>トシ</t>
    </rPh>
    <rPh sb="11" eb="13">
      <t>キギョウ</t>
    </rPh>
    <rPh sb="13" eb="14">
      <t>ダン</t>
    </rPh>
    <phoneticPr fontId="2"/>
  </si>
  <si>
    <t>災害支援基金</t>
    <rPh sb="0" eb="6">
      <t>サイガイシエンキキン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</si>
  <si>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</si>
  <si>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</si>
  <si>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将来負担額よりも充当可能財源等が多いため算定されていないが、投資的事業の平準化により一般会計等に係る地方債の現在高が減少し、公共下水道事業会計に係る公営企業債等繰入見込額が大きく減少したため、将来負担額は前年度と比較して改善した。また、「がんばれ八尾応援寄附金」により充当可能基金は増加したものの、基準財政需要額算入見込額が減少し、充当可能財源等が減となったため前年度比では充当可能財源等の超過率は減少する結果となった。
　有形固定資産減価償却率については、類似団体内平均値よりも低い水準となっている。これは、近年、公立認定こども園整備事業（既存の幼稚園・保育所の集約化事業）を進めたこと、またR4年度には文化会館の大規模改修事業を実施したことによるものであり、今後も、公共施設等総合管理計画及び公共施設マネジメント実施計画に基づき、引き続き公共施設の適正管理に努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</si>
  <si>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</si>
  <si>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</si>
  <si>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</si>
  <si>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</si>
  <si>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</si>
  <si>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</si>
  <si>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近年、集中的に実施した学校園施設耐震化事業等に伴う地方債の発行、大阪市・八尾市・松原市環境施設組合設立による組合が起こした地方債の元利償還金に対する負担金の発生等により、H27がピークであったが、公債費の抑制等に努めた結果、将来負担比率、実質公債費比率ともに類似団体内平均値を下回った。
　しかしながら、今後、公共施設の老朽化への対応として多額の財政負担が見込まれることから、公債費が再び高い水準となることも懸念されており、公共施設マネジメントを通じて、事業実施の平準化や財政負担の軽減を図るとともに、公債費の適切な管理に努め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</si>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</sst>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0" fontId="14" fillId="0" borderId="52" xfId="1" applyFont="1" applyFill="1" applyBorder="1" applyAlignment="1">
      <alignment horizontal="center" vertical="center"/>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F7646B7-86C2-432E-A352-81F899A3A786}"/>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51849</c:v>
                </c:pt>
                <c:pt idx="1">
                  <c:v>52191</c:v>
                </c:pt>
                <c:pt idx="2">
                  <c:v>48105</c:v>
                </c:pt>
                <c:pt idx="3">
                  <c:v>47446</c:v>
                </c:pt>
                <c:pt idx="4">
                  <c:v>48387</c:v>
                </c:pt>
              </c:numCache>
            </c:numRef>
          </c:val>
          <c:smooth val="0"/>
          <c:extLst>
            <c:ext xmlns:c16="http://schemas.microsoft.com/office/drawing/2014/chart" uri="{C3380CC4-5D6E-409C-BE32-E72D297353CC}">
              <c16:uniqueId val="{00000000-12B3-437C-A92D-133B2B87B96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21523</c:v>
                </c:pt>
                <c:pt idx="1">
                  <c:v>19219</c:v>
                </c:pt>
                <c:pt idx="2">
                  <c:v>30149</c:v>
                </c:pt>
                <c:pt idx="3">
                  <c:v>26890</c:v>
                </c:pt>
                <c:pt idx="4">
                  <c:v>22611</c:v>
                </c:pt>
              </c:numCache>
            </c:numRef>
          </c:val>
          <c:smooth val="0"/>
          <c:extLst>
            <c:ext xmlns:c16="http://schemas.microsoft.com/office/drawing/2014/chart" uri="{C3380CC4-5D6E-409C-BE32-E72D297353CC}">
              <c16:uniqueId val="{00000001-12B3-437C-A92D-133B2B87B96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2.4300000000000002</c:v>
                </c:pt>
                <c:pt idx="1">
                  <c:v>0.71</c:v>
                </c:pt>
                <c:pt idx="2">
                  <c:v>0.9</c:v>
                </c:pt>
                <c:pt idx="3">
                  <c:v>0.09</c:v>
                </c:pt>
                <c:pt idx="4">
                  <c:v>0.06</c:v>
                </c:pt>
              </c:numCache>
            </c:numRef>
          </c:val>
          <c:extLst>
            <c:ext xmlns:c16="http://schemas.microsoft.com/office/drawing/2014/chart" uri="{C3380CC4-5D6E-409C-BE32-E72D297353CC}">
              <c16:uniqueId val="{00000000-1C7C-41C5-A250-1DA945685BE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10.93</c:v>
                </c:pt>
                <c:pt idx="1">
                  <c:v>11.92</c:v>
                </c:pt>
                <c:pt idx="2">
                  <c:v>12.15</c:v>
                </c:pt>
                <c:pt idx="3">
                  <c:v>13.03</c:v>
                </c:pt>
                <c:pt idx="4">
                  <c:v>12.66</c:v>
                </c:pt>
              </c:numCache>
            </c:numRef>
          </c:val>
          <c:extLst>
            <c:ext xmlns:c16="http://schemas.microsoft.com/office/drawing/2014/chart" uri="{C3380CC4-5D6E-409C-BE32-E72D297353CC}">
              <c16:uniqueId val="{00000001-1C7C-41C5-A250-1DA945685BE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1.98</c:v>
                </c:pt>
                <c:pt idx="1">
                  <c:v>-0.11</c:v>
                </c:pt>
                <c:pt idx="2">
                  <c:v>1.2</c:v>
                </c:pt>
                <c:pt idx="3">
                  <c:v>0.42</c:v>
                </c:pt>
                <c:pt idx="4">
                  <c:v>0.74</c:v>
                </c:pt>
              </c:numCache>
            </c:numRef>
          </c:val>
          <c:smooth val="0"/>
          <c:extLst>
            <c:ext xmlns:c16="http://schemas.microsoft.com/office/drawing/2014/chart" uri="{C3380CC4-5D6E-409C-BE32-E72D297353CC}">
              <c16:uniqueId val="{00000002-1C7C-41C5-A250-1DA945685BE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7844-4C54-9183-12342258686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844-4C54-9183-123422586863}"/>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844-4C54-9183-123422586863}"/>
            </c:ext>
          </c:extLst>
        </c:ser>
        <c:ser>
          <c:idx val="3"/>
          <c:order val="3"/>
          <c:tx>
            <c:strRef>
              <c:f>データシート!$A$30</c:f>
              <c:strCache>
                <c:ptCount val="1"/>
                <c:pt idx="0">
                  <c:v>一般会計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2.42</c:v>
                </c:pt>
                <c:pt idx="2">
                  <c:v>#N/A</c:v>
                </c:pt>
                <c:pt idx="3">
                  <c:v>0.71</c:v>
                </c:pt>
                <c:pt idx="4">
                  <c:v>#N/A</c:v>
                </c:pt>
                <c:pt idx="5">
                  <c:v>0.9</c:v>
                </c:pt>
                <c:pt idx="6">
                  <c:v>#N/A</c:v>
                </c:pt>
                <c:pt idx="7">
                  <c:v>0.09</c:v>
                </c:pt>
                <c:pt idx="8">
                  <c:v>#N/A</c:v>
                </c:pt>
                <c:pt idx="9">
                  <c:v>0.05</c:v>
                </c:pt>
              </c:numCache>
            </c:numRef>
          </c:val>
          <c:extLst>
            <c:ext xmlns:c16="http://schemas.microsoft.com/office/drawing/2014/chart" uri="{C3380CC4-5D6E-409C-BE32-E72D297353CC}">
              <c16:uniqueId val="{00000003-7844-4C54-9183-123422586863}"/>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0.31</c:v>
                </c:pt>
                <c:pt idx="2">
                  <c:v>#N/A</c:v>
                </c:pt>
                <c:pt idx="3">
                  <c:v>1.84</c:v>
                </c:pt>
                <c:pt idx="4">
                  <c:v>#N/A</c:v>
                </c:pt>
                <c:pt idx="5">
                  <c:v>0.64</c:v>
                </c:pt>
                <c:pt idx="6">
                  <c:v>#N/A</c:v>
                </c:pt>
                <c:pt idx="7">
                  <c:v>0.37</c:v>
                </c:pt>
                <c:pt idx="8">
                  <c:v>#N/A</c:v>
                </c:pt>
                <c:pt idx="9">
                  <c:v>0.18</c:v>
                </c:pt>
              </c:numCache>
            </c:numRef>
          </c:val>
          <c:extLst>
            <c:ext xmlns:c16="http://schemas.microsoft.com/office/drawing/2014/chart" uri="{C3380CC4-5D6E-409C-BE32-E72D297353CC}">
              <c16:uniqueId val="{00000004-7844-4C54-9183-123422586863}"/>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0.18</c:v>
                </c:pt>
                <c:pt idx="2">
                  <c:v>#N/A</c:v>
                </c:pt>
                <c:pt idx="3">
                  <c:v>0.25</c:v>
                </c:pt>
                <c:pt idx="4">
                  <c:v>#N/A</c:v>
                </c:pt>
                <c:pt idx="5">
                  <c:v>0.22</c:v>
                </c:pt>
                <c:pt idx="6">
                  <c:v>#N/A</c:v>
                </c:pt>
                <c:pt idx="7">
                  <c:v>0.43</c:v>
                </c:pt>
                <c:pt idx="8">
                  <c:v>#N/A</c:v>
                </c:pt>
                <c:pt idx="9">
                  <c:v>0.24</c:v>
                </c:pt>
              </c:numCache>
            </c:numRef>
          </c:val>
          <c:extLst>
            <c:ext xmlns:c16="http://schemas.microsoft.com/office/drawing/2014/chart" uri="{C3380CC4-5D6E-409C-BE32-E72D297353CC}">
              <c16:uniqueId val="{00000005-7844-4C54-9183-123422586863}"/>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0.06</c:v>
                </c:pt>
                <c:pt idx="2">
                  <c:v>#N/A</c:v>
                </c:pt>
                <c:pt idx="3">
                  <c:v>0.06</c:v>
                </c:pt>
                <c:pt idx="4">
                  <c:v>#N/A</c:v>
                </c:pt>
                <c:pt idx="5">
                  <c:v>0.06</c:v>
                </c:pt>
                <c:pt idx="6">
                  <c:v>#N/A</c:v>
                </c:pt>
                <c:pt idx="7">
                  <c:v>0.08</c:v>
                </c:pt>
                <c:pt idx="8">
                  <c:v>#N/A</c:v>
                </c:pt>
                <c:pt idx="9">
                  <c:v>0.3</c:v>
                </c:pt>
              </c:numCache>
            </c:numRef>
          </c:val>
          <c:extLst>
            <c:ext xmlns:c16="http://schemas.microsoft.com/office/drawing/2014/chart" uri="{C3380CC4-5D6E-409C-BE32-E72D297353CC}">
              <c16:uniqueId val="{00000006-7844-4C54-9183-123422586863}"/>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3.96</c:v>
                </c:pt>
                <c:pt idx="2">
                  <c:v>#N/A</c:v>
                </c:pt>
                <c:pt idx="3">
                  <c:v>3.68</c:v>
                </c:pt>
                <c:pt idx="4">
                  <c:v>#N/A</c:v>
                </c:pt>
                <c:pt idx="5">
                  <c:v>3.29</c:v>
                </c:pt>
                <c:pt idx="6">
                  <c:v>#N/A</c:v>
                </c:pt>
                <c:pt idx="7">
                  <c:v>3.59</c:v>
                </c:pt>
                <c:pt idx="8">
                  <c:v>#N/A</c:v>
                </c:pt>
                <c:pt idx="9">
                  <c:v>3.67</c:v>
                </c:pt>
              </c:numCache>
            </c:numRef>
          </c:val>
          <c:extLst>
            <c:ext xmlns:c16="http://schemas.microsoft.com/office/drawing/2014/chart" uri="{C3380CC4-5D6E-409C-BE32-E72D297353CC}">
              <c16:uniqueId val="{00000007-7844-4C54-9183-123422586863}"/>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7.5</c:v>
                </c:pt>
                <c:pt idx="2">
                  <c:v>#N/A</c:v>
                </c:pt>
                <c:pt idx="3">
                  <c:v>7</c:v>
                </c:pt>
                <c:pt idx="4">
                  <c:v>#N/A</c:v>
                </c:pt>
                <c:pt idx="5">
                  <c:v>6.08</c:v>
                </c:pt>
                <c:pt idx="6">
                  <c:v>#N/A</c:v>
                </c:pt>
                <c:pt idx="7">
                  <c:v>5.84</c:v>
                </c:pt>
                <c:pt idx="8">
                  <c:v>#N/A</c:v>
                </c:pt>
                <c:pt idx="9">
                  <c:v>4.84</c:v>
                </c:pt>
              </c:numCache>
            </c:numRef>
          </c:val>
          <c:extLst>
            <c:ext xmlns:c16="http://schemas.microsoft.com/office/drawing/2014/chart" uri="{C3380CC4-5D6E-409C-BE32-E72D297353CC}">
              <c16:uniqueId val="{00000008-7844-4C54-9183-123422586863}"/>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8.34</c:v>
                </c:pt>
                <c:pt idx="2">
                  <c:v>#N/A</c:v>
                </c:pt>
                <c:pt idx="3">
                  <c:v>8.51</c:v>
                </c:pt>
                <c:pt idx="4">
                  <c:v>#N/A</c:v>
                </c:pt>
                <c:pt idx="5">
                  <c:v>10.57</c:v>
                </c:pt>
                <c:pt idx="6">
                  <c:v>#N/A</c:v>
                </c:pt>
                <c:pt idx="7">
                  <c:v>12.08</c:v>
                </c:pt>
                <c:pt idx="8">
                  <c:v>#N/A</c:v>
                </c:pt>
                <c:pt idx="9">
                  <c:v>9.43</c:v>
                </c:pt>
              </c:numCache>
            </c:numRef>
          </c:val>
          <c:extLst>
            <c:ext xmlns:c16="http://schemas.microsoft.com/office/drawing/2014/chart" uri="{C3380CC4-5D6E-409C-BE32-E72D297353CC}">
              <c16:uniqueId val="{00000009-7844-4C54-9183-12342258686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11535</c:v>
                </c:pt>
                <c:pt idx="5">
                  <c:v>11660</c:v>
                </c:pt>
                <c:pt idx="8">
                  <c:v>11947</c:v>
                </c:pt>
                <c:pt idx="11">
                  <c:v>12008</c:v>
                </c:pt>
                <c:pt idx="14">
                  <c:v>11859</c:v>
                </c:pt>
              </c:numCache>
            </c:numRef>
          </c:val>
          <c:extLst>
            <c:ext xmlns:c16="http://schemas.microsoft.com/office/drawing/2014/chart" uri="{C3380CC4-5D6E-409C-BE32-E72D297353CC}">
              <c16:uniqueId val="{00000000-F006-4D67-AF61-4FEBCF2A76D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006-4D67-AF61-4FEBCF2A76D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006-4D67-AF61-4FEBCF2A76D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88</c:v>
                </c:pt>
                <c:pt idx="3">
                  <c:v>65</c:v>
                </c:pt>
                <c:pt idx="6">
                  <c:v>56</c:v>
                </c:pt>
                <c:pt idx="9">
                  <c:v>33</c:v>
                </c:pt>
                <c:pt idx="12">
                  <c:v>91</c:v>
                </c:pt>
              </c:numCache>
            </c:numRef>
          </c:val>
          <c:extLst>
            <c:ext xmlns:c16="http://schemas.microsoft.com/office/drawing/2014/chart" uri="{C3380CC4-5D6E-409C-BE32-E72D297353CC}">
              <c16:uniqueId val="{00000003-F006-4D67-AF61-4FEBCF2A76D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4814</c:v>
                </c:pt>
                <c:pt idx="3">
                  <c:v>4883</c:v>
                </c:pt>
                <c:pt idx="6">
                  <c:v>4705</c:v>
                </c:pt>
                <c:pt idx="9">
                  <c:v>4642</c:v>
                </c:pt>
                <c:pt idx="12">
                  <c:v>4520</c:v>
                </c:pt>
              </c:numCache>
            </c:numRef>
          </c:val>
          <c:extLst>
            <c:ext xmlns:c16="http://schemas.microsoft.com/office/drawing/2014/chart" uri="{C3380CC4-5D6E-409C-BE32-E72D297353CC}">
              <c16:uniqueId val="{00000004-F006-4D67-AF61-4FEBCF2A76D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5-F006-4D67-AF61-4FEBCF2A76D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8</c:v>
                </c:pt>
                <c:pt idx="3">
                  <c:v>0</c:v>
                </c:pt>
                <c:pt idx="6">
                  <c:v>0</c:v>
                </c:pt>
                <c:pt idx="9">
                  <c:v>0</c:v>
                </c:pt>
                <c:pt idx="12">
                  <c:v>0</c:v>
                </c:pt>
              </c:numCache>
            </c:numRef>
          </c:val>
          <c:extLst>
            <c:ext xmlns:c16="http://schemas.microsoft.com/office/drawing/2014/chart" uri="{C3380CC4-5D6E-409C-BE32-E72D297353CC}">
              <c16:uniqueId val="{00000006-F006-4D67-AF61-4FEBCF2A76D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8679</c:v>
                </c:pt>
                <c:pt idx="3">
                  <c:v>8534</c:v>
                </c:pt>
                <c:pt idx="6">
                  <c:v>8967</c:v>
                </c:pt>
                <c:pt idx="9">
                  <c:v>9055</c:v>
                </c:pt>
                <c:pt idx="12">
                  <c:v>8684</c:v>
                </c:pt>
              </c:numCache>
            </c:numRef>
          </c:val>
          <c:extLst>
            <c:ext xmlns:c16="http://schemas.microsoft.com/office/drawing/2014/chart" uri="{C3380CC4-5D6E-409C-BE32-E72D297353CC}">
              <c16:uniqueId val="{00000007-F006-4D67-AF61-4FEBCF2A76D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2055</c:v>
                </c:pt>
                <c:pt idx="2">
                  <c:v>#N/A</c:v>
                </c:pt>
                <c:pt idx="3">
                  <c:v>#N/A</c:v>
                </c:pt>
                <c:pt idx="4">
                  <c:v>1822</c:v>
                </c:pt>
                <c:pt idx="5">
                  <c:v>#N/A</c:v>
                </c:pt>
                <c:pt idx="6">
                  <c:v>#N/A</c:v>
                </c:pt>
                <c:pt idx="7">
                  <c:v>1781</c:v>
                </c:pt>
                <c:pt idx="8">
                  <c:v>#N/A</c:v>
                </c:pt>
                <c:pt idx="9">
                  <c:v>#N/A</c:v>
                </c:pt>
                <c:pt idx="10">
                  <c:v>1722</c:v>
                </c:pt>
                <c:pt idx="11">
                  <c:v>#N/A</c:v>
                </c:pt>
                <c:pt idx="12">
                  <c:v>#N/A</c:v>
                </c:pt>
                <c:pt idx="13">
                  <c:v>1436</c:v>
                </c:pt>
                <c:pt idx="14">
                  <c:v>#N/A</c:v>
                </c:pt>
              </c:numCache>
            </c:numRef>
          </c:val>
          <c:smooth val="0"/>
          <c:extLst>
            <c:ext xmlns:c16="http://schemas.microsoft.com/office/drawing/2014/chart" uri="{C3380CC4-5D6E-409C-BE32-E72D297353CC}">
              <c16:uniqueId val="{00000008-F006-4D67-AF61-4FEBCF2A76D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116227</c:v>
                </c:pt>
                <c:pt idx="5">
                  <c:v>113233</c:v>
                </c:pt>
                <c:pt idx="8">
                  <c:v>112231</c:v>
                </c:pt>
                <c:pt idx="11">
                  <c:v>108518</c:v>
                </c:pt>
                <c:pt idx="14">
                  <c:v>103630</c:v>
                </c:pt>
              </c:numCache>
            </c:numRef>
          </c:val>
          <c:extLst>
            <c:ext xmlns:c16="http://schemas.microsoft.com/office/drawing/2014/chart" uri="{C3380CC4-5D6E-409C-BE32-E72D297353CC}">
              <c16:uniqueId val="{00000000-54B5-44DB-AB93-DC226C41514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42975</c:v>
                </c:pt>
                <c:pt idx="5">
                  <c:v>42772</c:v>
                </c:pt>
                <c:pt idx="8">
                  <c:v>44185</c:v>
                </c:pt>
                <c:pt idx="11">
                  <c:v>43864</c:v>
                </c:pt>
                <c:pt idx="14">
                  <c:v>43058</c:v>
                </c:pt>
              </c:numCache>
            </c:numRef>
          </c:val>
          <c:extLst>
            <c:ext xmlns:c16="http://schemas.microsoft.com/office/drawing/2014/chart" uri="{C3380CC4-5D6E-409C-BE32-E72D297353CC}">
              <c16:uniqueId val="{00000001-54B5-44DB-AB93-DC226C41514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8731</c:v>
                </c:pt>
                <c:pt idx="5">
                  <c:v>9877</c:v>
                </c:pt>
                <c:pt idx="8">
                  <c:v>11286</c:v>
                </c:pt>
                <c:pt idx="11">
                  <c:v>12855</c:v>
                </c:pt>
                <c:pt idx="14">
                  <c:v>13909</c:v>
                </c:pt>
              </c:numCache>
            </c:numRef>
          </c:val>
          <c:extLst>
            <c:ext xmlns:c16="http://schemas.microsoft.com/office/drawing/2014/chart" uri="{C3380CC4-5D6E-409C-BE32-E72D297353CC}">
              <c16:uniqueId val="{00000002-54B5-44DB-AB93-DC226C41514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4B5-44DB-AB93-DC226C41514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4B5-44DB-AB93-DC226C41514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4B5-44DB-AB93-DC226C41514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10826</c:v>
                </c:pt>
                <c:pt idx="3">
                  <c:v>11815</c:v>
                </c:pt>
                <c:pt idx="6">
                  <c:v>12040</c:v>
                </c:pt>
                <c:pt idx="9">
                  <c:v>12430</c:v>
                </c:pt>
                <c:pt idx="12">
                  <c:v>13091</c:v>
                </c:pt>
              </c:numCache>
            </c:numRef>
          </c:val>
          <c:extLst>
            <c:ext xmlns:c16="http://schemas.microsoft.com/office/drawing/2014/chart" uri="{C3380CC4-5D6E-409C-BE32-E72D297353CC}">
              <c16:uniqueId val="{00000006-54B5-44DB-AB93-DC226C41514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876</c:v>
                </c:pt>
                <c:pt idx="3">
                  <c:v>898</c:v>
                </c:pt>
                <c:pt idx="6">
                  <c:v>794</c:v>
                </c:pt>
                <c:pt idx="9">
                  <c:v>807</c:v>
                </c:pt>
                <c:pt idx="12">
                  <c:v>747</c:v>
                </c:pt>
              </c:numCache>
            </c:numRef>
          </c:val>
          <c:extLst>
            <c:ext xmlns:c16="http://schemas.microsoft.com/office/drawing/2014/chart" uri="{C3380CC4-5D6E-409C-BE32-E72D297353CC}">
              <c16:uniqueId val="{00000007-54B5-44DB-AB93-DC226C41514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63874</c:v>
                </c:pt>
                <c:pt idx="3">
                  <c:v>59216</c:v>
                </c:pt>
                <c:pt idx="6">
                  <c:v>55343</c:v>
                </c:pt>
                <c:pt idx="9">
                  <c:v>52124</c:v>
                </c:pt>
                <c:pt idx="12">
                  <c:v>51296</c:v>
                </c:pt>
              </c:numCache>
            </c:numRef>
          </c:val>
          <c:extLst>
            <c:ext xmlns:c16="http://schemas.microsoft.com/office/drawing/2014/chart" uri="{C3380CC4-5D6E-409C-BE32-E72D297353CC}">
              <c16:uniqueId val="{00000008-54B5-44DB-AB93-DC226C41514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1930</c:v>
                </c:pt>
              </c:numCache>
            </c:numRef>
          </c:val>
          <c:extLst>
            <c:ext xmlns:c16="http://schemas.microsoft.com/office/drawing/2014/chart" uri="{C3380CC4-5D6E-409C-BE32-E72D297353CC}">
              <c16:uniqueId val="{00000009-54B5-44DB-AB93-DC226C41514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97237</c:v>
                </c:pt>
                <c:pt idx="3">
                  <c:v>95645</c:v>
                </c:pt>
                <c:pt idx="6">
                  <c:v>95057</c:v>
                </c:pt>
                <c:pt idx="9">
                  <c:v>92404</c:v>
                </c:pt>
                <c:pt idx="12">
                  <c:v>88643</c:v>
                </c:pt>
              </c:numCache>
            </c:numRef>
          </c:val>
          <c:extLst>
            <c:ext xmlns:c16="http://schemas.microsoft.com/office/drawing/2014/chart" uri="{C3380CC4-5D6E-409C-BE32-E72D297353CC}">
              <c16:uniqueId val="{0000000A-54B5-44DB-AB93-DC226C41514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4881</c:v>
                </c:pt>
                <c:pt idx="2">
                  <c:v>#N/A</c:v>
                </c:pt>
                <c:pt idx="3">
                  <c:v>#N/A</c:v>
                </c:pt>
                <c:pt idx="4">
                  <c:v>1692</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4B5-44DB-AB93-DC226C41514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7402</c:v>
                </c:pt>
                <c:pt idx="1">
                  <c:v>7824</c:v>
                </c:pt>
                <c:pt idx="2">
                  <c:v>7784</c:v>
                </c:pt>
              </c:numCache>
            </c:numRef>
          </c:val>
          <c:extLst>
            <c:ext xmlns:c16="http://schemas.microsoft.com/office/drawing/2014/chart" uri="{C3380CC4-5D6E-409C-BE32-E72D297353CC}">
              <c16:uniqueId val="{00000000-1FFF-4E1C-B227-19E408CACA9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1FFF-4E1C-B227-19E408CACA9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3821</c:v>
                </c:pt>
                <c:pt idx="1">
                  <c:v>4965</c:v>
                </c:pt>
                <c:pt idx="2">
                  <c:v>6054</c:v>
                </c:pt>
              </c:numCache>
            </c:numRef>
          </c:val>
          <c:extLst>
            <c:ext xmlns:c16="http://schemas.microsoft.com/office/drawing/2014/chart" uri="{C3380CC4-5D6E-409C-BE32-E72D297353CC}">
              <c16:uniqueId val="{00000002-1FFF-4E1C-B227-19E408CACA9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{8F651864-C1E1-4E98-8860-2455F4B01B1E}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51C-4AB0-99E3-660DDAF7F2F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{B98FC312-B3FC-4036-90BB-7A36772A59E0}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51C-4AB0-99E3-660DDAF7F2F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{BCAF292B-96EF-4C5D-848D-9D6E2303CC6C}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51C-4AB0-99E3-660DDAF7F2F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{60A8775E-9432-4C36-AEBE-174A5DD35D64}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51C-4AB0-99E3-660DDAF7F2F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{E4C34356-3DFF-4435-8FA1-8BBBB5E16E32}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51C-4AB0-99E3-660DDAF7F2F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{09B5C64A-B0CE-4D43-9575-7EA81A6CABF4}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51C-4AB0-99E3-660DDAF7F2F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{CC93647D-8543-4CBD-9BD2-22443CEF653C}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51C-4AB0-99E3-660DDAF7F2F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{2142C490-1B0E-4781-A46C-6DA911B46312}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51C-4AB0-99E3-660DDAF7F2F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{7069E7D6-03A6-411D-B604-A3CD2731304E}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51C-4AB0-99E3-660DDAF7F2F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59.1</c:v>
                </c:pt>
                <c:pt idx="8">
                  <c:v>61</c:v>
                </c:pt>
                <c:pt idx="16">
                  <c:v>62.3</c:v>
                </c:pt>
                <c:pt idx="24">
                  <c:v>63.6</c:v>
                </c:pt>
                <c:pt idx="32">
                  <c:v>65</c:v>
                </c:pt>
              </c:numCache>
            </c:numRef>
          </c:xVal>
          <c:yVal>
            <c:numRef>
              <c:f>公会計指標分析・財政指標組合せ分析表!$BP$51:$DC$51</c:f>
              <c:numCache>
                <c:formatCode>#,##0.0;"▲ "#,##0.0</c:formatCode>
                <c:ptCount val="40"/>
                <c:pt idx="0">
                  <c:v>10</c:v>
                </c:pt>
                <c:pt idx="8">
                  <c:v>3.3</c:v>
                </c:pt>
              </c:numCache>
            </c:numRef>
          </c:yVal>
          <c:smooth val="0"/>
          <c:extLst>
            <c:ext xmlns:c16="http://schemas.microsoft.com/office/drawing/2014/chart" uri="{C3380CC4-5D6E-409C-BE32-E72D297353CC}">
              <c16:uniqueId val="{00000009-151C-4AB0-99E3-660DDAF7F2F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{AFA744DA-F7F8-42F7-A03E-36FBEAF7D3FD}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51C-4AB0-99E3-660DDAF7F2F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{119DB1C0-BFD6-4E97-AAEC-C3A80186A7E9}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51C-4AB0-99E3-660DDAF7F2F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{E816F039-9FD6-49D6-8EE8-26F4DE810052}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51C-4AB0-99E3-660DDAF7F2F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{D306DAA3-71D3-400A-A03E-E4BAF2AE9CA8}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51C-4AB0-99E3-660DDAF7F2F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{63B031C2-497F-45C6-A3F1-60A23643A578}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51C-4AB0-99E3-660DDAF7F2F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{12D3FA50-6C01-41B7-AECD-9CE0DEAF7157}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51C-4AB0-99E3-660DDAF7F2F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{B837D1BA-14FB-4E21-9162-774D25F0ED36}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51C-4AB0-99E3-660DDAF7F2F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{33C79323-36C7-4C1A-8339-24AC6071D9D9}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51C-4AB0-99E3-660DDAF7F2F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{5CF1E8EC-FFD8-4912-B739-DB7B1E5FE19F}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51C-4AB0-99E3-660DDAF7F2F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61.8</c:v>
                </c:pt>
                <c:pt idx="8">
                  <c:v>62.9</c:v>
                </c:pt>
                <c:pt idx="16">
                  <c:v>63.9</c:v>
                </c:pt>
                <c:pt idx="24">
                  <c:v>64.900000000000006</c:v>
                </c:pt>
                <c:pt idx="32">
                  <c:v>65.8</c:v>
                </c:pt>
              </c:numCache>
            </c:numRef>
          </c:xVal>
          <c:yVal>
            <c:numRef>
              <c:f>公会計指標分析・財政指標組合せ分析表!$BP$55:$DC$55</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151C-4AB0-99E3-660DDAF7F2FD}"/>
            </c:ext>
          </c:extLst>
        </c:ser>
        <c:dLbls>
          <c:showLegendKey val="0"/>
          <c:showVal val="1"/>
          <c:showCatName val="0"/>
          <c:showSerName val="0"/>
          <c:showPercent val="0"/>
          <c:showBubbleSize val="0"/>
        </c:dLbls>
        <c:axId val="46179840"/>
        <c:axId val="46181760"/>
      </c:scatterChart>
      <c:valAx>
        <c:axId val="46179840"/>
        <c:scaling>
          <c:orientation val="maxMin"/>
          <c:max val="67"/>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{F11AA9F0-C70A-41E4-9E0D-C59785B8BC0B}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C72-4D6F-A515-BACDB51987B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{83C4104C-A9B6-44F6-8A11-04561BAEDC77}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C72-4D6F-A515-BACDB51987B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{83CBF3AF-158C-4149-A148-1E4485F016DD}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C72-4D6F-A515-BACDB51987B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{35A36FCC-A837-454F-876A-C747C3D271D2}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C72-4D6F-A515-BACDB51987B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{B45B1812-9B92-4E0A-BD79-064873C72331}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C72-4D6F-A515-BACDB51987B1}"/>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{F105932A-D851-4192-8B59-C127AD802040}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C72-4D6F-A515-BACDB51987B1}"/>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{C0B4DCF9-6035-4D74-92DE-CB6FFFD6DEC9}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C72-4D6F-A515-BACDB51987B1}"/>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{10EE6B90-EE1B-4DBE-B5DC-066BBE4D31E4}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C72-4D6F-A515-BACDB51987B1}"/>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{4D99A789-2AC1-44F9-AB97-93C04F39F209}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C72-4D6F-A515-BACDB51987B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5.0999999999999996</c:v>
                </c:pt>
                <c:pt idx="8">
                  <c:v>4.0999999999999996</c:v>
                </c:pt>
                <c:pt idx="16">
                  <c:v>3.7</c:v>
                </c:pt>
                <c:pt idx="24">
                  <c:v>3.4</c:v>
                </c:pt>
                <c:pt idx="32">
                  <c:v>3.1</c:v>
                </c:pt>
              </c:numCache>
            </c:numRef>
          </c:xVal>
          <c:yVal>
            <c:numRef>
              <c:f>公会計指標分析・財政指標組合せ分析表!$BP$73:$DC$73</c:f>
              <c:numCache>
                <c:formatCode>#,##0.0;"▲ "#,##0.0</c:formatCode>
                <c:ptCount val="40"/>
                <c:pt idx="0">
                  <c:v>10</c:v>
                </c:pt>
                <c:pt idx="8">
                  <c:v>3.3</c:v>
                </c:pt>
              </c:numCache>
            </c:numRef>
          </c:yVal>
          <c:smooth val="0"/>
          <c:extLst>
            <c:ext xmlns:c16="http://schemas.microsoft.com/office/drawing/2014/chart" uri="{C3380CC4-5D6E-409C-BE32-E72D297353CC}">
              <c16:uniqueId val="{00000009-1C72-4D6F-A515-BACDB51987B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{4B07A45F-2F2E-4401-8A74-EAF4820863AB}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C72-4D6F-A515-BACDB51987B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{F9DAF1A5-3622-4CBB-87B4-5D48BF80BFD5}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C72-4D6F-A515-BACDB51987B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{C82A11B7-6E7B-4FD2-BCE0-FAAE3CB167BB}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C72-4D6F-A515-BACDB51987B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{0DABA1E9-A4D3-41D3-8F08-8ADB33B1436D}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C72-4D6F-A515-BACDB51987B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{E74118F2-53D8-464E-A5A6-DD3AB2892283}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C72-4D6F-A515-BACDB51987B1}"/>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{AB77253A-1DD4-485E-AFB2-C568153751C6}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C72-4D6F-A515-BACDB51987B1}"/>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{237BEA3B-514A-4E2B-B14F-31CD63DE9AA2}</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C72-4D6F-A515-BACDB51987B1}"/>
                </c:ext>
              </c:extLst>
            </c:dLbl>
            <c:dLbl>
              <c:idx val="24"/>
              <c:layout>
                <c:manualLayout>
                  <c:x val="0"/>
                  <c:y val="1.0350316835250385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{26938F5B-26FC-4E3F-9D4C-B98A8EB242BD}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C72-4D6F-A515-BACDB51987B1}"/>
                </c:ext>
              </c:extLst>
            </c:dLbl>
            <c:dLbl>
              <c:idx val="32"/>
              <c:layout>
                <c:manualLayout>
                  <c:x val="0"/>
                  <c:y val="-1.034997434768105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{AB6ECF6D-1CFD-42D6-83E8-F6BD7516293C}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C72-4D6F-A515-BACDB51987B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5.7</c:v>
                </c:pt>
                <c:pt idx="8">
                  <c:v>5.4</c:v>
                </c:pt>
                <c:pt idx="16">
                  <c:v>5.2</c:v>
                </c:pt>
                <c:pt idx="24">
                  <c:v>5.2</c:v>
                </c:pt>
                <c:pt idx="32">
                  <c:v>5.2</c:v>
                </c:pt>
              </c:numCache>
            </c:numRef>
          </c:xVal>
          <c:yVal>
            <c:numRef>
              <c:f>公会計指標分析・財政指標組合せ分析表!$BP$77:$DC$77</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1C72-4D6F-A515-BACDB51987B1}"/>
            </c:ext>
          </c:extLst>
        </c:ser>
        <c:dLbls>
          <c:showLegendKey val="0"/>
          <c:showVal val="1"/>
          <c:showCatName val="0"/>
          <c:showSerName val="0"/>
          <c:showPercent val="0"/>
          <c:showBubbleSize val="0"/>
        </c:dLbls>
        <c:axId val="84219776"/>
        <c:axId val="84234240"/>
      </c:scatterChart>
      <c:valAx>
        <c:axId val="84219776"/>
        <c:scaling>
          <c:orientation val="maxMin"/>
          <c:max val="6"/>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大阪府八尾市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災害復旧費等に係る基準財政需要額の減等により、算入公債費等が減少したものの、元利償還金や公営企業債の元利償還金に対する繰入金の減少により、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前年度と比較し改善した。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退職手当債の償還が令和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年度で終了</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、今後は元利償還金は減少傾向にあり、実質公債費比率は改善傾向にあるが、将来の財政負担を考慮し、今後も地方債の発行抑制等、公債費の適切な管理に努める。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該当なし</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大阪府八尾市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投資的事業の平準化により一般会計等に係る地方債の現在高が減少し、公営企業債等繰入見込額が減少したため、将来負担額は前年度と比較して改善した。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また、「がんばれ八尾応援寄附金」の増加により充当可能基金は増加したが、基準財政需要額算入見込額が減少し、充当可能財源等は減少となった。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結果として令和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年度は充当可能財源等が将来負担額を上回った。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引き続き、将来世代に過度な負担の先送りがないように財政運営に取り組む。</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大阪府八尾市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本市財政の健全運営のため「財政調整基金」を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650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百万円、地域福祉を推進し高齢者や障がい者等の福祉事業の充実を図るため「地域福祉推進基金」を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42</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百万円など基金全体で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970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百万円を取り崩した一方、土地売払収入や寄附金の増等により基金全体として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2,022</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百万円を積み立てたことにより、基金全体としては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1,049</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財政調整基金については、安定した財政運営を行うために一定額を確保していくこととしており、選択と集中による既存事業の見直しや固定的な経費の縮減等、「新やお改革プラン</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」に掲げる取り組みを着実に実行することにより、できる限り基金取崩し額を抑制することとしている。</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・公共公益施設整備基金：本市の公共公益施設の整備事業等に充てる。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・こども夢基金：子どもの健全育成や子育て支援を推進する。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・地域安全・安心のまちづくり基金：地域の防犯・防災を推進するための事業及び市民活動に対する支援事業に充てる。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・地域福祉推進基金：本市における地域福祉を推進し、高齢者及び障がい者等の在宅福祉事業の充実を図る。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災害支援</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基金：</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災害により被災した市民、地方公共団体及び当該地方公共団体から本市へ避難した者に対する見舞金等に充てる。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地域福祉を推進し高齢者や障がい者等の福祉事業の充実を図るため「地域福祉推進基金」を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42</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百万円、子どもの健全育成や子育て支援を推進するため「こども夢基金」を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百万円などを取り崩した一方で、こども夢基金で寄附金により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426</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百万円を積み立てたこと等により、特定目的基金全体としては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1,089</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百万円の増となった</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厳しい歳入の状況が続く中、市民ニーズに応えるためそれぞれの基金目的に沿った事業への活用を図る。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寄附金の一部や、令和</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年度決算余剰金の一部を積み立て</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るも、令和５年度は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650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百万円を取り崩したことから</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５</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年度末残高は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7,784</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百万円となり、前年度から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「新やお改革プラン</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」において、令和８年度末の基金残高（財政調整基金及び公共公益施設整備基金の合計）を</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60</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億円に維持することを目標として</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おり、令和５年度末時点では目標を達成出来ている。今後も安定的かつ持続可能な行財政運営を実現するため、基金残高を維持していく。</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8D56A8B-E4AE-4CC3-81E1-CFA4A03B2A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F0F836E-801E-4D45-A462-B4FE4C95CE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900A4BFC-1750-4A59-92A7-F572CE19DC1A}"/>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68427525-2228-419E-B183-766D916DA693}"/>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060189E7-23AB-4D5B-8A20-F00441586C26}"/>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664CAF2F-C359-46F3-A3C7-FF1D1DBBD254}"/>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473F2FBF-3CA8-45B1-9645-8D42634A0205}"/>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2BAAFA3E-E8EC-49DD-B714-D53DB542A71E}"/>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938FEFA6-EA85-4C6A-A5C9-0E4F06A34EA6}"/>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73B8C2FD-BBCA-43AA-B297-561F0AFC8995}"/>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AC222032-3368-4FAB-97B9-A1BD766EFF12}"/>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3CC2B76E-74C3-495C-A931-65E5926C5412}"/>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大阪府八尾市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FECC2AFB-A600-4D81-91FE-D0F3E53EA302}"/>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9F8F4215-EA40-4860-8742-1F7CDA21DB90}"/>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8C89C64E-07F1-4F52-97D3-46E77ADEBD86}"/>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1736D4C4-14B4-40D8-9EAA-A043D2EE9C43}"/>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020E5A8A-D4DF-415A-83FA-1D9A179395CF}"/>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D027D14F-4844-411C-8FE0-56621E4F80E9}"/>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260,752
252,090
41.72
122,333,416
122,009,483
34,685
61,493,041
88,432,525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DA9783F0-F41A-4A64-8067-60EBC077763F}"/>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8E0A2F53-1B11-4297-94C9-1E2632AC1F0E}"/>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0E58F3FE-2408-4445-9448-C13F0B6FB258}"/>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7C06AAD2-C348-44B0-9B2A-8891B41345CA}"/>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ECAC947B-C10A-40C9-B0EF-DDC1F1AD43DA}"/>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C8DC85D2-5333-41E2-8821-987D03E3F804}"/>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53E0D2E8-02D3-4EE5-8BF1-E8F14EB52125}"/>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7B207AE8-DC6B-414A-9C05-880A77BE308A}"/>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84374518-81AA-4487-8FC7-2A8D21E32A9B}"/>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B1A9944D-1160-4B23-9146-001737B4040C}"/>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24361B40-0ABB-4EB9-96CE-A3170E83BC50}"/>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E9B0A192-5100-43E6-BFE4-718763F4619E}"/>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FD99B935-07CB-4680-AC59-1055E513C173}"/>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EF9724E5-A749-4E5D-B2E3-6DF39451DD08}"/>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776D4D8A-3926-48C1-8B5C-763148D359A0}"/>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2F0BDFFF-C370-49E7-9666-3C9B62A525C5}"/>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D8992D73-19AB-4C53-939F-7197454FD551}"/>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07A3A605-01F5-42E5-9967-0FAE4CFBA9B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EABF3175-7221-4221-8059-A307C118FA3D}"/>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AFBB9CAD-9E0D-49A1-AC72-08049BC2FCFF}"/>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0" name="テキスト ボックス 39">
          <a:extLst>
            <a:ext uri="{FF2B5EF4-FFF2-40B4-BE49-F238E27FC236}">
              <a16:creationId xmlns:a16="http://schemas.microsoft.com/office/drawing/2014/main" id="{F1E8F0ED-8FEC-4159-B27F-1CDF8E358FAF}"/>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1" name="テキスト ボックス 40">
          <a:extLst>
            <a:ext uri="{FF2B5EF4-FFF2-40B4-BE49-F238E27FC236}">
              <a16:creationId xmlns:a16="http://schemas.microsoft.com/office/drawing/2014/main" id="{41A85DF9-2553-4E38-B3DE-1BAB452C9819}"/>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4686562E-72AE-4430-8C20-A15B4A16409E}"/>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03FAE068-CA38-4706-8814-6FCBB6CB775F}"/>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E8F51865-FB41-4365-9587-6AC96832F896}"/>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CD80088E-D443-45E5-AB1F-FB465589B8FC}"/>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9ADBF6D4-CAF5-4FAD-960A-F057B8BAA713}"/>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ED8635D5-61EE-4AE1-B5F3-8992C4BCB428}"/>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02DE23B7-3360-4E03-A5CB-F914A312D37D}"/>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8F7A2CAB-2A8C-4958-9748-678049B5740A}"/>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D58F9F4B-CAB4-4DFC-8936-558EEE228C6B}"/>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181D57F0-536F-42BB-9614-996F8B12344A}"/>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A01C4C0B-4159-49DA-92C4-1AE2DFE7CC1E}"/>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1643B81E-DCA2-44E3-889C-0EA39A12DA3B}"/>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DA244728-2CAE-4211-833A-067F7286D615}"/>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当市では、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年度に公共施設等総合管理計画、</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H29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年度には公共施設マネジメント実施計画、令和４年度に個別施設保全計画をそれぞれ策定し、公共施設のマネジメントを進めている。また、令和５年度に公共施設マネジメント実施計画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、令和６年度に個別施設保全計画</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それぞれ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改訂した。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有形固定資産減価償却率については、上昇傾向にあるものの、類似団体内平均値よりも低い水準であり、引き続き公共施設の適正管理に努めていく。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07888A96-F331-4BD1-8D4F-2BBE37A35EF3}"/>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96C40FFF-7299-4A78-AA9E-CFB6572EC4ED}"/>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71477931-5D38-4FD0-B26C-3A3BD11CC84E}"/>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90AE43FB-8532-4513-9992-1AF9C481143F}"/>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7B408836-A4C4-4088-A765-4D22E4E3D9B5}"/>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46B2F75F-0A08-405F-BA89-B803A051DD77}"/>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8D947356-2335-41F7-8988-940E82588C8C}"/>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6BE1AB8E-59CF-4B48-9816-02D082D155CD}"/>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3FBDB729-608B-4011-AC23-E51A1F9870B8}"/>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0A006730-51E8-4262-8A27-57BBF209CB9F}"/>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7CF996EE-F81F-4F4F-9304-A7B9F7078AFD}"/>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5F6447D9-B7EF-4B2A-8BF5-67B8B1982A67}"/>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53D3B481-823B-4626-BF00-033875CBA905}"/>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0CC035D1-A026-4B44-B3E1-055218F2F0B8}"/>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7F29B770-3A81-4E86-BA66-A9C4CF1E26D7}"/>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85249201-62D1-4029-BD1E-9DC98A64A447}"/>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34</xdr:row>
      <xdr:rowOff>111760</xdr:rowOff>
    </xdr:to>
    <xdr:cxnSp macro="">
      <xdr:nvCxnSpPr>
        <xdr:cNvPr id="71" name="直線コネクタ 70">
          <a:extLst>
            <a:ext uri="{FF2B5EF4-FFF2-40B4-BE49-F238E27FC236}">
              <a16:creationId xmlns:a16="http://schemas.microsoft.com/office/drawing/2014/main" id="{BFF2EA63-D15C-47A1-A013-CB787B021FAF}"/>
            </a:ext>
          </a:extLst>
        </xdr:cNvPr>
        <xdr:cNvCxnSpPr/>
      </xdr:nvCxnSpPr>
      <xdr:spPr>
        <a:xfrm flipV="1">
          <a:off x="4295775" y="5389245"/>
          <a:ext cx="1270" cy="13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2" name="有形固定資産減価償却率最小値テキスト">
          <a:extLst>
            <a:ext uri="{FF2B5EF4-FFF2-40B4-BE49-F238E27FC236}">
              <a16:creationId xmlns:a16="http://schemas.microsoft.com/office/drawing/2014/main" id="{59BCC84B-3F4A-40FD-891F-D117D68A4C3E}"/>
            </a:ext>
          </a:extLst>
        </xdr:cNvPr>
        <xdr:cNvSpPr txBox="1"/>
      </xdr:nvSpPr>
      <xdr:spPr>
        <a:xfrm>
          <a:off x="4342765" y="669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3" name="直線コネクタ 72">
          <a:extLst>
            <a:ext uri="{FF2B5EF4-FFF2-40B4-BE49-F238E27FC236}">
              <a16:creationId xmlns:a16="http://schemas.microsoft.com/office/drawing/2014/main" id="{C07590C8-EFBA-475C-A8A1-29A1E09D285F}"/>
            </a:ext>
          </a:extLst>
        </xdr:cNvPr>
        <xdr:cNvCxnSpPr/>
      </xdr:nvCxnSpPr>
      <xdr:spPr>
        <a:xfrm>
          <a:off x="4206875" y="669353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4" name="有形固定資産減価償却率最大値テキスト">
          <a:extLst>
            <a:ext uri="{FF2B5EF4-FFF2-40B4-BE49-F238E27FC236}">
              <a16:creationId xmlns:a16="http://schemas.microsoft.com/office/drawing/2014/main" id="{EC82C208-FDEC-46EE-ADC2-C3C8B8ED9AAB}"/>
            </a:ext>
          </a:extLst>
        </xdr:cNvPr>
        <xdr:cNvSpPr txBox="1"/>
      </xdr:nvSpPr>
      <xdr:spPr>
        <a:xfrm>
          <a:off x="4342765" y="5164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5" name="直線コネクタ 74">
          <a:extLst>
            <a:ext uri="{FF2B5EF4-FFF2-40B4-BE49-F238E27FC236}">
              <a16:creationId xmlns:a16="http://schemas.microsoft.com/office/drawing/2014/main" id="{E36CD25B-4D82-439C-8379-B3F41602674B}"/>
            </a:ext>
          </a:extLst>
        </xdr:cNvPr>
        <xdr:cNvCxnSpPr/>
      </xdr:nvCxnSpPr>
      <xdr:spPr>
        <a:xfrm>
          <a:off x="4206875" y="538924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82355</xdr:rowOff>
    </xdr:from>
    <xdr:ext cx="405111" cy="259045"/>
    <xdr:sp macro="" textlink="">
      <xdr:nvSpPr>
        <xdr:cNvPr id="76" name="有形固定資産減価償却率平均値テキスト">
          <a:extLst>
            <a:ext uri="{FF2B5EF4-FFF2-40B4-BE49-F238E27FC236}">
              <a16:creationId xmlns:a16="http://schemas.microsoft.com/office/drawing/2014/main" id="{A8EA58BE-6E9D-4CAF-9624-942B65D06B60}"/>
            </a:ext>
          </a:extLst>
        </xdr:cNvPr>
        <xdr:cNvSpPr txBox="1"/>
      </xdr:nvSpPr>
      <xdr:spPr>
        <a:xfrm>
          <a:off x="4342765" y="6151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77" name="フローチャート: 判断 76">
          <a:extLst>
            <a:ext uri="{FF2B5EF4-FFF2-40B4-BE49-F238E27FC236}">
              <a16:creationId xmlns:a16="http://schemas.microsoft.com/office/drawing/2014/main" id="{27F7D7F6-7753-4283-9174-3A123B5A954D}"/>
            </a:ext>
          </a:extLst>
        </xdr:cNvPr>
        <xdr:cNvSpPr/>
      </xdr:nvSpPr>
      <xdr:spPr>
        <a:xfrm>
          <a:off x="4244975" y="616944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71543</xdr:rowOff>
    </xdr:from>
    <xdr:to>
      <xdr:col>19</xdr:col>
      <xdr:colOff>187325</xdr:colOff>
      <xdr:row>32</xdr:row>
      <xdr:rowOff>1693</xdr:rowOff>
    </xdr:to>
    <xdr:sp macro="" textlink="">
      <xdr:nvSpPr>
        <xdr:cNvPr id="78" name="フローチャート: 判断 77">
          <a:extLst>
            <a:ext uri="{FF2B5EF4-FFF2-40B4-BE49-F238E27FC236}">
              <a16:creationId xmlns:a16="http://schemas.microsoft.com/office/drawing/2014/main" id="{DBB0E453-9A76-4F3D-96ED-FB5855E4CE3C}"/>
            </a:ext>
          </a:extLst>
        </xdr:cNvPr>
        <xdr:cNvSpPr/>
      </xdr:nvSpPr>
      <xdr:spPr>
        <a:xfrm>
          <a:off x="3611880" y="6137063"/>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35560</xdr:rowOff>
    </xdr:from>
    <xdr:to>
      <xdr:col>15</xdr:col>
      <xdr:colOff>187325</xdr:colOff>
      <xdr:row>31</xdr:row>
      <xdr:rowOff>137160</xdr:rowOff>
    </xdr:to>
    <xdr:sp macro="" textlink="">
      <xdr:nvSpPr>
        <xdr:cNvPr id="79" name="フローチャート: 判断 78">
          <a:extLst>
            <a:ext uri="{FF2B5EF4-FFF2-40B4-BE49-F238E27FC236}">
              <a16:creationId xmlns:a16="http://schemas.microsoft.com/office/drawing/2014/main" id="{AC1EDD63-E0B9-4672-8AA2-95DDDB09BBBB}"/>
            </a:ext>
          </a:extLst>
        </xdr:cNvPr>
        <xdr:cNvSpPr/>
      </xdr:nvSpPr>
      <xdr:spPr>
        <a:xfrm>
          <a:off x="2926080" y="6102985"/>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171027</xdr:rowOff>
    </xdr:from>
    <xdr:to>
      <xdr:col>11</xdr:col>
      <xdr:colOff>187325</xdr:colOff>
      <xdr:row>31</xdr:row>
      <xdr:rowOff>101177</xdr:rowOff>
    </xdr:to>
    <xdr:sp macro="" textlink="">
      <xdr:nvSpPr>
        <xdr:cNvPr id="80" name="フローチャート: 判断 79">
          <a:extLst>
            <a:ext uri="{FF2B5EF4-FFF2-40B4-BE49-F238E27FC236}">
              <a16:creationId xmlns:a16="http://schemas.microsoft.com/office/drawing/2014/main" id="{41EC08FC-A2A0-4B60-969C-FFF526D4AF7E}"/>
            </a:ext>
          </a:extLst>
        </xdr:cNvPr>
        <xdr:cNvSpPr/>
      </xdr:nvSpPr>
      <xdr:spPr>
        <a:xfrm>
          <a:off x="2240280" y="6070812"/>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1" name="フローチャート: 判断 80">
          <a:extLst>
            <a:ext uri="{FF2B5EF4-FFF2-40B4-BE49-F238E27FC236}">
              <a16:creationId xmlns:a16="http://schemas.microsoft.com/office/drawing/2014/main" id="{D8CCD936-234E-49E6-9531-530A1C00A3EA}"/>
            </a:ext>
          </a:extLst>
        </xdr:cNvPr>
        <xdr:cNvSpPr/>
      </xdr:nvSpPr>
      <xdr:spPr>
        <a:xfrm>
          <a:off x="1554480" y="6031230"/>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ACF211C8-C55D-400C-9316-E9877C312483}"/>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A2350B49-3B7C-49B6-84C3-E30932ACB971}"/>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D08EB411-1EDF-4C69-BA9C-506D98C13FF6}"/>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DA3BBAF6-0C72-4315-82AF-6E6618D4FD7D}"/>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B503D43F-3459-4BBC-B040-4E58DEA7E2FA}"/>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75142</xdr:rowOff>
    </xdr:from>
    <xdr:to>
      <xdr:col>23</xdr:col>
      <xdr:colOff>136525</xdr:colOff>
      <xdr:row>32</xdr:row>
      <xdr:rowOff>5292</xdr:rowOff>
    </xdr:to>
    <xdr:sp macro="" textlink="">
      <xdr:nvSpPr>
        <xdr:cNvPr id="87" name="楕円 86">
          <a:extLst>
            <a:ext uri="{FF2B5EF4-FFF2-40B4-BE49-F238E27FC236}">
              <a16:creationId xmlns:a16="http://schemas.microsoft.com/office/drawing/2014/main" id="{B4092656-AD84-4E92-B8B5-16D9BE911A7D}"/>
            </a:ext>
          </a:extLst>
        </xdr:cNvPr>
        <xdr:cNvSpPr/>
      </xdr:nvSpPr>
      <xdr:spPr>
        <a:xfrm>
          <a:off x="4244975" y="614256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98019</xdr:rowOff>
    </xdr:from>
    <xdr:ext cx="405111" cy="259045"/>
    <xdr:sp macro="" textlink="">
      <xdr:nvSpPr>
        <xdr:cNvPr id="88" name="有形固定資産減価償却率該当値テキスト">
          <a:extLst>
            <a:ext uri="{FF2B5EF4-FFF2-40B4-BE49-F238E27FC236}">
              <a16:creationId xmlns:a16="http://schemas.microsoft.com/office/drawing/2014/main" id="{5E9E88D2-3627-4EEB-8631-39A70FD9B94C}"/>
            </a:ext>
          </a:extLst>
        </xdr:cNvPr>
        <xdr:cNvSpPr txBox="1"/>
      </xdr:nvSpPr>
      <xdr:spPr>
        <a:xfrm>
          <a:off x="4342765" y="59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24765</xdr:rowOff>
    </xdr:from>
    <xdr:to>
      <xdr:col>19</xdr:col>
      <xdr:colOff>187325</xdr:colOff>
      <xdr:row>31</xdr:row>
      <xdr:rowOff>126365</xdr:rowOff>
    </xdr:to>
    <xdr:sp macro="" textlink="">
      <xdr:nvSpPr>
        <xdr:cNvPr id="89" name="楕円 88">
          <a:extLst>
            <a:ext uri="{FF2B5EF4-FFF2-40B4-BE49-F238E27FC236}">
              <a16:creationId xmlns:a16="http://schemas.microsoft.com/office/drawing/2014/main" id="{74B1C9B6-0915-40CA-935E-A4F13849AE47}"/>
            </a:ext>
          </a:extLst>
        </xdr:cNvPr>
        <xdr:cNvSpPr/>
      </xdr:nvSpPr>
      <xdr:spPr>
        <a:xfrm>
          <a:off x="3611880" y="6088380"/>
          <a:ext cx="80645"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75565</xdr:rowOff>
    </xdr:from>
    <xdr:to>
      <xdr:col>23</xdr:col>
      <xdr:colOff>85725</xdr:colOff>
      <xdr:row>31</xdr:row>
      <xdr:rowOff>125942</xdr:rowOff>
    </xdr:to>
    <xdr:cxnSp macro="">
      <xdr:nvCxnSpPr>
        <xdr:cNvPr id="90" name="直線コネクタ 89">
          <a:extLst>
            <a:ext uri="{FF2B5EF4-FFF2-40B4-BE49-F238E27FC236}">
              <a16:creationId xmlns:a16="http://schemas.microsoft.com/office/drawing/2014/main" id="{69BAFD20-F19B-4E80-9BCD-F8C36E4795A5}"/>
            </a:ext>
          </a:extLst>
        </xdr:cNvPr>
        <xdr:cNvCxnSpPr/>
      </xdr:nvCxnSpPr>
      <xdr:spPr>
        <a:xfrm>
          <a:off x="3656965" y="6142990"/>
          <a:ext cx="640715" cy="54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149437</xdr:rowOff>
    </xdr:from>
    <xdr:to>
      <xdr:col>15</xdr:col>
      <xdr:colOff>187325</xdr:colOff>
      <xdr:row>31</xdr:row>
      <xdr:rowOff>79587</xdr:rowOff>
    </xdr:to>
    <xdr:sp macro="" textlink="">
      <xdr:nvSpPr>
        <xdr:cNvPr id="91" name="楕円 90">
          <a:extLst>
            <a:ext uri="{FF2B5EF4-FFF2-40B4-BE49-F238E27FC236}">
              <a16:creationId xmlns:a16="http://schemas.microsoft.com/office/drawing/2014/main" id="{DB220B3C-374F-4852-A47A-059F0D837802}"/>
            </a:ext>
          </a:extLst>
        </xdr:cNvPr>
        <xdr:cNvSpPr/>
      </xdr:nvSpPr>
      <xdr:spPr>
        <a:xfrm>
          <a:off x="2926080" y="6045412"/>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28787</xdr:rowOff>
    </xdr:from>
    <xdr:to>
      <xdr:col>19</xdr:col>
      <xdr:colOff>136525</xdr:colOff>
      <xdr:row>31</xdr:row>
      <xdr:rowOff>75565</xdr:rowOff>
    </xdr:to>
    <xdr:cxnSp macro="">
      <xdr:nvCxnSpPr>
        <xdr:cNvPr id="92" name="直線コネクタ 91">
          <a:extLst>
            <a:ext uri="{FF2B5EF4-FFF2-40B4-BE49-F238E27FC236}">
              <a16:creationId xmlns:a16="http://schemas.microsoft.com/office/drawing/2014/main" id="{7089D6DD-6E89-4CFE-98AB-AA31654D0C5B}"/>
            </a:ext>
          </a:extLst>
        </xdr:cNvPr>
        <xdr:cNvCxnSpPr/>
      </xdr:nvCxnSpPr>
      <xdr:spPr>
        <a:xfrm>
          <a:off x="2971165" y="6094307"/>
          <a:ext cx="685800" cy="4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102658</xdr:rowOff>
    </xdr:from>
    <xdr:to>
      <xdr:col>11</xdr:col>
      <xdr:colOff>187325</xdr:colOff>
      <xdr:row>31</xdr:row>
      <xdr:rowOff>32808</xdr:rowOff>
    </xdr:to>
    <xdr:sp macro="" textlink="">
      <xdr:nvSpPr>
        <xdr:cNvPr id="93" name="楕円 92">
          <a:extLst>
            <a:ext uri="{FF2B5EF4-FFF2-40B4-BE49-F238E27FC236}">
              <a16:creationId xmlns:a16="http://schemas.microsoft.com/office/drawing/2014/main" id="{68F9696D-A4F5-4D0B-9264-13AB3BD570B1}"/>
            </a:ext>
          </a:extLst>
        </xdr:cNvPr>
        <xdr:cNvSpPr/>
      </xdr:nvSpPr>
      <xdr:spPr>
        <a:xfrm>
          <a:off x="2240280" y="5994823"/>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153458</xdr:rowOff>
    </xdr:from>
    <xdr:to>
      <xdr:col>15</xdr:col>
      <xdr:colOff>136525</xdr:colOff>
      <xdr:row>31</xdr:row>
      <xdr:rowOff>28787</xdr:rowOff>
    </xdr:to>
    <xdr:cxnSp macro="">
      <xdr:nvCxnSpPr>
        <xdr:cNvPr id="94" name="直線コネクタ 93">
          <a:extLst>
            <a:ext uri="{FF2B5EF4-FFF2-40B4-BE49-F238E27FC236}">
              <a16:creationId xmlns:a16="http://schemas.microsoft.com/office/drawing/2014/main" id="{DD915DC1-1939-437D-A1EF-EA588D54D7CC}"/>
            </a:ext>
          </a:extLst>
        </xdr:cNvPr>
        <xdr:cNvCxnSpPr/>
      </xdr:nvCxnSpPr>
      <xdr:spPr>
        <a:xfrm>
          <a:off x="2285365" y="6049433"/>
          <a:ext cx="685800" cy="44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34290</xdr:rowOff>
    </xdr:from>
    <xdr:to>
      <xdr:col>7</xdr:col>
      <xdr:colOff>187325</xdr:colOff>
      <xdr:row>30</xdr:row>
      <xdr:rowOff>135890</xdr:rowOff>
    </xdr:to>
    <xdr:sp macro="" textlink="">
      <xdr:nvSpPr>
        <xdr:cNvPr id="95" name="楕円 94">
          <a:extLst>
            <a:ext uri="{FF2B5EF4-FFF2-40B4-BE49-F238E27FC236}">
              <a16:creationId xmlns:a16="http://schemas.microsoft.com/office/drawing/2014/main" id="{9BFFCAAF-C915-48F0-92A8-33EFF657D90F}"/>
            </a:ext>
          </a:extLst>
        </xdr:cNvPr>
        <xdr:cNvSpPr/>
      </xdr:nvSpPr>
      <xdr:spPr>
        <a:xfrm>
          <a:off x="1554480" y="5930265"/>
          <a:ext cx="8064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85090</xdr:rowOff>
    </xdr:from>
    <xdr:to>
      <xdr:col>11</xdr:col>
      <xdr:colOff>136525</xdr:colOff>
      <xdr:row>30</xdr:row>
      <xdr:rowOff>153458</xdr:rowOff>
    </xdr:to>
    <xdr:cxnSp macro="">
      <xdr:nvCxnSpPr>
        <xdr:cNvPr id="96" name="直線コネクタ 95">
          <a:extLst>
            <a:ext uri="{FF2B5EF4-FFF2-40B4-BE49-F238E27FC236}">
              <a16:creationId xmlns:a16="http://schemas.microsoft.com/office/drawing/2014/main" id="{8EB2F89B-066A-4C63-99CC-97A25E0C28CE}"/>
            </a:ext>
          </a:extLst>
        </xdr:cNvPr>
        <xdr:cNvCxnSpPr/>
      </xdr:nvCxnSpPr>
      <xdr:spPr>
        <a:xfrm>
          <a:off x="1599565" y="5982970"/>
          <a:ext cx="685800" cy="66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164270</xdr:rowOff>
    </xdr:from>
    <xdr:ext cx="405111" cy="259045"/>
    <xdr:sp macro="" textlink="">
      <xdr:nvSpPr>
        <xdr:cNvPr id="97" name="n_1aveValue有形固定資産減価償却率">
          <a:extLst>
            <a:ext uri="{FF2B5EF4-FFF2-40B4-BE49-F238E27FC236}">
              <a16:creationId xmlns:a16="http://schemas.microsoft.com/office/drawing/2014/main" id="{C294F5FF-2664-42EA-B810-FA06C9E59EA0}"/>
            </a:ext>
          </a:extLst>
        </xdr:cNvPr>
        <xdr:cNvSpPr txBox="1"/>
      </xdr:nvSpPr>
      <xdr:spPr>
        <a:xfrm>
          <a:off x="3464569" y="6235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128287</xdr:rowOff>
    </xdr:from>
    <xdr:ext cx="405111" cy="259045"/>
    <xdr:sp macro="" textlink="">
      <xdr:nvSpPr>
        <xdr:cNvPr id="98" name="n_2aveValue有形固定資産減価償却率">
          <a:extLst>
            <a:ext uri="{FF2B5EF4-FFF2-40B4-BE49-F238E27FC236}">
              <a16:creationId xmlns:a16="http://schemas.microsoft.com/office/drawing/2014/main" id="{1B991F64-CBBD-4128-BE78-A10C43045B9A}"/>
            </a:ext>
          </a:extLst>
        </xdr:cNvPr>
        <xdr:cNvSpPr txBox="1"/>
      </xdr:nvSpPr>
      <xdr:spPr>
        <a:xfrm>
          <a:off x="279337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92304</xdr:rowOff>
    </xdr:from>
    <xdr:ext cx="405111" cy="259045"/>
    <xdr:sp macro="" textlink="">
      <xdr:nvSpPr>
        <xdr:cNvPr id="99" name="n_3aveValue有形固定資産減価償却率">
          <a:extLst>
            <a:ext uri="{FF2B5EF4-FFF2-40B4-BE49-F238E27FC236}">
              <a16:creationId xmlns:a16="http://schemas.microsoft.com/office/drawing/2014/main" id="{73EA4581-E5AB-4B2D-B8E4-6F880982FD59}"/>
            </a:ext>
          </a:extLst>
        </xdr:cNvPr>
        <xdr:cNvSpPr txBox="1"/>
      </xdr:nvSpPr>
      <xdr:spPr>
        <a:xfrm>
          <a:off x="2107574" y="616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52722</xdr:rowOff>
    </xdr:from>
    <xdr:ext cx="405111" cy="259045"/>
    <xdr:sp macro="" textlink="">
      <xdr:nvSpPr>
        <xdr:cNvPr id="100" name="n_4aveValue有形固定資産減価償却率">
          <a:extLst>
            <a:ext uri="{FF2B5EF4-FFF2-40B4-BE49-F238E27FC236}">
              <a16:creationId xmlns:a16="http://schemas.microsoft.com/office/drawing/2014/main" id="{E7AD415E-1462-4783-8ECC-3DFB8945B838}"/>
            </a:ext>
          </a:extLst>
        </xdr:cNvPr>
        <xdr:cNvSpPr txBox="1"/>
      </xdr:nvSpPr>
      <xdr:spPr>
        <a:xfrm>
          <a:off x="1421774" y="6123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142892</xdr:rowOff>
    </xdr:from>
    <xdr:ext cx="405111" cy="259045"/>
    <xdr:sp macro="" textlink="">
      <xdr:nvSpPr>
        <xdr:cNvPr id="101" name="n_1mainValue有形固定資産減価償却率">
          <a:extLst>
            <a:ext uri="{FF2B5EF4-FFF2-40B4-BE49-F238E27FC236}">
              <a16:creationId xmlns:a16="http://schemas.microsoft.com/office/drawing/2014/main" id="{D34AE0D2-0584-4A9D-B732-A893215699CF}"/>
            </a:ext>
          </a:extLst>
        </xdr:cNvPr>
        <xdr:cNvSpPr txBox="1"/>
      </xdr:nvSpPr>
      <xdr:spPr>
        <a:xfrm>
          <a:off x="3464569" y="5865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96114</xdr:rowOff>
    </xdr:from>
    <xdr:ext cx="405111" cy="259045"/>
    <xdr:sp macro="" textlink="">
      <xdr:nvSpPr>
        <xdr:cNvPr id="102" name="n_2mainValue有形固定資産減価償却率">
          <a:extLst>
            <a:ext uri="{FF2B5EF4-FFF2-40B4-BE49-F238E27FC236}">
              <a16:creationId xmlns:a16="http://schemas.microsoft.com/office/drawing/2014/main" id="{1352883B-5531-44A9-B654-6908D736A2CE}"/>
            </a:ext>
          </a:extLst>
        </xdr:cNvPr>
        <xdr:cNvSpPr txBox="1"/>
      </xdr:nvSpPr>
      <xdr:spPr>
        <a:xfrm>
          <a:off x="2793374" y="5816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49335</xdr:rowOff>
    </xdr:from>
    <xdr:ext cx="405111" cy="259045"/>
    <xdr:sp macro="" textlink="">
      <xdr:nvSpPr>
        <xdr:cNvPr id="103" name="n_3mainValue有形固定資産減価償却率">
          <a:extLst>
            <a:ext uri="{FF2B5EF4-FFF2-40B4-BE49-F238E27FC236}">
              <a16:creationId xmlns:a16="http://schemas.microsoft.com/office/drawing/2014/main" id="{7316FD77-7628-4C10-AD4D-EDA78DFEDE83}"/>
            </a:ext>
          </a:extLst>
        </xdr:cNvPr>
        <xdr:cNvSpPr txBox="1"/>
      </xdr:nvSpPr>
      <xdr:spPr>
        <a:xfrm>
          <a:off x="2107574" y="5775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152417</xdr:rowOff>
    </xdr:from>
    <xdr:ext cx="405111" cy="259045"/>
    <xdr:sp macro="" textlink="">
      <xdr:nvSpPr>
        <xdr:cNvPr id="104" name="n_4mainValue有形固定資産減価償却率">
          <a:extLst>
            <a:ext uri="{FF2B5EF4-FFF2-40B4-BE49-F238E27FC236}">
              <a16:creationId xmlns:a16="http://schemas.microsoft.com/office/drawing/2014/main" id="{B33A5D5E-12C3-4D63-94F1-60B1910BC47E}"/>
            </a:ext>
          </a:extLst>
        </xdr:cNvPr>
        <xdr:cNvSpPr txBox="1"/>
      </xdr:nvSpPr>
      <xdr:spPr>
        <a:xfrm>
          <a:off x="1421774" y="57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489BFF8A-6578-4306-B259-78F3731FE322}"/>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D1A4C629-0EE7-4960-A1F5-3845B9EE7153}"/>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84DE433E-8F96-45F7-837A-031A35B19F91}"/>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[ 793.4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32CDB9E6-7868-4C15-8E33-645C9296D31B}"/>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8A7A9618-7AB2-4614-AEA7-EFA5E7038E44}"/>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08361C2D-2B78-4997-9D6C-9C7039156A79}"/>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B9B0D86D-2A1D-4CDB-B4FF-4349AE6D45CC}"/>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9E4122E7-0DB7-4C91-ADF8-C4235759401A}"/>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45DBD6A1-2E6E-4936-843A-758ABE2CEFCE}"/>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1FC79720-07B8-4135-A1FC-C40C6799AA52}"/>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FB121588-EFAF-4AD7-9113-98C0A5A5DFAE}"/>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B26AC3CB-C3AC-46CE-98DF-14F0E8E63E00}"/>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94338ECC-1FE9-4822-87E1-7D82C5252FA5}"/>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一般会計等に係る地方債の減少や公共下水道事業会計に係る公営企業債等繰入見込額の減少などにより、将来負担額は前年度と比較して改善したものの、基準財政需要額算入見込額の減により充当可能財源が減少したことから前年度比では悪化した。</a:t>
          </a:r>
        </a:p>
        <a:p>
          <a:r>
            <a:rPr kumimoji="1" lang="ja-JP" altLang="en-US" sz="1100">
              <a:latin typeface="ＭＳ Ｐゴシック" panose="020B0600070205080204" pitchFamily="50" charset="-128"/>
              <a:ea typeface="ＭＳ Ｐゴシック" panose="020B0600070205080204" pitchFamily="50" charset="-128"/>
            </a:rPr>
            <a:t>　今後も、職員の定員管理をふまえた人件費の総額抑制、事業実施の適正化等を図りながら、将来に過度な負担の先送りがないよう、財政運営に取り組む。</a:t>
          </a: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05DC4A63-649D-4E39-B1DB-EED90B1076E9}"/>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DC4D3D16-ABDD-4ABC-A1F1-65E10AB10204}"/>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EDBA1CF5-E980-4877-9A5F-83A1D2EF224F}"/>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D93FE572-4444-4EDC-9BBB-3CE10149E74B}"/>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a:extLst>
            <a:ext uri="{FF2B5EF4-FFF2-40B4-BE49-F238E27FC236}">
              <a16:creationId xmlns:a16="http://schemas.microsoft.com/office/drawing/2014/main" id="{8FA3B54C-EE34-4C58-A305-69E433315BDC}"/>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35B75EE6-56E9-4A5A-9D8D-724AA665B11D}"/>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F5D98E52-EDF3-4F4B-9A45-69117CF6476A}"/>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93E449FB-5EA0-4258-9E32-88136E2110EF}"/>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3705381A-DF94-4341-BC06-5EE74881985B}"/>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9680BFC6-B0C7-4567-BE81-6BB42FDEBD8A}"/>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0FEE8371-847D-4EAA-87E9-25A7BE6EDBC6}"/>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3273E536-51B6-457F-98C2-7BF8430D682E}"/>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FE1D47A3-FBEA-4873-8B84-07068F14CDCF}"/>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E3404C8A-629C-4FA8-8A1B-0E5E1C75F650}"/>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EA83C649-3F64-4CDA-95A8-0128F991CACF}"/>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152661</xdr:rowOff>
    </xdr:to>
    <xdr:cxnSp macro="">
      <xdr:nvCxnSpPr>
        <xdr:cNvPr id="133" name="直線コネクタ 132">
          <a:extLst>
            <a:ext uri="{FF2B5EF4-FFF2-40B4-BE49-F238E27FC236}">
              <a16:creationId xmlns:a16="http://schemas.microsoft.com/office/drawing/2014/main" id="{CDF44829-2DEA-436D-95E8-A4FAF1BACE82}"/>
            </a:ext>
          </a:extLst>
        </xdr:cNvPr>
        <xdr:cNvCxnSpPr/>
      </xdr:nvCxnSpPr>
      <xdr:spPr>
        <a:xfrm flipV="1">
          <a:off x="13313410" y="5295688"/>
          <a:ext cx="1269" cy="143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156488</xdr:rowOff>
    </xdr:from>
    <xdr:ext cx="560923" cy="259045"/>
    <xdr:sp macro="" textlink="">
      <xdr:nvSpPr>
        <xdr:cNvPr id="134" name="債務償還比率最小値テキスト">
          <a:extLst>
            <a:ext uri="{FF2B5EF4-FFF2-40B4-BE49-F238E27FC236}">
              <a16:creationId xmlns:a16="http://schemas.microsoft.com/office/drawing/2014/main" id="{06913BBC-B189-47A0-AD46-01AF19D93998}"/>
            </a:ext>
          </a:extLst>
        </xdr:cNvPr>
        <xdr:cNvSpPr txBox="1"/>
      </xdr:nvSpPr>
      <xdr:spPr>
        <a:xfrm>
          <a:off x="13369925" y="674016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152661</xdr:rowOff>
    </xdr:from>
    <xdr:to>
      <xdr:col>76</xdr:col>
      <xdr:colOff>111125</xdr:colOff>
      <xdr:row>34</xdr:row>
      <xdr:rowOff>152661</xdr:rowOff>
    </xdr:to>
    <xdr:cxnSp macro="">
      <xdr:nvCxnSpPr>
        <xdr:cNvPr id="135" name="直線コネクタ 134">
          <a:extLst>
            <a:ext uri="{FF2B5EF4-FFF2-40B4-BE49-F238E27FC236}">
              <a16:creationId xmlns:a16="http://schemas.microsoft.com/office/drawing/2014/main" id="{BDC60B3A-0D8F-4568-BDE5-2C0D5D36BEB3}"/>
            </a:ext>
          </a:extLst>
        </xdr:cNvPr>
        <xdr:cNvCxnSpPr/>
      </xdr:nvCxnSpPr>
      <xdr:spPr>
        <a:xfrm>
          <a:off x="13251180" y="673443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763EE6F0-DA52-44EE-A69B-4F67349B2DFC}"/>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9CBC7F41-8FA9-443A-8DD3-48EE06527EBF}"/>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58366</xdr:rowOff>
    </xdr:from>
    <xdr:ext cx="469744" cy="259045"/>
    <xdr:sp macro="" textlink="">
      <xdr:nvSpPr>
        <xdr:cNvPr id="138" name="債務償還比率平均値テキスト">
          <a:extLst>
            <a:ext uri="{FF2B5EF4-FFF2-40B4-BE49-F238E27FC236}">
              <a16:creationId xmlns:a16="http://schemas.microsoft.com/office/drawing/2014/main" id="{CCBA753D-34E8-4207-B308-6C110531E9B4}"/>
            </a:ext>
          </a:extLst>
        </xdr:cNvPr>
        <xdr:cNvSpPr txBox="1"/>
      </xdr:nvSpPr>
      <xdr:spPr>
        <a:xfrm>
          <a:off x="13369925" y="57790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35489</xdr:rowOff>
    </xdr:from>
    <xdr:to>
      <xdr:col>76</xdr:col>
      <xdr:colOff>73025</xdr:colOff>
      <xdr:row>30</xdr:row>
      <xdr:rowOff>137089</xdr:rowOff>
    </xdr:to>
    <xdr:sp macro="" textlink="">
      <xdr:nvSpPr>
        <xdr:cNvPr id="139" name="フローチャート: 判断 138">
          <a:extLst>
            <a:ext uri="{FF2B5EF4-FFF2-40B4-BE49-F238E27FC236}">
              <a16:creationId xmlns:a16="http://schemas.microsoft.com/office/drawing/2014/main" id="{D0FA10DB-7A2B-46ED-B0B2-12CDEF4BD44A}"/>
            </a:ext>
          </a:extLst>
        </xdr:cNvPr>
        <xdr:cNvSpPr/>
      </xdr:nvSpPr>
      <xdr:spPr>
        <a:xfrm>
          <a:off x="13289280" y="5931464"/>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28653</xdr:rowOff>
    </xdr:from>
    <xdr:to>
      <xdr:col>72</xdr:col>
      <xdr:colOff>123825</xdr:colOff>
      <xdr:row>30</xdr:row>
      <xdr:rowOff>130253</xdr:rowOff>
    </xdr:to>
    <xdr:sp macro="" textlink="">
      <xdr:nvSpPr>
        <xdr:cNvPr id="140" name="フローチャート: 判断 139">
          <a:extLst>
            <a:ext uri="{FF2B5EF4-FFF2-40B4-BE49-F238E27FC236}">
              <a16:creationId xmlns:a16="http://schemas.microsoft.com/office/drawing/2014/main" id="{9530EAF5-4693-4FE3-A01F-9EDEE86CEF45}"/>
            </a:ext>
          </a:extLst>
        </xdr:cNvPr>
        <xdr:cNvSpPr/>
      </xdr:nvSpPr>
      <xdr:spPr>
        <a:xfrm>
          <a:off x="12629515" y="5922723"/>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125257</xdr:rowOff>
    </xdr:from>
    <xdr:to>
      <xdr:col>68</xdr:col>
      <xdr:colOff>123825</xdr:colOff>
      <xdr:row>30</xdr:row>
      <xdr:rowOff>55407</xdr:rowOff>
    </xdr:to>
    <xdr:sp macro="" textlink="">
      <xdr:nvSpPr>
        <xdr:cNvPr id="141" name="フローチャート: 判断 140">
          <a:extLst>
            <a:ext uri="{FF2B5EF4-FFF2-40B4-BE49-F238E27FC236}">
              <a16:creationId xmlns:a16="http://schemas.microsoft.com/office/drawing/2014/main" id="{A155AD4B-08FF-4712-9837-04FDE56B04C3}"/>
            </a:ext>
          </a:extLst>
        </xdr:cNvPr>
        <xdr:cNvSpPr/>
      </xdr:nvSpPr>
      <xdr:spPr>
        <a:xfrm>
          <a:off x="11943715" y="5851687"/>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135763</xdr:rowOff>
    </xdr:from>
    <xdr:to>
      <xdr:col>64</xdr:col>
      <xdr:colOff>123825</xdr:colOff>
      <xdr:row>31</xdr:row>
      <xdr:rowOff>65913</xdr:rowOff>
    </xdr:to>
    <xdr:sp macro="" textlink="">
      <xdr:nvSpPr>
        <xdr:cNvPr id="142" name="フローチャート: 判断 141">
          <a:extLst>
            <a:ext uri="{FF2B5EF4-FFF2-40B4-BE49-F238E27FC236}">
              <a16:creationId xmlns:a16="http://schemas.microsoft.com/office/drawing/2014/main" id="{92C85A2E-BAC0-4379-B317-70AFF98DE7A2}"/>
            </a:ext>
          </a:extLst>
        </xdr:cNvPr>
        <xdr:cNvSpPr/>
      </xdr:nvSpPr>
      <xdr:spPr>
        <a:xfrm>
          <a:off x="11257915" y="6027928"/>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142840</xdr:rowOff>
    </xdr:from>
    <xdr:to>
      <xdr:col>60</xdr:col>
      <xdr:colOff>123825</xdr:colOff>
      <xdr:row>31</xdr:row>
      <xdr:rowOff>72990</xdr:rowOff>
    </xdr:to>
    <xdr:sp macro="" textlink="">
      <xdr:nvSpPr>
        <xdr:cNvPr id="143" name="フローチャート: 判断 142">
          <a:extLst>
            <a:ext uri="{FF2B5EF4-FFF2-40B4-BE49-F238E27FC236}">
              <a16:creationId xmlns:a16="http://schemas.microsoft.com/office/drawing/2014/main" id="{9F779AEE-6B03-446F-80F7-2BFD8C3F5B9C}"/>
            </a:ext>
          </a:extLst>
        </xdr:cNvPr>
        <xdr:cNvSpPr/>
      </xdr:nvSpPr>
      <xdr:spPr>
        <a:xfrm>
          <a:off x="10572115" y="603691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FAFE86D5-669D-4010-A0A2-6976FDC57593}"/>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980AD765-5C84-4D10-A48C-F79A63C7C429}"/>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91C1D17A-8C22-4AB2-B0CF-A34B51CE8B34}"/>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149FD71A-73F5-4D82-9BA9-D73935970588}"/>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7F39D70D-9768-4A03-B98A-A9CC975D1113}"/>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127198</xdr:rowOff>
    </xdr:from>
    <xdr:to>
      <xdr:col>76</xdr:col>
      <xdr:colOff>73025</xdr:colOff>
      <xdr:row>32</xdr:row>
      <xdr:rowOff>57348</xdr:rowOff>
    </xdr:to>
    <xdr:sp macro="" textlink="">
      <xdr:nvSpPr>
        <xdr:cNvPr id="149" name="楕円 148">
          <a:extLst>
            <a:ext uri="{FF2B5EF4-FFF2-40B4-BE49-F238E27FC236}">
              <a16:creationId xmlns:a16="http://schemas.microsoft.com/office/drawing/2014/main" id="{587443E0-0B21-41AC-96E3-4102AE416157}"/>
            </a:ext>
          </a:extLst>
        </xdr:cNvPr>
        <xdr:cNvSpPr/>
      </xdr:nvSpPr>
      <xdr:spPr>
        <a:xfrm>
          <a:off x="13289280" y="6198433"/>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105625</xdr:rowOff>
    </xdr:from>
    <xdr:ext cx="469744" cy="259045"/>
    <xdr:sp macro="" textlink="">
      <xdr:nvSpPr>
        <xdr:cNvPr id="150" name="債務償還比率該当値テキスト">
          <a:extLst>
            <a:ext uri="{FF2B5EF4-FFF2-40B4-BE49-F238E27FC236}">
              <a16:creationId xmlns:a16="http://schemas.microsoft.com/office/drawing/2014/main" id="{4283B9A7-1C69-4851-99D8-E59B8A22C71D}"/>
            </a:ext>
          </a:extLst>
        </xdr:cNvPr>
        <xdr:cNvSpPr txBox="1"/>
      </xdr:nvSpPr>
      <xdr:spPr>
        <a:xfrm>
          <a:off x="13369925" y="617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32562</xdr:rowOff>
    </xdr:from>
    <xdr:to>
      <xdr:col>72</xdr:col>
      <xdr:colOff>123825</xdr:colOff>
      <xdr:row>31</xdr:row>
      <xdr:rowOff>134162</xdr:rowOff>
    </xdr:to>
    <xdr:sp macro="" textlink="">
      <xdr:nvSpPr>
        <xdr:cNvPr id="151" name="楕円 150">
          <a:extLst>
            <a:ext uri="{FF2B5EF4-FFF2-40B4-BE49-F238E27FC236}">
              <a16:creationId xmlns:a16="http://schemas.microsoft.com/office/drawing/2014/main" id="{95954022-8F0D-432A-9CF6-58FD0ADA325C}"/>
            </a:ext>
          </a:extLst>
        </xdr:cNvPr>
        <xdr:cNvSpPr/>
      </xdr:nvSpPr>
      <xdr:spPr>
        <a:xfrm>
          <a:off x="12629515" y="6098082"/>
          <a:ext cx="10731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83362</xdr:rowOff>
    </xdr:from>
    <xdr:to>
      <xdr:col>76</xdr:col>
      <xdr:colOff>22225</xdr:colOff>
      <xdr:row>32</xdr:row>
      <xdr:rowOff>6548</xdr:rowOff>
    </xdr:to>
    <xdr:cxnSp macro="">
      <xdr:nvCxnSpPr>
        <xdr:cNvPr id="152" name="直線コネクタ 151">
          <a:extLst>
            <a:ext uri="{FF2B5EF4-FFF2-40B4-BE49-F238E27FC236}">
              <a16:creationId xmlns:a16="http://schemas.microsoft.com/office/drawing/2014/main" id="{C5561E87-1514-4152-A079-D1F0C534A97D}"/>
            </a:ext>
          </a:extLst>
        </xdr:cNvPr>
        <xdr:cNvCxnSpPr/>
      </xdr:nvCxnSpPr>
      <xdr:spPr>
        <a:xfrm>
          <a:off x="12684125" y="6152692"/>
          <a:ext cx="631190" cy="94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112854</xdr:rowOff>
    </xdr:from>
    <xdr:to>
      <xdr:col>68</xdr:col>
      <xdr:colOff>123825</xdr:colOff>
      <xdr:row>31</xdr:row>
      <xdr:rowOff>43004</xdr:rowOff>
    </xdr:to>
    <xdr:sp macro="" textlink="">
      <xdr:nvSpPr>
        <xdr:cNvPr id="153" name="楕円 152">
          <a:extLst>
            <a:ext uri="{FF2B5EF4-FFF2-40B4-BE49-F238E27FC236}">
              <a16:creationId xmlns:a16="http://schemas.microsoft.com/office/drawing/2014/main" id="{1DA3C151-E976-4DC3-A0B7-2C9D2D7C65EE}"/>
            </a:ext>
          </a:extLst>
        </xdr:cNvPr>
        <xdr:cNvSpPr/>
      </xdr:nvSpPr>
      <xdr:spPr>
        <a:xfrm>
          <a:off x="11943715" y="6008829"/>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163654</xdr:rowOff>
    </xdr:from>
    <xdr:to>
      <xdr:col>72</xdr:col>
      <xdr:colOff>73025</xdr:colOff>
      <xdr:row>31</xdr:row>
      <xdr:rowOff>83362</xdr:rowOff>
    </xdr:to>
    <xdr:cxnSp macro="">
      <xdr:nvCxnSpPr>
        <xdr:cNvPr id="154" name="直線コネクタ 153">
          <a:extLst>
            <a:ext uri="{FF2B5EF4-FFF2-40B4-BE49-F238E27FC236}">
              <a16:creationId xmlns:a16="http://schemas.microsoft.com/office/drawing/2014/main" id="{CDECC006-A825-4A55-A75E-0D9E336DF383}"/>
            </a:ext>
          </a:extLst>
        </xdr:cNvPr>
        <xdr:cNvCxnSpPr/>
      </xdr:nvCxnSpPr>
      <xdr:spPr>
        <a:xfrm>
          <a:off x="11998325" y="6061534"/>
          <a:ext cx="685800" cy="91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95483</xdr:rowOff>
    </xdr:from>
    <xdr:to>
      <xdr:col>64</xdr:col>
      <xdr:colOff>123825</xdr:colOff>
      <xdr:row>33</xdr:row>
      <xdr:rowOff>25633</xdr:rowOff>
    </xdr:to>
    <xdr:sp macro="" textlink="">
      <xdr:nvSpPr>
        <xdr:cNvPr id="155" name="楕円 154">
          <a:extLst>
            <a:ext uri="{FF2B5EF4-FFF2-40B4-BE49-F238E27FC236}">
              <a16:creationId xmlns:a16="http://schemas.microsoft.com/office/drawing/2014/main" id="{456EC1C7-98B3-46A5-B2BE-FFAD5D4FE0EB}"/>
            </a:ext>
          </a:extLst>
        </xdr:cNvPr>
        <xdr:cNvSpPr/>
      </xdr:nvSpPr>
      <xdr:spPr>
        <a:xfrm>
          <a:off x="11257915" y="6330548"/>
          <a:ext cx="1073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163654</xdr:rowOff>
    </xdr:from>
    <xdr:to>
      <xdr:col>68</xdr:col>
      <xdr:colOff>73025</xdr:colOff>
      <xdr:row>32</xdr:row>
      <xdr:rowOff>146283</xdr:rowOff>
    </xdr:to>
    <xdr:cxnSp macro="">
      <xdr:nvCxnSpPr>
        <xdr:cNvPr id="156" name="直線コネクタ 155">
          <a:extLst>
            <a:ext uri="{FF2B5EF4-FFF2-40B4-BE49-F238E27FC236}">
              <a16:creationId xmlns:a16="http://schemas.microsoft.com/office/drawing/2014/main" id="{8C19A10F-4B10-465F-A452-0899E4CAB449}"/>
            </a:ext>
          </a:extLst>
        </xdr:cNvPr>
        <xdr:cNvCxnSpPr/>
      </xdr:nvCxnSpPr>
      <xdr:spPr>
        <a:xfrm flipV="1">
          <a:off x="11312525" y="6061534"/>
          <a:ext cx="685800" cy="321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138903</xdr:rowOff>
    </xdr:from>
    <xdr:to>
      <xdr:col>60</xdr:col>
      <xdr:colOff>123825</xdr:colOff>
      <xdr:row>33</xdr:row>
      <xdr:rowOff>69053</xdr:rowOff>
    </xdr:to>
    <xdr:sp macro="" textlink="">
      <xdr:nvSpPr>
        <xdr:cNvPr id="157" name="楕円 156">
          <a:extLst>
            <a:ext uri="{FF2B5EF4-FFF2-40B4-BE49-F238E27FC236}">
              <a16:creationId xmlns:a16="http://schemas.microsoft.com/office/drawing/2014/main" id="{86E6EB03-8F6B-4B52-B07A-FAB4B59A6152}"/>
            </a:ext>
          </a:extLst>
        </xdr:cNvPr>
        <xdr:cNvSpPr/>
      </xdr:nvSpPr>
      <xdr:spPr>
        <a:xfrm>
          <a:off x="10572115" y="6373968"/>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146283</xdr:rowOff>
    </xdr:from>
    <xdr:to>
      <xdr:col>64</xdr:col>
      <xdr:colOff>73025</xdr:colOff>
      <xdr:row>33</xdr:row>
      <xdr:rowOff>18253</xdr:rowOff>
    </xdr:to>
    <xdr:cxnSp macro="">
      <xdr:nvCxnSpPr>
        <xdr:cNvPr id="158" name="直線コネクタ 157">
          <a:extLst>
            <a:ext uri="{FF2B5EF4-FFF2-40B4-BE49-F238E27FC236}">
              <a16:creationId xmlns:a16="http://schemas.microsoft.com/office/drawing/2014/main" id="{FB4A33FB-E8BF-4CB6-BA11-0BEC199C03ED}"/>
            </a:ext>
          </a:extLst>
        </xdr:cNvPr>
        <xdr:cNvCxnSpPr/>
      </xdr:nvCxnSpPr>
      <xdr:spPr>
        <a:xfrm flipV="1">
          <a:off x="10626725" y="6383253"/>
          <a:ext cx="685800" cy="49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146780</xdr:rowOff>
    </xdr:from>
    <xdr:ext cx="469744" cy="259045"/>
    <xdr:sp macro="" textlink="">
      <xdr:nvSpPr>
        <xdr:cNvPr id="159" name="n_1aveValue債務償還比率">
          <a:extLst>
            <a:ext uri="{FF2B5EF4-FFF2-40B4-BE49-F238E27FC236}">
              <a16:creationId xmlns:a16="http://schemas.microsoft.com/office/drawing/2014/main" id="{65224D4F-22AD-413A-953F-82ABD04BD1B8}"/>
            </a:ext>
          </a:extLst>
        </xdr:cNvPr>
        <xdr:cNvSpPr txBox="1"/>
      </xdr:nvSpPr>
      <xdr:spPr>
        <a:xfrm>
          <a:off x="12459412" y="5697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71934</xdr:rowOff>
    </xdr:from>
    <xdr:ext cx="469744" cy="259045"/>
    <xdr:sp macro="" textlink="">
      <xdr:nvSpPr>
        <xdr:cNvPr id="160" name="n_2aveValue債務償還比率">
          <a:extLst>
            <a:ext uri="{FF2B5EF4-FFF2-40B4-BE49-F238E27FC236}">
              <a16:creationId xmlns:a16="http://schemas.microsoft.com/office/drawing/2014/main" id="{9099273B-A43B-4EC5-815E-21A07ADE12F4}"/>
            </a:ext>
          </a:extLst>
        </xdr:cNvPr>
        <xdr:cNvSpPr txBox="1"/>
      </xdr:nvSpPr>
      <xdr:spPr>
        <a:xfrm>
          <a:off x="11780597" y="562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82440</xdr:rowOff>
    </xdr:from>
    <xdr:ext cx="469744" cy="259045"/>
    <xdr:sp macro="" textlink="">
      <xdr:nvSpPr>
        <xdr:cNvPr id="161" name="n_3aveValue債務償還比率">
          <a:extLst>
            <a:ext uri="{FF2B5EF4-FFF2-40B4-BE49-F238E27FC236}">
              <a16:creationId xmlns:a16="http://schemas.microsoft.com/office/drawing/2014/main" id="{CB852F23-9849-4481-ADAA-2B6F11A450E1}"/>
            </a:ext>
          </a:extLst>
        </xdr:cNvPr>
        <xdr:cNvSpPr txBox="1"/>
      </xdr:nvSpPr>
      <xdr:spPr>
        <a:xfrm>
          <a:off x="11094797" y="5808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89517</xdr:rowOff>
    </xdr:from>
    <xdr:ext cx="469744" cy="259045"/>
    <xdr:sp macro="" textlink="">
      <xdr:nvSpPr>
        <xdr:cNvPr id="162" name="n_4aveValue債務償還比率">
          <a:extLst>
            <a:ext uri="{FF2B5EF4-FFF2-40B4-BE49-F238E27FC236}">
              <a16:creationId xmlns:a16="http://schemas.microsoft.com/office/drawing/2014/main" id="{788BB443-BDA5-4A2A-A9D3-691A8BAD1544}"/>
            </a:ext>
          </a:extLst>
        </xdr:cNvPr>
        <xdr:cNvSpPr txBox="1"/>
      </xdr:nvSpPr>
      <xdr:spPr>
        <a:xfrm>
          <a:off x="10408997" y="581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125289</xdr:rowOff>
    </xdr:from>
    <xdr:ext cx="469744" cy="259045"/>
    <xdr:sp macro="" textlink="">
      <xdr:nvSpPr>
        <xdr:cNvPr id="163" name="n_1mainValue債務償還比率">
          <a:extLst>
            <a:ext uri="{FF2B5EF4-FFF2-40B4-BE49-F238E27FC236}">
              <a16:creationId xmlns:a16="http://schemas.microsoft.com/office/drawing/2014/main" id="{66F2C9E4-FA68-4854-96AD-697962A98D80}"/>
            </a:ext>
          </a:extLst>
        </xdr:cNvPr>
        <xdr:cNvSpPr txBox="1"/>
      </xdr:nvSpPr>
      <xdr:spPr>
        <a:xfrm>
          <a:off x="12459412" y="61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34131</xdr:rowOff>
    </xdr:from>
    <xdr:ext cx="469744" cy="259045"/>
    <xdr:sp macro="" textlink="">
      <xdr:nvSpPr>
        <xdr:cNvPr id="164" name="n_2mainValue債務償還比率">
          <a:extLst>
            <a:ext uri="{FF2B5EF4-FFF2-40B4-BE49-F238E27FC236}">
              <a16:creationId xmlns:a16="http://schemas.microsoft.com/office/drawing/2014/main" id="{4C39CF2C-154D-4595-AE92-1DEF5C7B0D00}"/>
            </a:ext>
          </a:extLst>
        </xdr:cNvPr>
        <xdr:cNvSpPr txBox="1"/>
      </xdr:nvSpPr>
      <xdr:spPr>
        <a:xfrm>
          <a:off x="11780597" y="6099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16760</xdr:rowOff>
    </xdr:from>
    <xdr:ext cx="469744" cy="259045"/>
    <xdr:sp macro="" textlink="">
      <xdr:nvSpPr>
        <xdr:cNvPr id="165" name="n_3mainValue債務償還比率">
          <a:extLst>
            <a:ext uri="{FF2B5EF4-FFF2-40B4-BE49-F238E27FC236}">
              <a16:creationId xmlns:a16="http://schemas.microsoft.com/office/drawing/2014/main" id="{587D430A-1FEC-498A-B40C-7FA445426CCA}"/>
            </a:ext>
          </a:extLst>
        </xdr:cNvPr>
        <xdr:cNvSpPr txBox="1"/>
      </xdr:nvSpPr>
      <xdr:spPr>
        <a:xfrm>
          <a:off x="11094797" y="6430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60179</xdr:rowOff>
    </xdr:from>
    <xdr:ext cx="469744" cy="259045"/>
    <xdr:sp macro="" textlink="">
      <xdr:nvSpPr>
        <xdr:cNvPr id="166" name="n_4mainValue債務償還比率">
          <a:extLst>
            <a:ext uri="{FF2B5EF4-FFF2-40B4-BE49-F238E27FC236}">
              <a16:creationId xmlns:a16="http://schemas.microsoft.com/office/drawing/2014/main" id="{0D6736C5-F44B-40A1-9C92-2960CA2212F2}"/>
            </a:ext>
          </a:extLst>
        </xdr:cNvPr>
        <xdr:cNvSpPr txBox="1"/>
      </xdr:nvSpPr>
      <xdr:spPr>
        <a:xfrm>
          <a:off x="10408997" y="6466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27FF17EF-AB44-4A4A-B5D6-0836ED50AE5C}"/>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E36DEC32-795B-4C6C-8937-8BD880FBB43B}"/>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1ECD9487-02E5-480E-AFE0-B39269F7275D}"/>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AB767136-492E-4DA5-8EAE-C452E1E0B67E}"/>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56068F30-C2A7-442F-A999-302859C6013E}"/>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B21D9CDA-0881-4708-888E-EA8094725B86}"/>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60C28A2-A0D3-4B5E-809C-DD339D27FA16}"/>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FD6FC6C-3E49-4C95-882B-E03EDCA2C253}"/>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5B975F0-CF69-4087-BE91-639CB7053FD4}"/>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5AC0997-9B36-42F7-856F-1BE988A21192}"/>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大阪府八尾市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9B798F7-936C-4AFC-8AD4-B86EA8685CDC}"/>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3D319E5-C1C3-4BC1-A6A3-1C3625C2A5A1}"/>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7AFD97A-978B-4B3F-BECC-C76A040BD3E0}"/>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88C47AD-55AF-4AA7-BAF3-F035A1FF13BC}"/>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4D05265-9189-4D56-9A86-911C4FE7B051}"/>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50CAAFC-592C-4B94-B85F-559F41701452}"/>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260,752
252,090
41.72
122,333,416
122,009,483
34,685
61,493,041
88,432,525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8856207-3EA5-4FEE-BEE2-54ABE24346B7}"/>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21F2230-D6B5-461F-BFBF-FFCF26B84C1E}"/>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0F70B90-468B-4525-90B9-F9F732445870}"/>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454225E-FAB3-413E-A215-9C4FC9443F73}"/>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B958E4E-8F41-41EE-8068-9D0A691A3D09}"/>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B9C0E8B-1C24-4282-99E4-2224799C0F0D}"/>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5397196-3FD4-4FC6-B2EC-4E751AB8CB80}"/>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F2EF0F3-30D0-4B3E-973E-322E1A0F428E}"/>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459E78E-8347-4AB3-8CBF-A3319AEB66C4}"/>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5CAEC46-170C-4678-B16E-F6DB3681F844}"/>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256C553-FD1B-48C4-AF45-654B66D1B9C9}"/>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47690AF-9895-4D6B-9ABC-3FD218DD80A7}"/>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A3FCF67-8CF0-4F93-BC1E-33A0C47784C1}"/>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F888B63-284C-40EE-BF80-2D650E92FB5D}"/>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35D3BAF-6862-46B8-8438-005E70FE577C}"/>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9388A72-A415-4B0D-8A2B-216EA9D6F630}"/>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DD8A9F0-4612-4746-982C-11041C07FB88}"/>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7421586-0FB9-4311-9158-7499B43625C8}"/>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27E6347-2B46-4888-BDF0-CF4187DC642C}"/>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55266CB-96F7-4290-9330-2FD3A5AE3DBC}"/>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A84FA6B-B2C5-45BC-AB1E-53D69A0302EB}"/>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5B56EA9-08FE-4AA1-A709-ECE3DF525B50}"/>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6BE1E85-3338-475D-B866-A092BEFC4059}"/>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9471F8D-111E-458E-A606-F73AED6C647B}"/>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025E221-D2A4-4F83-994F-01F250B75D7B}"/>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8D3B3ED-9EF6-479E-B4F8-E4DED7CBF3B9}"/>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9DCE6E7-1886-42A4-B198-C4A8EC9911FF}"/>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F1B6F29-0AAA-4F95-9FE7-DB480947F8B1}"/>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AFA6CCB-579C-4364-A3D3-8BFEFD804E16}"/>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5C857C6-8FB6-4291-ABCB-CC46AF0C382D}"/>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6F72FA3-90B4-4CC2-8E36-03F5F512B5A5}"/>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DDE4AE1-2571-41D3-B3C8-87933D75A9D8}"/>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E03841D-91D2-4D0D-B536-980A88EDFF83}"/>
            </a:ext>
          </a:extLst>
        </xdr:cNvPr>
        <xdr:cNvCxnSpPr/>
      </xdr:nvCxnSpPr>
      <xdr:spPr>
        <a:xfrm>
          <a:off x="6858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E52BD91C-908F-49F8-81A1-13C910792BAD}"/>
            </a:ext>
          </a:extLst>
        </xdr:cNvPr>
        <xdr:cNvSpPr txBox="1"/>
      </xdr:nvSpPr>
      <xdr:spPr>
        <a:xfrm>
          <a:off x="2738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9757FA21-AAA1-4B39-8975-8B3E9A939D2D}"/>
            </a:ext>
          </a:extLst>
        </xdr:cNvPr>
        <xdr:cNvCxnSpPr/>
      </xdr:nvCxnSpPr>
      <xdr:spPr>
        <a:xfrm>
          <a:off x="6858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85A77139-90EA-4C2B-A640-910B0199FC71}"/>
            </a:ext>
          </a:extLst>
        </xdr:cNvPr>
        <xdr:cNvSpPr txBox="1"/>
      </xdr:nvSpPr>
      <xdr:spPr>
        <a:xfrm>
          <a:off x="34370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8B0CCF59-172B-4D56-8E01-20CA24294BBA}"/>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A6608296-41ED-420C-B731-1A62A8E5AEEB}"/>
            </a:ext>
          </a:extLst>
        </xdr:cNvPr>
        <xdr:cNvSpPr txBox="1"/>
      </xdr:nvSpPr>
      <xdr:spPr>
        <a:xfrm>
          <a:off x="34370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25D5E219-982A-46E1-A3FC-F376D52C1D4B}"/>
            </a:ext>
          </a:extLst>
        </xdr:cNvPr>
        <xdr:cNvCxnSpPr/>
      </xdr:nvCxnSpPr>
      <xdr:spPr>
        <a:xfrm>
          <a:off x="6858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E865B264-FA30-4848-8F16-C8E9ACC066E8}"/>
            </a:ext>
          </a:extLst>
        </xdr:cNvPr>
        <xdr:cNvSpPr txBox="1"/>
      </xdr:nvSpPr>
      <xdr:spPr>
        <a:xfrm>
          <a:off x="34370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DDD8D0CD-88EE-4D42-9B8B-24C8F8CC2202}"/>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772FE6E8-CCB0-4102-9A7F-6238D889190B}"/>
            </a:ext>
          </a:extLst>
        </xdr:cNvPr>
        <xdr:cNvSpPr txBox="1"/>
      </xdr:nvSpPr>
      <xdr:spPr>
        <a:xfrm>
          <a:off x="34370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FBA244BB-DCD5-49F5-9B28-DC84DDEE43AB}"/>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137922</xdr:rowOff>
    </xdr:from>
    <xdr:to>
      <xdr:col>24</xdr:col>
      <xdr:colOff>62865</xdr:colOff>
      <xdr:row>41</xdr:row>
      <xdr:rowOff>78486</xdr:rowOff>
    </xdr:to>
    <xdr:cxnSp macro="">
      <xdr:nvCxnSpPr>
        <xdr:cNvPr id="55" name="直線コネクタ 54">
          <a:extLst>
            <a:ext uri="{FF2B5EF4-FFF2-40B4-BE49-F238E27FC236}">
              <a16:creationId xmlns:a16="http://schemas.microsoft.com/office/drawing/2014/main" id="{39C9924F-D45D-4D7D-B036-B2DCFCF974B4}"/>
            </a:ext>
          </a:extLst>
        </xdr:cNvPr>
        <xdr:cNvCxnSpPr/>
      </xdr:nvCxnSpPr>
      <xdr:spPr>
        <a:xfrm flipV="1">
          <a:off x="4173855" y="5791962"/>
          <a:ext cx="0"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82313</xdr:rowOff>
    </xdr:from>
    <xdr:ext cx="405111" cy="259045"/>
    <xdr:sp macro="" textlink="">
      <xdr:nvSpPr>
        <xdr:cNvPr id="56" name="【道路】&#10;有形固定資産減価償却率最小値テキスト">
          <a:extLst>
            <a:ext uri="{FF2B5EF4-FFF2-40B4-BE49-F238E27FC236}">
              <a16:creationId xmlns:a16="http://schemas.microsoft.com/office/drawing/2014/main" id="{79420A63-AAAB-42AA-850C-DB1B516F634F}"/>
            </a:ext>
          </a:extLst>
        </xdr:cNvPr>
        <xdr:cNvSpPr txBox="1"/>
      </xdr:nvSpPr>
      <xdr:spPr>
        <a:xfrm>
          <a:off x="4212590" y="711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78486</xdr:rowOff>
    </xdr:from>
    <xdr:to>
      <xdr:col>24</xdr:col>
      <xdr:colOff>152400</xdr:colOff>
      <xdr:row>41</xdr:row>
      <xdr:rowOff>78486</xdr:rowOff>
    </xdr:to>
    <xdr:cxnSp macro="">
      <xdr:nvCxnSpPr>
        <xdr:cNvPr id="57" name="直線コネクタ 56">
          <a:extLst>
            <a:ext uri="{FF2B5EF4-FFF2-40B4-BE49-F238E27FC236}">
              <a16:creationId xmlns:a16="http://schemas.microsoft.com/office/drawing/2014/main" id="{B27F9FFE-804F-4CBD-BD61-C07FBE74050B}"/>
            </a:ext>
          </a:extLst>
        </xdr:cNvPr>
        <xdr:cNvCxnSpPr/>
      </xdr:nvCxnSpPr>
      <xdr:spPr>
        <a:xfrm>
          <a:off x="4112260" y="7107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84599</xdr:rowOff>
    </xdr:from>
    <xdr:ext cx="405111" cy="259045"/>
    <xdr:sp macro="" textlink="">
      <xdr:nvSpPr>
        <xdr:cNvPr id="58" name="【道路】&#10;有形固定資産減価償却率最大値テキスト">
          <a:extLst>
            <a:ext uri="{FF2B5EF4-FFF2-40B4-BE49-F238E27FC236}">
              <a16:creationId xmlns:a16="http://schemas.microsoft.com/office/drawing/2014/main" id="{2FE8C2CB-B065-46CA-AC9E-2129D80E1B6A}"/>
            </a:ext>
          </a:extLst>
        </xdr:cNvPr>
        <xdr:cNvSpPr txBox="1"/>
      </xdr:nvSpPr>
      <xdr:spPr>
        <a:xfrm>
          <a:off x="4212590" y="5572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137922</xdr:rowOff>
    </xdr:from>
    <xdr:to>
      <xdr:col>24</xdr:col>
      <xdr:colOff>152400</xdr:colOff>
      <xdr:row>33</xdr:row>
      <xdr:rowOff>137922</xdr:rowOff>
    </xdr:to>
    <xdr:cxnSp macro="">
      <xdr:nvCxnSpPr>
        <xdr:cNvPr id="59" name="直線コネクタ 58">
          <a:extLst>
            <a:ext uri="{FF2B5EF4-FFF2-40B4-BE49-F238E27FC236}">
              <a16:creationId xmlns:a16="http://schemas.microsoft.com/office/drawing/2014/main" id="{1CA39A8D-48A4-4321-85CF-559DE6F05759}"/>
            </a:ext>
          </a:extLst>
        </xdr:cNvPr>
        <xdr:cNvCxnSpPr/>
      </xdr:nvCxnSpPr>
      <xdr:spPr>
        <a:xfrm>
          <a:off x="4112260" y="57919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26687</xdr:rowOff>
    </xdr:from>
    <xdr:ext cx="405111" cy="259045"/>
    <xdr:sp macro="" textlink="">
      <xdr:nvSpPr>
        <xdr:cNvPr id="60" name="【道路】&#10;有形固定資産減価償却率平均値テキスト">
          <a:extLst>
            <a:ext uri="{FF2B5EF4-FFF2-40B4-BE49-F238E27FC236}">
              <a16:creationId xmlns:a16="http://schemas.microsoft.com/office/drawing/2014/main" id="{4B6AEDAE-FCD9-46FA-B583-493435E9C90C}"/>
            </a:ext>
          </a:extLst>
        </xdr:cNvPr>
        <xdr:cNvSpPr txBox="1"/>
      </xdr:nvSpPr>
      <xdr:spPr>
        <a:xfrm>
          <a:off x="4212590" y="6368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95003C76-A1A2-4294-A13A-DFF67DD72335}"/>
            </a:ext>
          </a:extLst>
        </xdr:cNvPr>
        <xdr:cNvSpPr/>
      </xdr:nvSpPr>
      <xdr:spPr>
        <a:xfrm>
          <a:off x="4131310" y="63938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23114</xdr:rowOff>
    </xdr:from>
    <xdr:to>
      <xdr:col>20</xdr:col>
      <xdr:colOff>38100</xdr:colOff>
      <xdr:row>37</xdr:row>
      <xdr:rowOff>124714</xdr:rowOff>
    </xdr:to>
    <xdr:sp macro="" textlink="">
      <xdr:nvSpPr>
        <xdr:cNvPr id="62" name="フローチャート: 判断 61">
          <a:extLst>
            <a:ext uri="{FF2B5EF4-FFF2-40B4-BE49-F238E27FC236}">
              <a16:creationId xmlns:a16="http://schemas.microsoft.com/office/drawing/2014/main" id="{9B0CF9B1-66FF-4CBD-A26B-D0F2EA68173F}"/>
            </a:ext>
          </a:extLst>
        </xdr:cNvPr>
        <xdr:cNvSpPr/>
      </xdr:nvSpPr>
      <xdr:spPr>
        <a:xfrm>
          <a:off x="3388360" y="636295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F868AC68-7DDC-4417-9327-5E82CD381811}"/>
            </a:ext>
          </a:extLst>
        </xdr:cNvPr>
        <xdr:cNvSpPr/>
      </xdr:nvSpPr>
      <xdr:spPr>
        <a:xfrm>
          <a:off x="2571750" y="63408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132842</xdr:rowOff>
    </xdr:from>
    <xdr:to>
      <xdr:col>10</xdr:col>
      <xdr:colOff>165100</xdr:colOff>
      <xdr:row>37</xdr:row>
      <xdr:rowOff>62992</xdr:rowOff>
    </xdr:to>
    <xdr:sp macro="" textlink="">
      <xdr:nvSpPr>
        <xdr:cNvPr id="64" name="フローチャート: 判断 63">
          <a:extLst>
            <a:ext uri="{FF2B5EF4-FFF2-40B4-BE49-F238E27FC236}">
              <a16:creationId xmlns:a16="http://schemas.microsoft.com/office/drawing/2014/main" id="{E76D6A62-75AC-4A9D-90EC-CF078D2E51E7}"/>
            </a:ext>
          </a:extLst>
        </xdr:cNvPr>
        <xdr:cNvSpPr/>
      </xdr:nvSpPr>
      <xdr:spPr>
        <a:xfrm>
          <a:off x="1774190" y="6308852"/>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98552</xdr:rowOff>
    </xdr:from>
    <xdr:to>
      <xdr:col>6</xdr:col>
      <xdr:colOff>38100</xdr:colOff>
      <xdr:row>37</xdr:row>
      <xdr:rowOff>28702</xdr:rowOff>
    </xdr:to>
    <xdr:sp macro="" textlink="">
      <xdr:nvSpPr>
        <xdr:cNvPr id="65" name="フローチャート: 判断 64">
          <a:extLst>
            <a:ext uri="{FF2B5EF4-FFF2-40B4-BE49-F238E27FC236}">
              <a16:creationId xmlns:a16="http://schemas.microsoft.com/office/drawing/2014/main" id="{0FC767A4-2EA8-4793-BB96-F27CD63BBB46}"/>
            </a:ext>
          </a:extLst>
        </xdr:cNvPr>
        <xdr:cNvSpPr/>
      </xdr:nvSpPr>
      <xdr:spPr>
        <a:xfrm>
          <a:off x="988060" y="626694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5A8CB66E-7999-49B3-8FDC-10F11AFC03D9}"/>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D4D6C5B-11CA-43CB-B1EB-88C057B0E1F4}"/>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5F6819B-6BE3-4994-95E8-F11A41FBE205}"/>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FCA009D-BCA1-42E9-9518-2EF40786875E}"/>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7FC6F08-B2D1-4A69-BD24-F3A3A64FA3A4}"/>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36830</xdr:rowOff>
    </xdr:from>
    <xdr:to>
      <xdr:col>24</xdr:col>
      <xdr:colOff>114300</xdr:colOff>
      <xdr:row>37</xdr:row>
      <xdr:rowOff>138430</xdr:rowOff>
    </xdr:to>
    <xdr:sp macro="" textlink="">
      <xdr:nvSpPr>
        <xdr:cNvPr id="71" name="楕円 70">
          <a:extLst>
            <a:ext uri="{FF2B5EF4-FFF2-40B4-BE49-F238E27FC236}">
              <a16:creationId xmlns:a16="http://schemas.microsoft.com/office/drawing/2014/main" id="{FE449808-59B0-4B07-9E34-458353CC856E}"/>
            </a:ext>
          </a:extLst>
        </xdr:cNvPr>
        <xdr:cNvSpPr/>
      </xdr:nvSpPr>
      <xdr:spPr>
        <a:xfrm>
          <a:off x="4131310" y="63804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59707</xdr:rowOff>
    </xdr:from>
    <xdr:ext cx="405111" cy="259045"/>
    <xdr:sp macro="" textlink="">
      <xdr:nvSpPr>
        <xdr:cNvPr id="72" name="【道路】&#10;有形固定資産減価償却率該当値テキスト">
          <a:extLst>
            <a:ext uri="{FF2B5EF4-FFF2-40B4-BE49-F238E27FC236}">
              <a16:creationId xmlns:a16="http://schemas.microsoft.com/office/drawing/2014/main" id="{63D668CA-55CE-48DE-BF8A-24316E049BA1}"/>
            </a:ext>
          </a:extLst>
        </xdr:cNvPr>
        <xdr:cNvSpPr txBox="1"/>
      </xdr:nvSpPr>
      <xdr:spPr>
        <a:xfrm>
          <a:off x="4212590"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169418</xdr:rowOff>
    </xdr:from>
    <xdr:to>
      <xdr:col>20</xdr:col>
      <xdr:colOff>38100</xdr:colOff>
      <xdr:row>37</xdr:row>
      <xdr:rowOff>99568</xdr:rowOff>
    </xdr:to>
    <xdr:sp macro="" textlink="">
      <xdr:nvSpPr>
        <xdr:cNvPr id="73" name="楕円 72">
          <a:extLst>
            <a:ext uri="{FF2B5EF4-FFF2-40B4-BE49-F238E27FC236}">
              <a16:creationId xmlns:a16="http://schemas.microsoft.com/office/drawing/2014/main" id="{88A1D05A-32AC-4634-9194-0EF91A2048D1}"/>
            </a:ext>
          </a:extLst>
        </xdr:cNvPr>
        <xdr:cNvSpPr/>
      </xdr:nvSpPr>
      <xdr:spPr>
        <a:xfrm>
          <a:off x="3388360" y="6345428"/>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48768</xdr:rowOff>
    </xdr:from>
    <xdr:to>
      <xdr:col>24</xdr:col>
      <xdr:colOff>63500</xdr:colOff>
      <xdr:row>37</xdr:row>
      <xdr:rowOff>87630</xdr:rowOff>
    </xdr:to>
    <xdr:cxnSp macro="">
      <xdr:nvCxnSpPr>
        <xdr:cNvPr id="74" name="直線コネクタ 73">
          <a:extLst>
            <a:ext uri="{FF2B5EF4-FFF2-40B4-BE49-F238E27FC236}">
              <a16:creationId xmlns:a16="http://schemas.microsoft.com/office/drawing/2014/main" id="{2B347B24-F885-4D5F-AD28-E8B1953FDD85}"/>
            </a:ext>
          </a:extLst>
        </xdr:cNvPr>
        <xdr:cNvCxnSpPr/>
      </xdr:nvCxnSpPr>
      <xdr:spPr>
        <a:xfrm>
          <a:off x="3431540" y="6394323"/>
          <a:ext cx="74295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132842</xdr:rowOff>
    </xdr:from>
    <xdr:to>
      <xdr:col>15</xdr:col>
      <xdr:colOff>101600</xdr:colOff>
      <xdr:row>37</xdr:row>
      <xdr:rowOff>62992</xdr:rowOff>
    </xdr:to>
    <xdr:sp macro="" textlink="">
      <xdr:nvSpPr>
        <xdr:cNvPr id="75" name="楕円 74">
          <a:extLst>
            <a:ext uri="{FF2B5EF4-FFF2-40B4-BE49-F238E27FC236}">
              <a16:creationId xmlns:a16="http://schemas.microsoft.com/office/drawing/2014/main" id="{ECC7B17E-0AB4-44A9-ABB4-1C2549C1D060}"/>
            </a:ext>
          </a:extLst>
        </xdr:cNvPr>
        <xdr:cNvSpPr/>
      </xdr:nvSpPr>
      <xdr:spPr>
        <a:xfrm>
          <a:off x="2571750" y="6308852"/>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12192</xdr:rowOff>
    </xdr:from>
    <xdr:to>
      <xdr:col>19</xdr:col>
      <xdr:colOff>177800</xdr:colOff>
      <xdr:row>37</xdr:row>
      <xdr:rowOff>48768</xdr:rowOff>
    </xdr:to>
    <xdr:cxnSp macro="">
      <xdr:nvCxnSpPr>
        <xdr:cNvPr id="76" name="直線コネクタ 75">
          <a:extLst>
            <a:ext uri="{FF2B5EF4-FFF2-40B4-BE49-F238E27FC236}">
              <a16:creationId xmlns:a16="http://schemas.microsoft.com/office/drawing/2014/main" id="{EB33B7B7-0FED-44B2-A07B-841312B379F9}"/>
            </a:ext>
          </a:extLst>
        </xdr:cNvPr>
        <xdr:cNvCxnSpPr/>
      </xdr:nvCxnSpPr>
      <xdr:spPr>
        <a:xfrm>
          <a:off x="2626360" y="6359652"/>
          <a:ext cx="805180" cy="34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93980</xdr:rowOff>
    </xdr:from>
    <xdr:to>
      <xdr:col>10</xdr:col>
      <xdr:colOff>165100</xdr:colOff>
      <xdr:row>37</xdr:row>
      <xdr:rowOff>24130</xdr:rowOff>
    </xdr:to>
    <xdr:sp macro="" textlink="">
      <xdr:nvSpPr>
        <xdr:cNvPr id="77" name="楕円 76">
          <a:extLst>
            <a:ext uri="{FF2B5EF4-FFF2-40B4-BE49-F238E27FC236}">
              <a16:creationId xmlns:a16="http://schemas.microsoft.com/office/drawing/2014/main" id="{CD3D4194-BBD9-4043-B02A-02AABE6F4A05}"/>
            </a:ext>
          </a:extLst>
        </xdr:cNvPr>
        <xdr:cNvSpPr/>
      </xdr:nvSpPr>
      <xdr:spPr>
        <a:xfrm>
          <a:off x="1774190" y="626999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144780</xdr:rowOff>
    </xdr:from>
    <xdr:to>
      <xdr:col>15</xdr:col>
      <xdr:colOff>50800</xdr:colOff>
      <xdr:row>37</xdr:row>
      <xdr:rowOff>12192</xdr:rowOff>
    </xdr:to>
    <xdr:cxnSp macro="">
      <xdr:nvCxnSpPr>
        <xdr:cNvPr id="78" name="直線コネクタ 77">
          <a:extLst>
            <a:ext uri="{FF2B5EF4-FFF2-40B4-BE49-F238E27FC236}">
              <a16:creationId xmlns:a16="http://schemas.microsoft.com/office/drawing/2014/main" id="{8DA5BA89-6365-4588-86BA-5BE582ED4F2A}"/>
            </a:ext>
          </a:extLst>
        </xdr:cNvPr>
        <xdr:cNvCxnSpPr/>
      </xdr:nvCxnSpPr>
      <xdr:spPr>
        <a:xfrm>
          <a:off x="1828800" y="6315075"/>
          <a:ext cx="79756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55118</xdr:rowOff>
    </xdr:from>
    <xdr:to>
      <xdr:col>6</xdr:col>
      <xdr:colOff>38100</xdr:colOff>
      <xdr:row>36</xdr:row>
      <xdr:rowOff>156718</xdr:rowOff>
    </xdr:to>
    <xdr:sp macro="" textlink="">
      <xdr:nvSpPr>
        <xdr:cNvPr id="79" name="楕円 78">
          <a:extLst>
            <a:ext uri="{FF2B5EF4-FFF2-40B4-BE49-F238E27FC236}">
              <a16:creationId xmlns:a16="http://schemas.microsoft.com/office/drawing/2014/main" id="{AFF68D45-9996-4FFD-9C23-1864F07AB042}"/>
            </a:ext>
          </a:extLst>
        </xdr:cNvPr>
        <xdr:cNvSpPr/>
      </xdr:nvSpPr>
      <xdr:spPr>
        <a:xfrm>
          <a:off x="988060" y="6231128"/>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105918</xdr:rowOff>
    </xdr:from>
    <xdr:to>
      <xdr:col>10</xdr:col>
      <xdr:colOff>114300</xdr:colOff>
      <xdr:row>36</xdr:row>
      <xdr:rowOff>144780</xdr:rowOff>
    </xdr:to>
    <xdr:cxnSp macro="">
      <xdr:nvCxnSpPr>
        <xdr:cNvPr id="80" name="直線コネクタ 79">
          <a:extLst>
            <a:ext uri="{FF2B5EF4-FFF2-40B4-BE49-F238E27FC236}">
              <a16:creationId xmlns:a16="http://schemas.microsoft.com/office/drawing/2014/main" id="{5A3AD677-E99C-4539-98B0-E485B3281AED}"/>
            </a:ext>
          </a:extLst>
        </xdr:cNvPr>
        <xdr:cNvCxnSpPr/>
      </xdr:nvCxnSpPr>
      <xdr:spPr>
        <a:xfrm>
          <a:off x="1031240" y="6276213"/>
          <a:ext cx="79756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115841</xdr:rowOff>
    </xdr:from>
    <xdr:ext cx="405111" cy="259045"/>
    <xdr:sp macro="" textlink="">
      <xdr:nvSpPr>
        <xdr:cNvPr id="81" name="n_1aveValue【道路】&#10;有形固定資産減価償却率">
          <a:extLst>
            <a:ext uri="{FF2B5EF4-FFF2-40B4-BE49-F238E27FC236}">
              <a16:creationId xmlns:a16="http://schemas.microsoft.com/office/drawing/2014/main" id="{D6538343-2468-4BB3-BC1E-FD066A9FB598}"/>
            </a:ext>
          </a:extLst>
        </xdr:cNvPr>
        <xdr:cNvSpPr txBox="1"/>
      </xdr:nvSpPr>
      <xdr:spPr>
        <a:xfrm>
          <a:off x="3239144" y="645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8FF62A1C-112A-49F6-A025-1A6F0BF72223}"/>
            </a:ext>
          </a:extLst>
        </xdr:cNvPr>
        <xdr:cNvSpPr txBox="1"/>
      </xdr:nvSpPr>
      <xdr:spPr>
        <a:xfrm>
          <a:off x="2439044" y="6431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54119</xdr:rowOff>
    </xdr:from>
    <xdr:ext cx="405111" cy="259045"/>
    <xdr:sp macro="" textlink="">
      <xdr:nvSpPr>
        <xdr:cNvPr id="83" name="n_3aveValue【道路】&#10;有形固定資産減価償却率">
          <a:extLst>
            <a:ext uri="{FF2B5EF4-FFF2-40B4-BE49-F238E27FC236}">
              <a16:creationId xmlns:a16="http://schemas.microsoft.com/office/drawing/2014/main" id="{002FAE10-9D9C-403C-A44F-9736BFB7F0AB}"/>
            </a:ext>
          </a:extLst>
        </xdr:cNvPr>
        <xdr:cNvSpPr txBox="1"/>
      </xdr:nvSpPr>
      <xdr:spPr>
        <a:xfrm>
          <a:off x="1641484" y="6401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19829</xdr:rowOff>
    </xdr:from>
    <xdr:ext cx="405111" cy="259045"/>
    <xdr:sp macro="" textlink="">
      <xdr:nvSpPr>
        <xdr:cNvPr id="84" name="n_4aveValue【道路】&#10;有形固定資産減価償却率">
          <a:extLst>
            <a:ext uri="{FF2B5EF4-FFF2-40B4-BE49-F238E27FC236}">
              <a16:creationId xmlns:a16="http://schemas.microsoft.com/office/drawing/2014/main" id="{7729B7A6-1898-4F76-8CA7-1DAE9C494B62}"/>
            </a:ext>
          </a:extLst>
        </xdr:cNvPr>
        <xdr:cNvSpPr txBox="1"/>
      </xdr:nvSpPr>
      <xdr:spPr>
        <a:xfrm>
          <a:off x="855354" y="6359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116095</xdr:rowOff>
    </xdr:from>
    <xdr:ext cx="405111" cy="259045"/>
    <xdr:sp macro="" textlink="">
      <xdr:nvSpPr>
        <xdr:cNvPr id="85" name="n_1mainValue【道路】&#10;有形固定資産減価償却率">
          <a:extLst>
            <a:ext uri="{FF2B5EF4-FFF2-40B4-BE49-F238E27FC236}">
              <a16:creationId xmlns:a16="http://schemas.microsoft.com/office/drawing/2014/main" id="{39D7BB2C-7509-4D85-903F-B0AC40781ED4}"/>
            </a:ext>
          </a:extLst>
        </xdr:cNvPr>
        <xdr:cNvSpPr txBox="1"/>
      </xdr:nvSpPr>
      <xdr:spPr>
        <a:xfrm>
          <a:off x="3239144" y="611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79519</xdr:rowOff>
    </xdr:from>
    <xdr:ext cx="405111" cy="259045"/>
    <xdr:sp macro="" textlink="">
      <xdr:nvSpPr>
        <xdr:cNvPr id="86" name="n_2mainValue【道路】&#10;有形固定資産減価償却率">
          <a:extLst>
            <a:ext uri="{FF2B5EF4-FFF2-40B4-BE49-F238E27FC236}">
              <a16:creationId xmlns:a16="http://schemas.microsoft.com/office/drawing/2014/main" id="{396CEA2D-2316-4167-9BF1-4FAEA57797E2}"/>
            </a:ext>
          </a:extLst>
        </xdr:cNvPr>
        <xdr:cNvSpPr txBox="1"/>
      </xdr:nvSpPr>
      <xdr:spPr>
        <a:xfrm>
          <a:off x="2439044" y="608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40657</xdr:rowOff>
    </xdr:from>
    <xdr:ext cx="405111" cy="259045"/>
    <xdr:sp macro="" textlink="">
      <xdr:nvSpPr>
        <xdr:cNvPr id="87" name="n_3mainValue【道路】&#10;有形固定資産減価償却率">
          <a:extLst>
            <a:ext uri="{FF2B5EF4-FFF2-40B4-BE49-F238E27FC236}">
              <a16:creationId xmlns:a16="http://schemas.microsoft.com/office/drawing/2014/main" id="{33D887EF-B4FB-490A-A4E7-D7FAAF46F76F}"/>
            </a:ext>
          </a:extLst>
        </xdr:cNvPr>
        <xdr:cNvSpPr txBox="1"/>
      </xdr:nvSpPr>
      <xdr:spPr>
        <a:xfrm>
          <a:off x="164148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1795</xdr:rowOff>
    </xdr:from>
    <xdr:ext cx="405111" cy="259045"/>
    <xdr:sp macro="" textlink="">
      <xdr:nvSpPr>
        <xdr:cNvPr id="88" name="n_4mainValue【道路】&#10;有形固定資産減価償却率">
          <a:extLst>
            <a:ext uri="{FF2B5EF4-FFF2-40B4-BE49-F238E27FC236}">
              <a16:creationId xmlns:a16="http://schemas.microsoft.com/office/drawing/2014/main" id="{61FCAE45-26E8-4E8F-84FD-B568810ECDC4}"/>
            </a:ext>
          </a:extLst>
        </xdr:cNvPr>
        <xdr:cNvSpPr txBox="1"/>
      </xdr:nvSpPr>
      <xdr:spPr>
        <a:xfrm>
          <a:off x="855354" y="600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7D6000A9-13EC-4FB5-9451-58F1699AFD88}"/>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144AFBD-82EC-437F-AC3E-9E54092B29C7}"/>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112AF3D5-64B3-437D-88B8-2D5179BF702C}"/>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B2346258-19B8-4929-863D-B0C20D50DAE9}"/>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D7E8ED92-F9D2-4CC3-8EA9-B1ECA2A6D46A}"/>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F64C90CD-31D8-40EE-9A35-3AA877D15106}"/>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40E3538-2864-4435-B770-5726AAE92817}"/>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41F63AFB-75F1-4A05-9F5E-51DC719504B0}"/>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E2DB9B11-D2AD-4C4B-84DC-66B2F4662F72}"/>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E6000996-0B92-45B7-A034-11F378ADDC6E}"/>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0EBBDA33-FB5E-4169-9B23-F9FC61EBDB2A}"/>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1E22A1AD-B784-416E-8D3D-297207FEF847}"/>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85184E2A-3C1C-4579-85C4-872A7FDF38D7}"/>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3B8E2CBD-0375-44A4-A401-8589DE7301C5}"/>
            </a:ext>
          </a:extLst>
        </xdr:cNvPr>
        <xdr:cNvSpPr txBox="1"/>
      </xdr:nvSpPr>
      <xdr:spPr>
        <a:xfrm>
          <a:off x="5527221"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56455743-CDDC-45D3-8C1F-C380A7004924}"/>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AB48A935-B09E-4505-8901-31294322F43F}"/>
            </a:ext>
          </a:extLst>
        </xdr:cNvPr>
        <xdr:cNvSpPr txBox="1"/>
      </xdr:nvSpPr>
      <xdr:spPr>
        <a:xfrm>
          <a:off x="5485961" y="61042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360D40D6-6926-4391-851C-905471253BCF}"/>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1713A9E9-F4B2-4CFA-B56A-8B0B7381A737}"/>
            </a:ext>
          </a:extLst>
        </xdr:cNvPr>
        <xdr:cNvSpPr txBox="1"/>
      </xdr:nvSpPr>
      <xdr:spPr>
        <a:xfrm>
          <a:off x="5485961" y="56508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A610A833-8C77-4F28-8643-8DE21124330E}"/>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B431AA2C-3053-4208-AD67-527569667E80}"/>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87AC7E8A-B78B-4381-8835-B8E818C31505}"/>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54894</xdr:rowOff>
    </xdr:from>
    <xdr:to>
      <xdr:col>54</xdr:col>
      <xdr:colOff>189865</xdr:colOff>
      <xdr:row>41</xdr:row>
      <xdr:rowOff>70896</xdr:rowOff>
    </xdr:to>
    <xdr:cxnSp macro="">
      <xdr:nvCxnSpPr>
        <xdr:cNvPr id="110" name="直線コネクタ 109">
          <a:extLst>
            <a:ext uri="{FF2B5EF4-FFF2-40B4-BE49-F238E27FC236}">
              <a16:creationId xmlns:a16="http://schemas.microsoft.com/office/drawing/2014/main" id="{FADA3504-55D8-4AF8-9BEE-26AD5F038185}"/>
            </a:ext>
          </a:extLst>
        </xdr:cNvPr>
        <xdr:cNvCxnSpPr/>
      </xdr:nvCxnSpPr>
      <xdr:spPr>
        <a:xfrm flipV="1">
          <a:off x="9429115" y="5716554"/>
          <a:ext cx="0" cy="1381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74723</xdr:rowOff>
    </xdr:from>
    <xdr:ext cx="469744" cy="259045"/>
    <xdr:sp macro="" textlink="">
      <xdr:nvSpPr>
        <xdr:cNvPr id="111" name="【道路】&#10;一人当たり延長最小値テキスト">
          <a:extLst>
            <a:ext uri="{FF2B5EF4-FFF2-40B4-BE49-F238E27FC236}">
              <a16:creationId xmlns:a16="http://schemas.microsoft.com/office/drawing/2014/main" id="{17AD2F4D-7501-413D-8523-46DBB0B50161}"/>
            </a:ext>
          </a:extLst>
        </xdr:cNvPr>
        <xdr:cNvSpPr txBox="1"/>
      </xdr:nvSpPr>
      <xdr:spPr>
        <a:xfrm>
          <a:off x="9467850" y="710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70896</xdr:rowOff>
    </xdr:from>
    <xdr:to>
      <xdr:col>55</xdr:col>
      <xdr:colOff>88900</xdr:colOff>
      <xdr:row>41</xdr:row>
      <xdr:rowOff>70896</xdr:rowOff>
    </xdr:to>
    <xdr:cxnSp macro="">
      <xdr:nvCxnSpPr>
        <xdr:cNvPr id="112" name="直線コネクタ 111">
          <a:extLst>
            <a:ext uri="{FF2B5EF4-FFF2-40B4-BE49-F238E27FC236}">
              <a16:creationId xmlns:a16="http://schemas.microsoft.com/office/drawing/2014/main" id="{FD1FF14F-D3A1-4069-B705-400DF6CE0438}"/>
            </a:ext>
          </a:extLst>
        </xdr:cNvPr>
        <xdr:cNvCxnSpPr/>
      </xdr:nvCxnSpPr>
      <xdr:spPr>
        <a:xfrm>
          <a:off x="9356090" y="709844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1571</xdr:rowOff>
    </xdr:from>
    <xdr:ext cx="534377" cy="259045"/>
    <xdr:sp macro="" textlink="">
      <xdr:nvSpPr>
        <xdr:cNvPr id="113" name="【道路】&#10;一人当たり延長最大値テキスト">
          <a:extLst>
            <a:ext uri="{FF2B5EF4-FFF2-40B4-BE49-F238E27FC236}">
              <a16:creationId xmlns:a16="http://schemas.microsoft.com/office/drawing/2014/main" id="{836A6BEF-C597-4F6C-B3CE-7E8B5FCAAF13}"/>
            </a:ext>
          </a:extLst>
        </xdr:cNvPr>
        <xdr:cNvSpPr txBox="1"/>
      </xdr:nvSpPr>
      <xdr:spPr>
        <a:xfrm>
          <a:off x="9467850" y="548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54894</xdr:rowOff>
    </xdr:from>
    <xdr:to>
      <xdr:col>55</xdr:col>
      <xdr:colOff>88900</xdr:colOff>
      <xdr:row>33</xdr:row>
      <xdr:rowOff>54894</xdr:rowOff>
    </xdr:to>
    <xdr:cxnSp macro="">
      <xdr:nvCxnSpPr>
        <xdr:cNvPr id="114" name="直線コネクタ 113">
          <a:extLst>
            <a:ext uri="{FF2B5EF4-FFF2-40B4-BE49-F238E27FC236}">
              <a16:creationId xmlns:a16="http://schemas.microsoft.com/office/drawing/2014/main" id="{DE3F7CD3-2DA3-4733-8905-1AF6C6E938FD}"/>
            </a:ext>
          </a:extLst>
        </xdr:cNvPr>
        <xdr:cNvCxnSpPr/>
      </xdr:nvCxnSpPr>
      <xdr:spPr>
        <a:xfrm>
          <a:off x="9356090" y="571655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78727</xdr:rowOff>
    </xdr:from>
    <xdr:ext cx="469744" cy="259045"/>
    <xdr:sp macro="" textlink="">
      <xdr:nvSpPr>
        <xdr:cNvPr id="115" name="【道路】&#10;一人当たり延長平均値テキスト">
          <a:extLst>
            <a:ext uri="{FF2B5EF4-FFF2-40B4-BE49-F238E27FC236}">
              <a16:creationId xmlns:a16="http://schemas.microsoft.com/office/drawing/2014/main" id="{D1E90A74-4C21-40DD-9F3C-29DB965FF357}"/>
            </a:ext>
          </a:extLst>
        </xdr:cNvPr>
        <xdr:cNvSpPr txBox="1"/>
      </xdr:nvSpPr>
      <xdr:spPr>
        <a:xfrm>
          <a:off x="9467850" y="6422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55849</xdr:rowOff>
    </xdr:from>
    <xdr:to>
      <xdr:col>55</xdr:col>
      <xdr:colOff>50800</xdr:colOff>
      <xdr:row>38</xdr:row>
      <xdr:rowOff>157449</xdr:rowOff>
    </xdr:to>
    <xdr:sp macro="" textlink="">
      <xdr:nvSpPr>
        <xdr:cNvPr id="116" name="フローチャート: 判断 115">
          <a:extLst>
            <a:ext uri="{FF2B5EF4-FFF2-40B4-BE49-F238E27FC236}">
              <a16:creationId xmlns:a16="http://schemas.microsoft.com/office/drawing/2014/main" id="{0F30D4C7-80C2-486B-9938-83D7BC903AF8}"/>
            </a:ext>
          </a:extLst>
        </xdr:cNvPr>
        <xdr:cNvSpPr/>
      </xdr:nvSpPr>
      <xdr:spPr>
        <a:xfrm>
          <a:off x="9394190" y="6574759"/>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65634</xdr:rowOff>
    </xdr:from>
    <xdr:to>
      <xdr:col>50</xdr:col>
      <xdr:colOff>165100</xdr:colOff>
      <xdr:row>38</xdr:row>
      <xdr:rowOff>167234</xdr:rowOff>
    </xdr:to>
    <xdr:sp macro="" textlink="">
      <xdr:nvSpPr>
        <xdr:cNvPr id="117" name="フローチャート: 判断 116">
          <a:extLst>
            <a:ext uri="{FF2B5EF4-FFF2-40B4-BE49-F238E27FC236}">
              <a16:creationId xmlns:a16="http://schemas.microsoft.com/office/drawing/2014/main" id="{E35B8146-D95D-490A-80F7-84A856A555C9}"/>
            </a:ext>
          </a:extLst>
        </xdr:cNvPr>
        <xdr:cNvSpPr/>
      </xdr:nvSpPr>
      <xdr:spPr>
        <a:xfrm>
          <a:off x="8632190" y="657882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68285</xdr:rowOff>
    </xdr:from>
    <xdr:to>
      <xdr:col>46</xdr:col>
      <xdr:colOff>38100</xdr:colOff>
      <xdr:row>38</xdr:row>
      <xdr:rowOff>169885</xdr:rowOff>
    </xdr:to>
    <xdr:sp macro="" textlink="">
      <xdr:nvSpPr>
        <xdr:cNvPr id="118" name="フローチャート: 判断 117">
          <a:extLst>
            <a:ext uri="{FF2B5EF4-FFF2-40B4-BE49-F238E27FC236}">
              <a16:creationId xmlns:a16="http://schemas.microsoft.com/office/drawing/2014/main" id="{835A74B8-F099-4FC3-9BC1-B0990AB6C37C}"/>
            </a:ext>
          </a:extLst>
        </xdr:cNvPr>
        <xdr:cNvSpPr/>
      </xdr:nvSpPr>
      <xdr:spPr>
        <a:xfrm>
          <a:off x="7846060" y="65814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76332</xdr:rowOff>
    </xdr:from>
    <xdr:to>
      <xdr:col>41</xdr:col>
      <xdr:colOff>101600</xdr:colOff>
      <xdr:row>39</xdr:row>
      <xdr:rowOff>6482</xdr:rowOff>
    </xdr:to>
    <xdr:sp macro="" textlink="">
      <xdr:nvSpPr>
        <xdr:cNvPr id="119" name="フローチャート: 判断 118">
          <a:extLst>
            <a:ext uri="{FF2B5EF4-FFF2-40B4-BE49-F238E27FC236}">
              <a16:creationId xmlns:a16="http://schemas.microsoft.com/office/drawing/2014/main" id="{FBE44407-54F9-4755-9C86-37669E4EE28B}"/>
            </a:ext>
          </a:extLst>
        </xdr:cNvPr>
        <xdr:cNvSpPr/>
      </xdr:nvSpPr>
      <xdr:spPr>
        <a:xfrm>
          <a:off x="7029450" y="659143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71486</xdr:rowOff>
    </xdr:from>
    <xdr:to>
      <xdr:col>36</xdr:col>
      <xdr:colOff>165100</xdr:colOff>
      <xdr:row>39</xdr:row>
      <xdr:rowOff>1636</xdr:rowOff>
    </xdr:to>
    <xdr:sp macro="" textlink="">
      <xdr:nvSpPr>
        <xdr:cNvPr id="120" name="フローチャート: 判断 119">
          <a:extLst>
            <a:ext uri="{FF2B5EF4-FFF2-40B4-BE49-F238E27FC236}">
              <a16:creationId xmlns:a16="http://schemas.microsoft.com/office/drawing/2014/main" id="{72EDA7A4-C7B6-4DEA-9530-4EC9A8515CC4}"/>
            </a:ext>
          </a:extLst>
        </xdr:cNvPr>
        <xdr:cNvSpPr/>
      </xdr:nvSpPr>
      <xdr:spPr>
        <a:xfrm>
          <a:off x="6231890" y="658468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153E2D64-6BE6-417E-80B9-84AD8BC8FA57}"/>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8C8BBABB-ACCF-4E2C-BE00-133C17D7CA91}"/>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CEAD5A8F-97C6-45F4-9DE3-940AB52F7844}"/>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702500E-B4ED-475B-AF3D-B1CEEFB1F704}"/>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ECA1B19-C3C8-4418-96F3-ED076367F74E}"/>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38567</xdr:rowOff>
    </xdr:from>
    <xdr:to>
      <xdr:col>55</xdr:col>
      <xdr:colOff>50800</xdr:colOff>
      <xdr:row>40</xdr:row>
      <xdr:rowOff>140167</xdr:rowOff>
    </xdr:to>
    <xdr:sp macro="" textlink="">
      <xdr:nvSpPr>
        <xdr:cNvPr id="126" name="楕円 125">
          <a:extLst>
            <a:ext uri="{FF2B5EF4-FFF2-40B4-BE49-F238E27FC236}">
              <a16:creationId xmlns:a16="http://schemas.microsoft.com/office/drawing/2014/main" id="{AB7AA303-EA5C-493A-A6F7-FC656CBB3B47}"/>
            </a:ext>
          </a:extLst>
        </xdr:cNvPr>
        <xdr:cNvSpPr/>
      </xdr:nvSpPr>
      <xdr:spPr>
        <a:xfrm>
          <a:off x="9394190" y="6896567"/>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16994</xdr:rowOff>
    </xdr:from>
    <xdr:ext cx="469744" cy="259045"/>
    <xdr:sp macro="" textlink="">
      <xdr:nvSpPr>
        <xdr:cNvPr id="127" name="【道路】&#10;一人当たり延長該当値テキスト">
          <a:extLst>
            <a:ext uri="{FF2B5EF4-FFF2-40B4-BE49-F238E27FC236}">
              <a16:creationId xmlns:a16="http://schemas.microsoft.com/office/drawing/2014/main" id="{598D3A5B-16B1-4569-93D4-B6B0C5297191}"/>
            </a:ext>
          </a:extLst>
        </xdr:cNvPr>
        <xdr:cNvSpPr txBox="1"/>
      </xdr:nvSpPr>
      <xdr:spPr>
        <a:xfrm>
          <a:off x="9467850" y="687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40122</xdr:rowOff>
    </xdr:from>
    <xdr:to>
      <xdr:col>50</xdr:col>
      <xdr:colOff>165100</xdr:colOff>
      <xdr:row>40</xdr:row>
      <xdr:rowOff>141722</xdr:rowOff>
    </xdr:to>
    <xdr:sp macro="" textlink="">
      <xdr:nvSpPr>
        <xdr:cNvPr id="128" name="楕円 127">
          <a:extLst>
            <a:ext uri="{FF2B5EF4-FFF2-40B4-BE49-F238E27FC236}">
              <a16:creationId xmlns:a16="http://schemas.microsoft.com/office/drawing/2014/main" id="{B9BAB9C0-044C-4C4E-9258-9EC3DC8E5FBF}"/>
            </a:ext>
          </a:extLst>
        </xdr:cNvPr>
        <xdr:cNvSpPr/>
      </xdr:nvSpPr>
      <xdr:spPr>
        <a:xfrm>
          <a:off x="8632190" y="6898122"/>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89367</xdr:rowOff>
    </xdr:from>
    <xdr:to>
      <xdr:col>55</xdr:col>
      <xdr:colOff>0</xdr:colOff>
      <xdr:row>40</xdr:row>
      <xdr:rowOff>90922</xdr:rowOff>
    </xdr:to>
    <xdr:cxnSp macro="">
      <xdr:nvCxnSpPr>
        <xdr:cNvPr id="129" name="直線コネクタ 128">
          <a:extLst>
            <a:ext uri="{FF2B5EF4-FFF2-40B4-BE49-F238E27FC236}">
              <a16:creationId xmlns:a16="http://schemas.microsoft.com/office/drawing/2014/main" id="{C87CA40C-AFBB-4BF6-9966-0F61CCDFF992}"/>
            </a:ext>
          </a:extLst>
        </xdr:cNvPr>
        <xdr:cNvCxnSpPr/>
      </xdr:nvCxnSpPr>
      <xdr:spPr>
        <a:xfrm flipV="1">
          <a:off x="8686800" y="6951177"/>
          <a:ext cx="74295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42042</xdr:rowOff>
    </xdr:from>
    <xdr:to>
      <xdr:col>46</xdr:col>
      <xdr:colOff>38100</xdr:colOff>
      <xdr:row>40</xdr:row>
      <xdr:rowOff>143642</xdr:rowOff>
    </xdr:to>
    <xdr:sp macro="" textlink="">
      <xdr:nvSpPr>
        <xdr:cNvPr id="130" name="楕円 129">
          <a:extLst>
            <a:ext uri="{FF2B5EF4-FFF2-40B4-BE49-F238E27FC236}">
              <a16:creationId xmlns:a16="http://schemas.microsoft.com/office/drawing/2014/main" id="{9328E36A-4238-4077-9EFF-35A6E4CCB6C8}"/>
            </a:ext>
          </a:extLst>
        </xdr:cNvPr>
        <xdr:cNvSpPr/>
      </xdr:nvSpPr>
      <xdr:spPr>
        <a:xfrm>
          <a:off x="7846060" y="69019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90922</xdr:rowOff>
    </xdr:from>
    <xdr:to>
      <xdr:col>50</xdr:col>
      <xdr:colOff>114300</xdr:colOff>
      <xdr:row>40</xdr:row>
      <xdr:rowOff>92842</xdr:rowOff>
    </xdr:to>
    <xdr:cxnSp macro="">
      <xdr:nvCxnSpPr>
        <xdr:cNvPr id="131" name="直線コネクタ 130">
          <a:extLst>
            <a:ext uri="{FF2B5EF4-FFF2-40B4-BE49-F238E27FC236}">
              <a16:creationId xmlns:a16="http://schemas.microsoft.com/office/drawing/2014/main" id="{CB6B7692-F371-44CB-ACE2-A209D915A8FA}"/>
            </a:ext>
          </a:extLst>
        </xdr:cNvPr>
        <xdr:cNvCxnSpPr/>
      </xdr:nvCxnSpPr>
      <xdr:spPr>
        <a:xfrm flipV="1">
          <a:off x="7889240" y="6952732"/>
          <a:ext cx="79756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43871</xdr:rowOff>
    </xdr:from>
    <xdr:to>
      <xdr:col>41</xdr:col>
      <xdr:colOff>101600</xdr:colOff>
      <xdr:row>40</xdr:row>
      <xdr:rowOff>145471</xdr:rowOff>
    </xdr:to>
    <xdr:sp macro="" textlink="">
      <xdr:nvSpPr>
        <xdr:cNvPr id="132" name="楕円 131">
          <a:extLst>
            <a:ext uri="{FF2B5EF4-FFF2-40B4-BE49-F238E27FC236}">
              <a16:creationId xmlns:a16="http://schemas.microsoft.com/office/drawing/2014/main" id="{C4068F23-16B7-4952-9E61-5060FC8CC6ED}"/>
            </a:ext>
          </a:extLst>
        </xdr:cNvPr>
        <xdr:cNvSpPr/>
      </xdr:nvSpPr>
      <xdr:spPr>
        <a:xfrm>
          <a:off x="7029450" y="690377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92842</xdr:rowOff>
    </xdr:from>
    <xdr:to>
      <xdr:col>45</xdr:col>
      <xdr:colOff>177800</xdr:colOff>
      <xdr:row>40</xdr:row>
      <xdr:rowOff>94671</xdr:rowOff>
    </xdr:to>
    <xdr:cxnSp macro="">
      <xdr:nvCxnSpPr>
        <xdr:cNvPr id="133" name="直線コネクタ 132">
          <a:extLst>
            <a:ext uri="{FF2B5EF4-FFF2-40B4-BE49-F238E27FC236}">
              <a16:creationId xmlns:a16="http://schemas.microsoft.com/office/drawing/2014/main" id="{11C97B98-8149-41CE-B07F-947473A34C80}"/>
            </a:ext>
          </a:extLst>
        </xdr:cNvPr>
        <xdr:cNvCxnSpPr/>
      </xdr:nvCxnSpPr>
      <xdr:spPr>
        <a:xfrm flipV="1">
          <a:off x="7084060" y="6954652"/>
          <a:ext cx="80518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45151</xdr:rowOff>
    </xdr:from>
    <xdr:to>
      <xdr:col>36</xdr:col>
      <xdr:colOff>165100</xdr:colOff>
      <xdr:row>40</xdr:row>
      <xdr:rowOff>146751</xdr:rowOff>
    </xdr:to>
    <xdr:sp macro="" textlink="">
      <xdr:nvSpPr>
        <xdr:cNvPr id="134" name="楕円 133">
          <a:extLst>
            <a:ext uri="{FF2B5EF4-FFF2-40B4-BE49-F238E27FC236}">
              <a16:creationId xmlns:a16="http://schemas.microsoft.com/office/drawing/2014/main" id="{C373D04F-41C2-40A4-A9BD-939B924AB1BE}"/>
            </a:ext>
          </a:extLst>
        </xdr:cNvPr>
        <xdr:cNvSpPr/>
      </xdr:nvSpPr>
      <xdr:spPr>
        <a:xfrm>
          <a:off x="6231890" y="690505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94671</xdr:rowOff>
    </xdr:from>
    <xdr:to>
      <xdr:col>41</xdr:col>
      <xdr:colOff>50800</xdr:colOff>
      <xdr:row>40</xdr:row>
      <xdr:rowOff>95951</xdr:rowOff>
    </xdr:to>
    <xdr:cxnSp macro="">
      <xdr:nvCxnSpPr>
        <xdr:cNvPr id="135" name="直線コネクタ 134">
          <a:extLst>
            <a:ext uri="{FF2B5EF4-FFF2-40B4-BE49-F238E27FC236}">
              <a16:creationId xmlns:a16="http://schemas.microsoft.com/office/drawing/2014/main" id="{50224511-3C51-4A66-866F-B64F128774FE}"/>
            </a:ext>
          </a:extLst>
        </xdr:cNvPr>
        <xdr:cNvCxnSpPr/>
      </xdr:nvCxnSpPr>
      <xdr:spPr>
        <a:xfrm flipV="1">
          <a:off x="6286500" y="6956481"/>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12311</xdr:rowOff>
    </xdr:from>
    <xdr:ext cx="469744" cy="259045"/>
    <xdr:sp macro="" textlink="">
      <xdr:nvSpPr>
        <xdr:cNvPr id="136" name="n_1aveValue【道路】&#10;一人当たり延長">
          <a:extLst>
            <a:ext uri="{FF2B5EF4-FFF2-40B4-BE49-F238E27FC236}">
              <a16:creationId xmlns:a16="http://schemas.microsoft.com/office/drawing/2014/main" id="{6C9BD6B0-F1AA-489F-A261-A59B91D78542}"/>
            </a:ext>
          </a:extLst>
        </xdr:cNvPr>
        <xdr:cNvSpPr txBox="1"/>
      </xdr:nvSpPr>
      <xdr:spPr>
        <a:xfrm>
          <a:off x="8454467" y="6359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14962</xdr:rowOff>
    </xdr:from>
    <xdr:ext cx="469744" cy="259045"/>
    <xdr:sp macro="" textlink="">
      <xdr:nvSpPr>
        <xdr:cNvPr id="137" name="n_2aveValue【道路】&#10;一人当たり延長">
          <a:extLst>
            <a:ext uri="{FF2B5EF4-FFF2-40B4-BE49-F238E27FC236}">
              <a16:creationId xmlns:a16="http://schemas.microsoft.com/office/drawing/2014/main" id="{496E450B-4752-4F23-BDA1-1A10007DC3E5}"/>
            </a:ext>
          </a:extLst>
        </xdr:cNvPr>
        <xdr:cNvSpPr txBox="1"/>
      </xdr:nvSpPr>
      <xdr:spPr>
        <a:xfrm>
          <a:off x="7673417" y="636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23009</xdr:rowOff>
    </xdr:from>
    <xdr:ext cx="469744" cy="259045"/>
    <xdr:sp macro="" textlink="">
      <xdr:nvSpPr>
        <xdr:cNvPr id="138" name="n_3aveValue【道路】&#10;一人当たり延長">
          <a:extLst>
            <a:ext uri="{FF2B5EF4-FFF2-40B4-BE49-F238E27FC236}">
              <a16:creationId xmlns:a16="http://schemas.microsoft.com/office/drawing/2014/main" id="{DAA388F6-41B4-46D3-BE33-86824D998E6A}"/>
            </a:ext>
          </a:extLst>
        </xdr:cNvPr>
        <xdr:cNvSpPr txBox="1"/>
      </xdr:nvSpPr>
      <xdr:spPr>
        <a:xfrm>
          <a:off x="6866332" y="6362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18163</xdr:rowOff>
    </xdr:from>
    <xdr:ext cx="469744" cy="259045"/>
    <xdr:sp macro="" textlink="">
      <xdr:nvSpPr>
        <xdr:cNvPr id="139" name="n_4aveValue【道路】&#10;一人当たり延長">
          <a:extLst>
            <a:ext uri="{FF2B5EF4-FFF2-40B4-BE49-F238E27FC236}">
              <a16:creationId xmlns:a16="http://schemas.microsoft.com/office/drawing/2014/main" id="{81BF0349-49E6-452C-AA5E-54CE64D7DA72}"/>
            </a:ext>
          </a:extLst>
        </xdr:cNvPr>
        <xdr:cNvSpPr txBox="1"/>
      </xdr:nvSpPr>
      <xdr:spPr>
        <a:xfrm>
          <a:off x="6068772" y="636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132849</xdr:rowOff>
    </xdr:from>
    <xdr:ext cx="469744" cy="259045"/>
    <xdr:sp macro="" textlink="">
      <xdr:nvSpPr>
        <xdr:cNvPr id="140" name="n_1mainValue【道路】&#10;一人当たり延長">
          <a:extLst>
            <a:ext uri="{FF2B5EF4-FFF2-40B4-BE49-F238E27FC236}">
              <a16:creationId xmlns:a16="http://schemas.microsoft.com/office/drawing/2014/main" id="{39502352-5F67-4E68-9791-8D62692B26A5}"/>
            </a:ext>
          </a:extLst>
        </xdr:cNvPr>
        <xdr:cNvSpPr txBox="1"/>
      </xdr:nvSpPr>
      <xdr:spPr>
        <a:xfrm>
          <a:off x="8454467" y="6994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134769</xdr:rowOff>
    </xdr:from>
    <xdr:ext cx="469744" cy="259045"/>
    <xdr:sp macro="" textlink="">
      <xdr:nvSpPr>
        <xdr:cNvPr id="141" name="n_2mainValue【道路】&#10;一人当たり延長">
          <a:extLst>
            <a:ext uri="{FF2B5EF4-FFF2-40B4-BE49-F238E27FC236}">
              <a16:creationId xmlns:a16="http://schemas.microsoft.com/office/drawing/2014/main" id="{A95CDD93-6109-4E94-B762-73D7040D8BB7}"/>
            </a:ext>
          </a:extLst>
        </xdr:cNvPr>
        <xdr:cNvSpPr txBox="1"/>
      </xdr:nvSpPr>
      <xdr:spPr>
        <a:xfrm>
          <a:off x="7673417" y="6988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136598</xdr:rowOff>
    </xdr:from>
    <xdr:ext cx="469744" cy="259045"/>
    <xdr:sp macro="" textlink="">
      <xdr:nvSpPr>
        <xdr:cNvPr id="142" name="n_3mainValue【道路】&#10;一人当たり延長">
          <a:extLst>
            <a:ext uri="{FF2B5EF4-FFF2-40B4-BE49-F238E27FC236}">
              <a16:creationId xmlns:a16="http://schemas.microsoft.com/office/drawing/2014/main" id="{8F9C69F3-15B1-45C5-A409-210CF957F8EA}"/>
            </a:ext>
          </a:extLst>
        </xdr:cNvPr>
        <xdr:cNvSpPr txBox="1"/>
      </xdr:nvSpPr>
      <xdr:spPr>
        <a:xfrm>
          <a:off x="6866332" y="69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137878</xdr:rowOff>
    </xdr:from>
    <xdr:ext cx="469744" cy="259045"/>
    <xdr:sp macro="" textlink="">
      <xdr:nvSpPr>
        <xdr:cNvPr id="143" name="n_4mainValue【道路】&#10;一人当たり延長">
          <a:extLst>
            <a:ext uri="{FF2B5EF4-FFF2-40B4-BE49-F238E27FC236}">
              <a16:creationId xmlns:a16="http://schemas.microsoft.com/office/drawing/2014/main" id="{AB3EFC1C-D061-4692-A122-9F83CA50EDAF}"/>
            </a:ext>
          </a:extLst>
        </xdr:cNvPr>
        <xdr:cNvSpPr txBox="1"/>
      </xdr:nvSpPr>
      <xdr:spPr>
        <a:xfrm>
          <a:off x="6068772" y="699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FA3B53FA-AE88-40D2-BBBC-D36FC182C8FF}"/>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910B2EDE-DF8C-4A79-B4F7-0B899BDC9898}"/>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319737E5-7964-4FD3-B96B-CE02301803A3}"/>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D6F00D27-29CF-497C-9BF6-A3F50A8722A0}"/>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98DDDA58-A058-4871-90F8-79DB3E3A9C99}"/>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816E4035-4405-418A-92C4-602E20F05FEF}"/>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C66EEEB7-A9E0-4415-92EF-FE136B04A902}"/>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460E1CC0-5775-4793-8286-913FAF7B3238}"/>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537D7F07-7438-4A2A-95F1-271427E257B9}"/>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EDCCC20F-C08C-4C06-8900-7E96FBA07749}"/>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0A58C39B-C853-493B-9AAA-E9FD1E8B6226}"/>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id="{4D30ED9A-E14A-46C2-BB05-7EBCF520B2CE}"/>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6" name="テキスト ボックス 155">
          <a:extLst>
            <a:ext uri="{FF2B5EF4-FFF2-40B4-BE49-F238E27FC236}">
              <a16:creationId xmlns:a16="http://schemas.microsoft.com/office/drawing/2014/main" id="{2B603007-EA23-43D0-AEEE-60E852F703EE}"/>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id="{8F1B80C8-4288-40F8-BF13-63FF8372EB1E}"/>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id="{FED7959B-59BF-4C8C-9F0D-25C32F62F1F3}"/>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id="{EBC02651-2C05-4DE8-BC34-7F5FD83D0E59}"/>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id="{187ECE1A-D6F6-4FC5-8326-97E277BCE61A}"/>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id="{B869807F-8DC2-4C55-9B84-B2AA2E269851}"/>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id="{40115C33-5557-4EC9-8703-805EFA9307DF}"/>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id="{3FA6A41E-6C1D-4694-B33E-420E50699AE0}"/>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4" name="テキスト ボックス 163">
          <a:extLst>
            <a:ext uri="{FF2B5EF4-FFF2-40B4-BE49-F238E27FC236}">
              <a16:creationId xmlns:a16="http://schemas.microsoft.com/office/drawing/2014/main" id="{D1CF057F-FCD2-4C5F-9AE6-5A35463A48C1}"/>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43C437D8-6608-4A88-9426-C6B3239B8606}"/>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0CD7A72D-5E6C-4333-9071-D6E1DDB32CF4}"/>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a:extLst>
            <a:ext uri="{FF2B5EF4-FFF2-40B4-BE49-F238E27FC236}">
              <a16:creationId xmlns:a16="http://schemas.microsoft.com/office/drawing/2014/main" id="{FF4219BD-26F1-480F-9D52-8A6E0418C5E6}"/>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51435</xdr:rowOff>
    </xdr:from>
    <xdr:to>
      <xdr:col>24</xdr:col>
      <xdr:colOff>62865</xdr:colOff>
      <xdr:row>63</xdr:row>
      <xdr:rowOff>28575</xdr:rowOff>
    </xdr:to>
    <xdr:cxnSp macro="">
      <xdr:nvCxnSpPr>
        <xdr:cNvPr id="168" name="直線コネクタ 167">
          <a:extLst>
            <a:ext uri="{FF2B5EF4-FFF2-40B4-BE49-F238E27FC236}">
              <a16:creationId xmlns:a16="http://schemas.microsoft.com/office/drawing/2014/main" id="{F9B527DC-DDEF-4EE4-934F-C169E3673615}"/>
            </a:ext>
          </a:extLst>
        </xdr:cNvPr>
        <xdr:cNvCxnSpPr/>
      </xdr:nvCxnSpPr>
      <xdr:spPr>
        <a:xfrm flipV="1">
          <a:off x="4173855" y="948499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32402</xdr:rowOff>
    </xdr:from>
    <xdr:ext cx="405111" cy="259045"/>
    <xdr:sp macro="" textlink="">
      <xdr:nvSpPr>
        <xdr:cNvPr id="169" name="【橋りょう・トンネル】&#10;有形固定資産減価償却率最小値テキスト">
          <a:extLst>
            <a:ext uri="{FF2B5EF4-FFF2-40B4-BE49-F238E27FC236}">
              <a16:creationId xmlns:a16="http://schemas.microsoft.com/office/drawing/2014/main" id="{6438C5FE-04A8-4CF6-90ED-868EC6194D33}"/>
            </a:ext>
          </a:extLst>
        </xdr:cNvPr>
        <xdr:cNvSpPr txBox="1"/>
      </xdr:nvSpPr>
      <xdr:spPr>
        <a:xfrm>
          <a:off x="4212590"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28575</xdr:rowOff>
    </xdr:from>
    <xdr:to>
      <xdr:col>24</xdr:col>
      <xdr:colOff>152400</xdr:colOff>
      <xdr:row>63</xdr:row>
      <xdr:rowOff>28575</xdr:rowOff>
    </xdr:to>
    <xdr:cxnSp macro="">
      <xdr:nvCxnSpPr>
        <xdr:cNvPr id="170" name="直線コネクタ 169">
          <a:extLst>
            <a:ext uri="{FF2B5EF4-FFF2-40B4-BE49-F238E27FC236}">
              <a16:creationId xmlns:a16="http://schemas.microsoft.com/office/drawing/2014/main" id="{5335B782-9CA8-43FA-9263-722A58F631DD}"/>
            </a:ext>
          </a:extLst>
        </xdr:cNvPr>
        <xdr:cNvCxnSpPr/>
      </xdr:nvCxnSpPr>
      <xdr:spPr>
        <a:xfrm>
          <a:off x="4112260" y="10828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169562</xdr:rowOff>
    </xdr:from>
    <xdr:ext cx="405111" cy="259045"/>
    <xdr:sp macro="" textlink="">
      <xdr:nvSpPr>
        <xdr:cNvPr id="171" name="【橋りょう・トンネル】&#10;有形固定資産減価償却率最大値テキスト">
          <a:extLst>
            <a:ext uri="{FF2B5EF4-FFF2-40B4-BE49-F238E27FC236}">
              <a16:creationId xmlns:a16="http://schemas.microsoft.com/office/drawing/2014/main" id="{3728CF83-21EC-4A6A-88A3-A168146A7B41}"/>
            </a:ext>
          </a:extLst>
        </xdr:cNvPr>
        <xdr:cNvSpPr txBox="1"/>
      </xdr:nvSpPr>
      <xdr:spPr>
        <a:xfrm>
          <a:off x="4212590" y="926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51435</xdr:rowOff>
    </xdr:from>
    <xdr:to>
      <xdr:col>24</xdr:col>
      <xdr:colOff>152400</xdr:colOff>
      <xdr:row>55</xdr:row>
      <xdr:rowOff>51435</xdr:rowOff>
    </xdr:to>
    <xdr:cxnSp macro="">
      <xdr:nvCxnSpPr>
        <xdr:cNvPr id="172" name="直線コネクタ 171">
          <a:extLst>
            <a:ext uri="{FF2B5EF4-FFF2-40B4-BE49-F238E27FC236}">
              <a16:creationId xmlns:a16="http://schemas.microsoft.com/office/drawing/2014/main" id="{CB6C2F6E-6958-481B-9477-0E9EAF8DF37A}"/>
            </a:ext>
          </a:extLst>
        </xdr:cNvPr>
        <xdr:cNvCxnSpPr/>
      </xdr:nvCxnSpPr>
      <xdr:spPr>
        <a:xfrm>
          <a:off x="4112260" y="94849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33037</xdr:rowOff>
    </xdr:from>
    <xdr:ext cx="405111" cy="259045"/>
    <xdr:sp macro="" textlink="">
      <xdr:nvSpPr>
        <xdr:cNvPr id="173" name="【橋りょう・トンネル】&#10;有形固定資産減価償却率平均値テキスト">
          <a:extLst>
            <a:ext uri="{FF2B5EF4-FFF2-40B4-BE49-F238E27FC236}">
              <a16:creationId xmlns:a16="http://schemas.microsoft.com/office/drawing/2014/main" id="{E3240293-DCBE-4A11-B82A-EE0EF5711ED0}"/>
            </a:ext>
          </a:extLst>
        </xdr:cNvPr>
        <xdr:cNvSpPr txBox="1"/>
      </xdr:nvSpPr>
      <xdr:spPr>
        <a:xfrm>
          <a:off x="4212590" y="10146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10160</xdr:rowOff>
    </xdr:from>
    <xdr:to>
      <xdr:col>24</xdr:col>
      <xdr:colOff>114300</xdr:colOff>
      <xdr:row>60</xdr:row>
      <xdr:rowOff>111760</xdr:rowOff>
    </xdr:to>
    <xdr:sp macro="" textlink="">
      <xdr:nvSpPr>
        <xdr:cNvPr id="174" name="フローチャート: 判断 173">
          <a:extLst>
            <a:ext uri="{FF2B5EF4-FFF2-40B4-BE49-F238E27FC236}">
              <a16:creationId xmlns:a16="http://schemas.microsoft.com/office/drawing/2014/main" id="{8DDE988B-42D4-4194-B1F0-7967BC43C207}"/>
            </a:ext>
          </a:extLst>
        </xdr:cNvPr>
        <xdr:cNvSpPr/>
      </xdr:nvSpPr>
      <xdr:spPr>
        <a:xfrm>
          <a:off x="4131310" y="102990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162560</xdr:rowOff>
    </xdr:from>
    <xdr:to>
      <xdr:col>20</xdr:col>
      <xdr:colOff>38100</xdr:colOff>
      <xdr:row>60</xdr:row>
      <xdr:rowOff>92710</xdr:rowOff>
    </xdr:to>
    <xdr:sp macro="" textlink="">
      <xdr:nvSpPr>
        <xdr:cNvPr id="175" name="フローチャート: 判断 174">
          <a:extLst>
            <a:ext uri="{FF2B5EF4-FFF2-40B4-BE49-F238E27FC236}">
              <a16:creationId xmlns:a16="http://schemas.microsoft.com/office/drawing/2014/main" id="{7B09F1A5-9489-42C4-92DE-AD6848113D6E}"/>
            </a:ext>
          </a:extLst>
        </xdr:cNvPr>
        <xdr:cNvSpPr/>
      </xdr:nvSpPr>
      <xdr:spPr>
        <a:xfrm>
          <a:off x="3388360" y="102800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76" name="フローチャート: 判断 175">
          <a:extLst>
            <a:ext uri="{FF2B5EF4-FFF2-40B4-BE49-F238E27FC236}">
              <a16:creationId xmlns:a16="http://schemas.microsoft.com/office/drawing/2014/main" id="{97CE0A37-D7C4-4BB0-B49E-1EF39C5E9D5C}"/>
            </a:ext>
          </a:extLst>
        </xdr:cNvPr>
        <xdr:cNvSpPr/>
      </xdr:nvSpPr>
      <xdr:spPr>
        <a:xfrm>
          <a:off x="2571750" y="1024953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7" name="フローチャート: 判断 176">
          <a:extLst>
            <a:ext uri="{FF2B5EF4-FFF2-40B4-BE49-F238E27FC236}">
              <a16:creationId xmlns:a16="http://schemas.microsoft.com/office/drawing/2014/main" id="{F533F7EA-84E6-4B18-B2D3-631E7F317321}"/>
            </a:ext>
          </a:extLst>
        </xdr:cNvPr>
        <xdr:cNvSpPr/>
      </xdr:nvSpPr>
      <xdr:spPr>
        <a:xfrm>
          <a:off x="1774190" y="1024572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99695</xdr:rowOff>
    </xdr:from>
    <xdr:to>
      <xdr:col>6</xdr:col>
      <xdr:colOff>38100</xdr:colOff>
      <xdr:row>60</xdr:row>
      <xdr:rowOff>29845</xdr:rowOff>
    </xdr:to>
    <xdr:sp macro="" textlink="">
      <xdr:nvSpPr>
        <xdr:cNvPr id="178" name="フローチャート: 判断 177">
          <a:extLst>
            <a:ext uri="{FF2B5EF4-FFF2-40B4-BE49-F238E27FC236}">
              <a16:creationId xmlns:a16="http://schemas.microsoft.com/office/drawing/2014/main" id="{35E59290-9AAB-4C58-A545-1D07784DDB91}"/>
            </a:ext>
          </a:extLst>
        </xdr:cNvPr>
        <xdr:cNvSpPr/>
      </xdr:nvSpPr>
      <xdr:spPr>
        <a:xfrm>
          <a:off x="988060" y="1021143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3EF78FA8-DB54-4E6F-8630-9E467126EB02}"/>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BCA36EDB-69F0-4727-B040-CF48B55CF4FA}"/>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BE9BB733-90D0-4BCC-8D95-BEBFE0BC70B1}"/>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B757C61-8BE8-4C92-B0FD-258B5C7E631E}"/>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5649DF7-7CF2-41C4-982F-C1E9C894DBB4}"/>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50165</xdr:rowOff>
    </xdr:from>
    <xdr:to>
      <xdr:col>24</xdr:col>
      <xdr:colOff>114300</xdr:colOff>
      <xdr:row>61</xdr:row>
      <xdr:rowOff>151765</xdr:rowOff>
    </xdr:to>
    <xdr:sp macro="" textlink="">
      <xdr:nvSpPr>
        <xdr:cNvPr id="184" name="楕円 183">
          <a:extLst>
            <a:ext uri="{FF2B5EF4-FFF2-40B4-BE49-F238E27FC236}">
              <a16:creationId xmlns:a16="http://schemas.microsoft.com/office/drawing/2014/main" id="{B02EEB36-4C61-401E-811D-35C2F0C2DB3E}"/>
            </a:ext>
          </a:extLst>
        </xdr:cNvPr>
        <xdr:cNvSpPr/>
      </xdr:nvSpPr>
      <xdr:spPr>
        <a:xfrm>
          <a:off x="4131310" y="105124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28592</xdr:rowOff>
    </xdr:from>
    <xdr:ext cx="405111" cy="259045"/>
    <xdr:sp macro="" textlink="">
      <xdr:nvSpPr>
        <xdr:cNvPr id="185" name="【橋りょう・トンネル】&#10;有形固定資産減価償却率該当値テキスト">
          <a:extLst>
            <a:ext uri="{FF2B5EF4-FFF2-40B4-BE49-F238E27FC236}">
              <a16:creationId xmlns:a16="http://schemas.microsoft.com/office/drawing/2014/main" id="{9C16A0CC-C68A-4E5B-9994-3B7194E5BD29}"/>
            </a:ext>
          </a:extLst>
        </xdr:cNvPr>
        <xdr:cNvSpPr txBox="1"/>
      </xdr:nvSpPr>
      <xdr:spPr>
        <a:xfrm>
          <a:off x="4212590" y="1048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29210</xdr:rowOff>
    </xdr:from>
    <xdr:to>
      <xdr:col>20</xdr:col>
      <xdr:colOff>38100</xdr:colOff>
      <xdr:row>61</xdr:row>
      <xdr:rowOff>130810</xdr:rowOff>
    </xdr:to>
    <xdr:sp macro="" textlink="">
      <xdr:nvSpPr>
        <xdr:cNvPr id="186" name="楕円 185">
          <a:extLst>
            <a:ext uri="{FF2B5EF4-FFF2-40B4-BE49-F238E27FC236}">
              <a16:creationId xmlns:a16="http://schemas.microsoft.com/office/drawing/2014/main" id="{E331291A-88D6-486C-8B16-BF59857E0916}"/>
            </a:ext>
          </a:extLst>
        </xdr:cNvPr>
        <xdr:cNvSpPr/>
      </xdr:nvSpPr>
      <xdr:spPr>
        <a:xfrm>
          <a:off x="3388360" y="1048575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80010</xdr:rowOff>
    </xdr:from>
    <xdr:to>
      <xdr:col>24</xdr:col>
      <xdr:colOff>63500</xdr:colOff>
      <xdr:row>61</xdr:row>
      <xdr:rowOff>100965</xdr:rowOff>
    </xdr:to>
    <xdr:cxnSp macro="">
      <xdr:nvCxnSpPr>
        <xdr:cNvPr id="187" name="直線コネクタ 186">
          <a:extLst>
            <a:ext uri="{FF2B5EF4-FFF2-40B4-BE49-F238E27FC236}">
              <a16:creationId xmlns:a16="http://schemas.microsoft.com/office/drawing/2014/main" id="{D957CEB5-9E6E-4712-87E7-B485C0D17834}"/>
            </a:ext>
          </a:extLst>
        </xdr:cNvPr>
        <xdr:cNvCxnSpPr/>
      </xdr:nvCxnSpPr>
      <xdr:spPr>
        <a:xfrm>
          <a:off x="3431540" y="10540365"/>
          <a:ext cx="7429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2540</xdr:rowOff>
    </xdr:from>
    <xdr:to>
      <xdr:col>15</xdr:col>
      <xdr:colOff>101600</xdr:colOff>
      <xdr:row>61</xdr:row>
      <xdr:rowOff>104140</xdr:rowOff>
    </xdr:to>
    <xdr:sp macro="" textlink="">
      <xdr:nvSpPr>
        <xdr:cNvPr id="188" name="楕円 187">
          <a:extLst>
            <a:ext uri="{FF2B5EF4-FFF2-40B4-BE49-F238E27FC236}">
              <a16:creationId xmlns:a16="http://schemas.microsoft.com/office/drawing/2014/main" id="{3047CD63-94DF-4EC6-B59E-DED31FE2B59B}"/>
            </a:ext>
          </a:extLst>
        </xdr:cNvPr>
        <xdr:cNvSpPr/>
      </xdr:nvSpPr>
      <xdr:spPr>
        <a:xfrm>
          <a:off x="2571750" y="104609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53340</xdr:rowOff>
    </xdr:from>
    <xdr:to>
      <xdr:col>19</xdr:col>
      <xdr:colOff>177800</xdr:colOff>
      <xdr:row>61</xdr:row>
      <xdr:rowOff>80010</xdr:rowOff>
    </xdr:to>
    <xdr:cxnSp macro="">
      <xdr:nvCxnSpPr>
        <xdr:cNvPr id="189" name="直線コネクタ 188">
          <a:extLst>
            <a:ext uri="{FF2B5EF4-FFF2-40B4-BE49-F238E27FC236}">
              <a16:creationId xmlns:a16="http://schemas.microsoft.com/office/drawing/2014/main" id="{DB2C9B4D-BEBE-45A5-B34B-B0CADB512EBD}"/>
            </a:ext>
          </a:extLst>
        </xdr:cNvPr>
        <xdr:cNvCxnSpPr/>
      </xdr:nvCxnSpPr>
      <xdr:spPr>
        <a:xfrm>
          <a:off x="2626360" y="10515600"/>
          <a:ext cx="80518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170180</xdr:rowOff>
    </xdr:from>
    <xdr:to>
      <xdr:col>10</xdr:col>
      <xdr:colOff>165100</xdr:colOff>
      <xdr:row>61</xdr:row>
      <xdr:rowOff>100330</xdr:rowOff>
    </xdr:to>
    <xdr:sp macro="" textlink="">
      <xdr:nvSpPr>
        <xdr:cNvPr id="190" name="楕円 189">
          <a:extLst>
            <a:ext uri="{FF2B5EF4-FFF2-40B4-BE49-F238E27FC236}">
              <a16:creationId xmlns:a16="http://schemas.microsoft.com/office/drawing/2014/main" id="{D5F3987C-204C-4CEE-A0C5-C94C58F8109A}"/>
            </a:ext>
          </a:extLst>
        </xdr:cNvPr>
        <xdr:cNvSpPr/>
      </xdr:nvSpPr>
      <xdr:spPr>
        <a:xfrm>
          <a:off x="1774190" y="1046099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49530</xdr:rowOff>
    </xdr:from>
    <xdr:to>
      <xdr:col>15</xdr:col>
      <xdr:colOff>50800</xdr:colOff>
      <xdr:row>61</xdr:row>
      <xdr:rowOff>53340</xdr:rowOff>
    </xdr:to>
    <xdr:cxnSp macro="">
      <xdr:nvCxnSpPr>
        <xdr:cNvPr id="191" name="直線コネクタ 190">
          <a:extLst>
            <a:ext uri="{FF2B5EF4-FFF2-40B4-BE49-F238E27FC236}">
              <a16:creationId xmlns:a16="http://schemas.microsoft.com/office/drawing/2014/main" id="{79334A10-BF24-4EE2-80F6-9B418E6C23E2}"/>
            </a:ext>
          </a:extLst>
        </xdr:cNvPr>
        <xdr:cNvCxnSpPr/>
      </xdr:nvCxnSpPr>
      <xdr:spPr>
        <a:xfrm>
          <a:off x="1828800" y="10511790"/>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154940</xdr:rowOff>
    </xdr:from>
    <xdr:to>
      <xdr:col>6</xdr:col>
      <xdr:colOff>38100</xdr:colOff>
      <xdr:row>61</xdr:row>
      <xdr:rowOff>85090</xdr:rowOff>
    </xdr:to>
    <xdr:sp macro="" textlink="">
      <xdr:nvSpPr>
        <xdr:cNvPr id="192" name="楕円 191">
          <a:extLst>
            <a:ext uri="{FF2B5EF4-FFF2-40B4-BE49-F238E27FC236}">
              <a16:creationId xmlns:a16="http://schemas.microsoft.com/office/drawing/2014/main" id="{773A12DE-DA13-40CA-B883-F1C466C1A97F}"/>
            </a:ext>
          </a:extLst>
        </xdr:cNvPr>
        <xdr:cNvSpPr/>
      </xdr:nvSpPr>
      <xdr:spPr>
        <a:xfrm>
          <a:off x="988060" y="104419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34290</xdr:rowOff>
    </xdr:from>
    <xdr:to>
      <xdr:col>10</xdr:col>
      <xdr:colOff>114300</xdr:colOff>
      <xdr:row>61</xdr:row>
      <xdr:rowOff>49530</xdr:rowOff>
    </xdr:to>
    <xdr:cxnSp macro="">
      <xdr:nvCxnSpPr>
        <xdr:cNvPr id="193" name="直線コネクタ 192">
          <a:extLst>
            <a:ext uri="{FF2B5EF4-FFF2-40B4-BE49-F238E27FC236}">
              <a16:creationId xmlns:a16="http://schemas.microsoft.com/office/drawing/2014/main" id="{F45C6713-FD44-4CC8-ADBC-E4926BEC2F34}"/>
            </a:ext>
          </a:extLst>
        </xdr:cNvPr>
        <xdr:cNvCxnSpPr/>
      </xdr:nvCxnSpPr>
      <xdr:spPr>
        <a:xfrm>
          <a:off x="1031240" y="10492740"/>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109237</xdr:rowOff>
    </xdr:from>
    <xdr:ext cx="405111" cy="259045"/>
    <xdr:sp macro="" textlink="">
      <xdr:nvSpPr>
        <xdr:cNvPr id="194" name="n_1aveValue【橋りょう・トンネル】&#10;有形固定資産減価償却率">
          <a:extLst>
            <a:ext uri="{FF2B5EF4-FFF2-40B4-BE49-F238E27FC236}">
              <a16:creationId xmlns:a16="http://schemas.microsoft.com/office/drawing/2014/main" id="{EC2C4F3C-8EED-4723-B00C-D4799A5721B9}"/>
            </a:ext>
          </a:extLst>
        </xdr:cNvPr>
        <xdr:cNvSpPr txBox="1"/>
      </xdr:nvSpPr>
      <xdr:spPr>
        <a:xfrm>
          <a:off x="3239144" y="1005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84472</xdr:rowOff>
    </xdr:from>
    <xdr:ext cx="405111" cy="259045"/>
    <xdr:sp macro="" textlink="">
      <xdr:nvSpPr>
        <xdr:cNvPr id="195" name="n_2aveValue【橋りょう・トンネル】&#10;有形固定資産減価償却率">
          <a:extLst>
            <a:ext uri="{FF2B5EF4-FFF2-40B4-BE49-F238E27FC236}">
              <a16:creationId xmlns:a16="http://schemas.microsoft.com/office/drawing/2014/main" id="{A1CA9E43-18C4-405E-9E1E-EFECA5C8E53B}"/>
            </a:ext>
          </a:extLst>
        </xdr:cNvPr>
        <xdr:cNvSpPr txBox="1"/>
      </xdr:nvSpPr>
      <xdr:spPr>
        <a:xfrm>
          <a:off x="24390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73042</xdr:rowOff>
    </xdr:from>
    <xdr:ext cx="405111" cy="259045"/>
    <xdr:sp macro="" textlink="">
      <xdr:nvSpPr>
        <xdr:cNvPr id="196" name="n_3aveValue【橋りょう・トンネル】&#10;有形固定資産減価償却率">
          <a:extLst>
            <a:ext uri="{FF2B5EF4-FFF2-40B4-BE49-F238E27FC236}">
              <a16:creationId xmlns:a16="http://schemas.microsoft.com/office/drawing/2014/main" id="{5AB397D1-B4F7-4CF1-B059-E5194612AC8B}"/>
            </a:ext>
          </a:extLst>
        </xdr:cNvPr>
        <xdr:cNvSpPr txBox="1"/>
      </xdr:nvSpPr>
      <xdr:spPr>
        <a:xfrm>
          <a:off x="164148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46372</xdr:rowOff>
    </xdr:from>
    <xdr:ext cx="405111" cy="259045"/>
    <xdr:sp macro="" textlink="">
      <xdr:nvSpPr>
        <xdr:cNvPr id="197" name="n_4aveValue【橋りょう・トンネル】&#10;有形固定資産減価償却率">
          <a:extLst>
            <a:ext uri="{FF2B5EF4-FFF2-40B4-BE49-F238E27FC236}">
              <a16:creationId xmlns:a16="http://schemas.microsoft.com/office/drawing/2014/main" id="{3A4503BC-B108-4F63-A4B2-2BB4A0518498}"/>
            </a:ext>
          </a:extLst>
        </xdr:cNvPr>
        <xdr:cNvSpPr txBox="1"/>
      </xdr:nvSpPr>
      <xdr:spPr>
        <a:xfrm>
          <a:off x="85535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121937</xdr:rowOff>
    </xdr:from>
    <xdr:ext cx="405111" cy="259045"/>
    <xdr:sp macro="" textlink="">
      <xdr:nvSpPr>
        <xdr:cNvPr id="198" name="n_1mainValue【橋りょう・トンネル】&#10;有形固定資産減価償却率">
          <a:extLst>
            <a:ext uri="{FF2B5EF4-FFF2-40B4-BE49-F238E27FC236}">
              <a16:creationId xmlns:a16="http://schemas.microsoft.com/office/drawing/2014/main" id="{FC1C104D-92BF-44D7-8545-C80E7BC56E4A}"/>
            </a:ext>
          </a:extLst>
        </xdr:cNvPr>
        <xdr:cNvSpPr txBox="1"/>
      </xdr:nvSpPr>
      <xdr:spPr>
        <a:xfrm>
          <a:off x="3239144" y="1058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95267</xdr:rowOff>
    </xdr:from>
    <xdr:ext cx="405111" cy="259045"/>
    <xdr:sp macro="" textlink="">
      <xdr:nvSpPr>
        <xdr:cNvPr id="199" name="n_2mainValue【橋りょう・トンネル】&#10;有形固定資産減価償却率">
          <a:extLst>
            <a:ext uri="{FF2B5EF4-FFF2-40B4-BE49-F238E27FC236}">
              <a16:creationId xmlns:a16="http://schemas.microsoft.com/office/drawing/2014/main" id="{125B81B4-2404-41FE-9A83-71A5AE195A54}"/>
            </a:ext>
          </a:extLst>
        </xdr:cNvPr>
        <xdr:cNvSpPr txBox="1"/>
      </xdr:nvSpPr>
      <xdr:spPr>
        <a:xfrm>
          <a:off x="2439044" y="1054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91457</xdr:rowOff>
    </xdr:from>
    <xdr:ext cx="405111" cy="259045"/>
    <xdr:sp macro="" textlink="">
      <xdr:nvSpPr>
        <xdr:cNvPr id="200" name="n_3mainValue【橋りょう・トンネル】&#10;有形固定資産減価償却率">
          <a:extLst>
            <a:ext uri="{FF2B5EF4-FFF2-40B4-BE49-F238E27FC236}">
              <a16:creationId xmlns:a16="http://schemas.microsoft.com/office/drawing/2014/main" id="{EACA2AED-4693-41C0-AA2A-C1194563AA9B}"/>
            </a:ext>
          </a:extLst>
        </xdr:cNvPr>
        <xdr:cNvSpPr txBox="1"/>
      </xdr:nvSpPr>
      <xdr:spPr>
        <a:xfrm>
          <a:off x="1641484" y="1055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76217</xdr:rowOff>
    </xdr:from>
    <xdr:ext cx="405111" cy="259045"/>
    <xdr:sp macro="" textlink="">
      <xdr:nvSpPr>
        <xdr:cNvPr id="201" name="n_4mainValue【橋りょう・トンネル】&#10;有形固定資産減価償却率">
          <a:extLst>
            <a:ext uri="{FF2B5EF4-FFF2-40B4-BE49-F238E27FC236}">
              <a16:creationId xmlns:a16="http://schemas.microsoft.com/office/drawing/2014/main" id="{2A7D2E23-A650-4DF3-AF05-6D57CA50C99E}"/>
            </a:ext>
          </a:extLst>
        </xdr:cNvPr>
        <xdr:cNvSpPr txBox="1"/>
      </xdr:nvSpPr>
      <xdr:spPr>
        <a:xfrm>
          <a:off x="85535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DAE817DC-946A-4650-92E0-453BC9F447DF}"/>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F83F88E4-5F22-4B6B-B46A-3151DB4DE62D}"/>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01D355B7-9054-4924-987B-71D4493643D1}"/>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60F846D1-6FD5-4829-991D-1180E47D78A0}"/>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135D9697-F7F5-45D8-9153-8FB1C203C7F4}"/>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C4165D68-6A34-46E5-897C-FD547B5A8509}"/>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70683AB0-DD44-4656-9F33-2603E44B65AF}"/>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D7EDA5A1-8951-44C1-9D9D-25756CF05B33}"/>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36686768-B309-4B89-AA5D-150892B9C17F}"/>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51186347-3DC2-4EAD-BB53-75F76D088D91}"/>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BE669BDD-77F1-44B4-95A2-45B57B4DCC01}"/>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3" name="テキスト ボックス 212">
          <a:extLst>
            <a:ext uri="{FF2B5EF4-FFF2-40B4-BE49-F238E27FC236}">
              <a16:creationId xmlns:a16="http://schemas.microsoft.com/office/drawing/2014/main" id="{9F5DAAE8-8333-4F2A-9CB5-2E7D5964DFA9}"/>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ABC9BDA9-CAEE-4C6D-AE9B-E31EF556AC11}"/>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5" name="テキスト ボックス 214">
          <a:extLst>
            <a:ext uri="{FF2B5EF4-FFF2-40B4-BE49-F238E27FC236}">
              <a16:creationId xmlns:a16="http://schemas.microsoft.com/office/drawing/2014/main" id="{F3D1E552-1B60-404B-AD7B-E5863BB250B1}"/>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B8DE2725-FCE1-493D-A9AD-4B0202157E5D}"/>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a:extLst>
            <a:ext uri="{FF2B5EF4-FFF2-40B4-BE49-F238E27FC236}">
              <a16:creationId xmlns:a16="http://schemas.microsoft.com/office/drawing/2014/main" id="{930F3DCD-39BE-4BB9-943E-843FC4633E34}"/>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DFADB2FE-2989-4430-83B4-A89EE6E592F9}"/>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9" name="テキスト ボックス 218">
          <a:extLst>
            <a:ext uri="{FF2B5EF4-FFF2-40B4-BE49-F238E27FC236}">
              <a16:creationId xmlns:a16="http://schemas.microsoft.com/office/drawing/2014/main" id="{EA70A5EB-7783-40FD-B3A8-9BA950CD7368}"/>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45FA08B1-9968-4BE8-BE1B-472D5B4554DA}"/>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1" name="テキスト ボックス 220">
          <a:extLst>
            <a:ext uri="{FF2B5EF4-FFF2-40B4-BE49-F238E27FC236}">
              <a16:creationId xmlns:a16="http://schemas.microsoft.com/office/drawing/2014/main" id="{81EFB3CC-58F7-472F-B255-2E245F812761}"/>
            </a:ext>
          </a:extLst>
        </xdr:cNvPr>
        <xdr:cNvSpPr txBox="1"/>
      </xdr:nvSpPr>
      <xdr:spPr>
        <a:xfrm>
          <a:off x="5416126" y="938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DE40D3BE-EF23-4FC0-B23C-F368B5F4C05A}"/>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7343C09B-CBB7-4D95-8BA1-1E6E3AD6F2D0}"/>
            </a:ext>
          </a:extLst>
        </xdr:cNvPr>
        <xdr:cNvSpPr txBox="1"/>
      </xdr:nvSpPr>
      <xdr:spPr>
        <a:xfrm>
          <a:off x="5416126" y="900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7B7E8B75-411A-41BF-8D4C-648B90EAC5B7}"/>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21020</xdr:rowOff>
    </xdr:from>
    <xdr:to>
      <xdr:col>54</xdr:col>
      <xdr:colOff>189865</xdr:colOff>
      <xdr:row>64</xdr:row>
      <xdr:rowOff>71324</xdr:rowOff>
    </xdr:to>
    <xdr:cxnSp macro="">
      <xdr:nvCxnSpPr>
        <xdr:cNvPr id="225" name="直線コネクタ 224">
          <a:extLst>
            <a:ext uri="{FF2B5EF4-FFF2-40B4-BE49-F238E27FC236}">
              <a16:creationId xmlns:a16="http://schemas.microsoft.com/office/drawing/2014/main" id="{B496F0A2-5B67-41CD-8F0E-1AD49466476A}"/>
            </a:ext>
          </a:extLst>
        </xdr:cNvPr>
        <xdr:cNvCxnSpPr/>
      </xdr:nvCxnSpPr>
      <xdr:spPr>
        <a:xfrm flipV="1">
          <a:off x="9429115" y="9618410"/>
          <a:ext cx="0" cy="1423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75151</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05B79FC6-C1CF-48CD-8718-613421560FA8}"/>
            </a:ext>
          </a:extLst>
        </xdr:cNvPr>
        <xdr:cNvSpPr txBox="1"/>
      </xdr:nvSpPr>
      <xdr:spPr>
        <a:xfrm>
          <a:off x="9467850" y="1104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71324</xdr:rowOff>
    </xdr:from>
    <xdr:to>
      <xdr:col>55</xdr:col>
      <xdr:colOff>88900</xdr:colOff>
      <xdr:row>64</xdr:row>
      <xdr:rowOff>71324</xdr:rowOff>
    </xdr:to>
    <xdr:cxnSp macro="">
      <xdr:nvCxnSpPr>
        <xdr:cNvPr id="227" name="直線コネクタ 226">
          <a:extLst>
            <a:ext uri="{FF2B5EF4-FFF2-40B4-BE49-F238E27FC236}">
              <a16:creationId xmlns:a16="http://schemas.microsoft.com/office/drawing/2014/main" id="{F5B1C895-CA78-4CB0-890C-318B0E72BFA8}"/>
            </a:ext>
          </a:extLst>
        </xdr:cNvPr>
        <xdr:cNvCxnSpPr/>
      </xdr:nvCxnSpPr>
      <xdr:spPr>
        <a:xfrm>
          <a:off x="9356090" y="1104221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139147</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3B802F00-1253-4666-B90B-FA34C388E278}"/>
            </a:ext>
          </a:extLst>
        </xdr:cNvPr>
        <xdr:cNvSpPr txBox="1"/>
      </xdr:nvSpPr>
      <xdr:spPr>
        <a:xfrm>
          <a:off x="9467850" y="9393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21020</xdr:rowOff>
    </xdr:from>
    <xdr:to>
      <xdr:col>55</xdr:col>
      <xdr:colOff>88900</xdr:colOff>
      <xdr:row>56</xdr:row>
      <xdr:rowOff>21020</xdr:rowOff>
    </xdr:to>
    <xdr:cxnSp macro="">
      <xdr:nvCxnSpPr>
        <xdr:cNvPr id="229" name="直線コネクタ 228">
          <a:extLst>
            <a:ext uri="{FF2B5EF4-FFF2-40B4-BE49-F238E27FC236}">
              <a16:creationId xmlns:a16="http://schemas.microsoft.com/office/drawing/2014/main" id="{D4C75141-3BF7-48D4-8459-E1E7EBB15F86}"/>
            </a:ext>
          </a:extLst>
        </xdr:cNvPr>
        <xdr:cNvCxnSpPr/>
      </xdr:nvCxnSpPr>
      <xdr:spPr>
        <a:xfrm>
          <a:off x="9356090" y="961841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12703</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2EF8C248-B5A4-48C7-B714-6F2F64859F74}"/>
            </a:ext>
          </a:extLst>
        </xdr:cNvPr>
        <xdr:cNvSpPr txBox="1"/>
      </xdr:nvSpPr>
      <xdr:spPr>
        <a:xfrm>
          <a:off x="9467850" y="10474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161276</xdr:rowOff>
    </xdr:from>
    <xdr:to>
      <xdr:col>55</xdr:col>
      <xdr:colOff>50800</xdr:colOff>
      <xdr:row>62</xdr:row>
      <xdr:rowOff>91426</xdr:rowOff>
    </xdr:to>
    <xdr:sp macro="" textlink="">
      <xdr:nvSpPr>
        <xdr:cNvPr id="231" name="フローチャート: 判断 230">
          <a:extLst>
            <a:ext uri="{FF2B5EF4-FFF2-40B4-BE49-F238E27FC236}">
              <a16:creationId xmlns:a16="http://schemas.microsoft.com/office/drawing/2014/main" id="{3A66BF76-AD65-4475-8B10-677431CAD71D}"/>
            </a:ext>
          </a:extLst>
        </xdr:cNvPr>
        <xdr:cNvSpPr/>
      </xdr:nvSpPr>
      <xdr:spPr>
        <a:xfrm>
          <a:off x="9394190" y="10621631"/>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165653</xdr:rowOff>
    </xdr:from>
    <xdr:to>
      <xdr:col>50</xdr:col>
      <xdr:colOff>165100</xdr:colOff>
      <xdr:row>62</xdr:row>
      <xdr:rowOff>95803</xdr:rowOff>
    </xdr:to>
    <xdr:sp macro="" textlink="">
      <xdr:nvSpPr>
        <xdr:cNvPr id="232" name="フローチャート: 判断 231">
          <a:extLst>
            <a:ext uri="{FF2B5EF4-FFF2-40B4-BE49-F238E27FC236}">
              <a16:creationId xmlns:a16="http://schemas.microsoft.com/office/drawing/2014/main" id="{70B4DA47-DEDB-4064-8D33-A18B6FCD285A}"/>
            </a:ext>
          </a:extLst>
        </xdr:cNvPr>
        <xdr:cNvSpPr/>
      </xdr:nvSpPr>
      <xdr:spPr>
        <a:xfrm>
          <a:off x="8632190" y="10627913"/>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169429</xdr:rowOff>
    </xdr:from>
    <xdr:to>
      <xdr:col>46</xdr:col>
      <xdr:colOff>38100</xdr:colOff>
      <xdr:row>62</xdr:row>
      <xdr:rowOff>99579</xdr:rowOff>
    </xdr:to>
    <xdr:sp macro="" textlink="">
      <xdr:nvSpPr>
        <xdr:cNvPr id="233" name="フローチャート: 判断 232">
          <a:extLst>
            <a:ext uri="{FF2B5EF4-FFF2-40B4-BE49-F238E27FC236}">
              <a16:creationId xmlns:a16="http://schemas.microsoft.com/office/drawing/2014/main" id="{22E5B240-9D1A-45EA-A958-8E92FFB2F68E}"/>
            </a:ext>
          </a:extLst>
        </xdr:cNvPr>
        <xdr:cNvSpPr/>
      </xdr:nvSpPr>
      <xdr:spPr>
        <a:xfrm>
          <a:off x="7846060" y="10631689"/>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4830</xdr:rowOff>
    </xdr:from>
    <xdr:to>
      <xdr:col>41</xdr:col>
      <xdr:colOff>101600</xdr:colOff>
      <xdr:row>62</xdr:row>
      <xdr:rowOff>106430</xdr:rowOff>
    </xdr:to>
    <xdr:sp macro="" textlink="">
      <xdr:nvSpPr>
        <xdr:cNvPr id="234" name="フローチャート: 判断 233">
          <a:extLst>
            <a:ext uri="{FF2B5EF4-FFF2-40B4-BE49-F238E27FC236}">
              <a16:creationId xmlns:a16="http://schemas.microsoft.com/office/drawing/2014/main" id="{77AD74B5-D2F2-4A34-BC8C-25C268F132ED}"/>
            </a:ext>
          </a:extLst>
        </xdr:cNvPr>
        <xdr:cNvSpPr/>
      </xdr:nvSpPr>
      <xdr:spPr>
        <a:xfrm>
          <a:off x="7029450" y="106366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168603</xdr:rowOff>
    </xdr:from>
    <xdr:to>
      <xdr:col>36</xdr:col>
      <xdr:colOff>165100</xdr:colOff>
      <xdr:row>62</xdr:row>
      <xdr:rowOff>98753</xdr:rowOff>
    </xdr:to>
    <xdr:sp macro="" textlink="">
      <xdr:nvSpPr>
        <xdr:cNvPr id="235" name="フローチャート: 判断 234">
          <a:extLst>
            <a:ext uri="{FF2B5EF4-FFF2-40B4-BE49-F238E27FC236}">
              <a16:creationId xmlns:a16="http://schemas.microsoft.com/office/drawing/2014/main" id="{7535383B-B2FA-46E3-B0FD-747FD6AF7C67}"/>
            </a:ext>
          </a:extLst>
        </xdr:cNvPr>
        <xdr:cNvSpPr/>
      </xdr:nvSpPr>
      <xdr:spPr>
        <a:xfrm>
          <a:off x="6231890" y="10630863"/>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5A06428F-7117-40AC-A959-ACB0F82045B6}"/>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C5507833-0A39-46D7-B091-F547640A9477}"/>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AA22319A-268D-4D52-99CF-5EE35E1A5900}"/>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0D0A017-522F-48E1-BF65-A699AC321280}"/>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C289D2A1-9305-4F54-94C1-DD07E026C152}"/>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64548</xdr:rowOff>
    </xdr:from>
    <xdr:to>
      <xdr:col>55</xdr:col>
      <xdr:colOff>50800</xdr:colOff>
      <xdr:row>63</xdr:row>
      <xdr:rowOff>166148</xdr:rowOff>
    </xdr:to>
    <xdr:sp macro="" textlink="">
      <xdr:nvSpPr>
        <xdr:cNvPr id="241" name="楕円 240">
          <a:extLst>
            <a:ext uri="{FF2B5EF4-FFF2-40B4-BE49-F238E27FC236}">
              <a16:creationId xmlns:a16="http://schemas.microsoft.com/office/drawing/2014/main" id="{B9CEAB4F-4A3C-4DAF-89D3-7CC7ED7C4568}"/>
            </a:ext>
          </a:extLst>
        </xdr:cNvPr>
        <xdr:cNvSpPr/>
      </xdr:nvSpPr>
      <xdr:spPr>
        <a:xfrm>
          <a:off x="9394190" y="10862088"/>
          <a:ext cx="9017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42975</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91F2AC53-9A27-45CD-89E4-FD9EAA991CBA}"/>
            </a:ext>
          </a:extLst>
        </xdr:cNvPr>
        <xdr:cNvSpPr txBox="1"/>
      </xdr:nvSpPr>
      <xdr:spPr>
        <a:xfrm>
          <a:off x="9467850" y="1084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66080</xdr:rowOff>
    </xdr:from>
    <xdr:to>
      <xdr:col>50</xdr:col>
      <xdr:colOff>165100</xdr:colOff>
      <xdr:row>63</xdr:row>
      <xdr:rowOff>167680</xdr:rowOff>
    </xdr:to>
    <xdr:sp macro="" textlink="">
      <xdr:nvSpPr>
        <xdr:cNvPr id="243" name="楕円 242">
          <a:extLst>
            <a:ext uri="{FF2B5EF4-FFF2-40B4-BE49-F238E27FC236}">
              <a16:creationId xmlns:a16="http://schemas.microsoft.com/office/drawing/2014/main" id="{8C45EDFD-DA5C-4217-B666-454A7213547C}"/>
            </a:ext>
          </a:extLst>
        </xdr:cNvPr>
        <xdr:cNvSpPr/>
      </xdr:nvSpPr>
      <xdr:spPr>
        <a:xfrm>
          <a:off x="8632190" y="1086552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115348</xdr:rowOff>
    </xdr:from>
    <xdr:to>
      <xdr:col>55</xdr:col>
      <xdr:colOff>0</xdr:colOff>
      <xdr:row>63</xdr:row>
      <xdr:rowOff>116880</xdr:rowOff>
    </xdr:to>
    <xdr:cxnSp macro="">
      <xdr:nvCxnSpPr>
        <xdr:cNvPr id="244" name="直線コネクタ 243">
          <a:extLst>
            <a:ext uri="{FF2B5EF4-FFF2-40B4-BE49-F238E27FC236}">
              <a16:creationId xmlns:a16="http://schemas.microsoft.com/office/drawing/2014/main" id="{B02BA00E-A151-41ED-A05D-3CD4FA8C11C5}"/>
            </a:ext>
          </a:extLst>
        </xdr:cNvPr>
        <xdr:cNvCxnSpPr/>
      </xdr:nvCxnSpPr>
      <xdr:spPr>
        <a:xfrm flipV="1">
          <a:off x="8686800" y="10916698"/>
          <a:ext cx="742950" cy="1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67359</xdr:rowOff>
    </xdr:from>
    <xdr:to>
      <xdr:col>46</xdr:col>
      <xdr:colOff>38100</xdr:colOff>
      <xdr:row>63</xdr:row>
      <xdr:rowOff>168959</xdr:rowOff>
    </xdr:to>
    <xdr:sp macro="" textlink="">
      <xdr:nvSpPr>
        <xdr:cNvPr id="245" name="楕円 244">
          <a:extLst>
            <a:ext uri="{FF2B5EF4-FFF2-40B4-BE49-F238E27FC236}">
              <a16:creationId xmlns:a16="http://schemas.microsoft.com/office/drawing/2014/main" id="{E7A2A251-73CE-4D2F-A266-DFB2E40FAF47}"/>
            </a:ext>
          </a:extLst>
        </xdr:cNvPr>
        <xdr:cNvSpPr/>
      </xdr:nvSpPr>
      <xdr:spPr>
        <a:xfrm>
          <a:off x="7846060" y="10866804"/>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116880</xdr:rowOff>
    </xdr:from>
    <xdr:to>
      <xdr:col>50</xdr:col>
      <xdr:colOff>114300</xdr:colOff>
      <xdr:row>63</xdr:row>
      <xdr:rowOff>118159</xdr:rowOff>
    </xdr:to>
    <xdr:cxnSp macro="">
      <xdr:nvCxnSpPr>
        <xdr:cNvPr id="246" name="直線コネクタ 245">
          <a:extLst>
            <a:ext uri="{FF2B5EF4-FFF2-40B4-BE49-F238E27FC236}">
              <a16:creationId xmlns:a16="http://schemas.microsoft.com/office/drawing/2014/main" id="{EE39795B-5546-489A-ADEF-BF03307592BA}"/>
            </a:ext>
          </a:extLst>
        </xdr:cNvPr>
        <xdr:cNvCxnSpPr/>
      </xdr:nvCxnSpPr>
      <xdr:spPr>
        <a:xfrm flipV="1">
          <a:off x="7889240" y="10918230"/>
          <a:ext cx="797560" cy="3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70773</xdr:rowOff>
    </xdr:from>
    <xdr:to>
      <xdr:col>41</xdr:col>
      <xdr:colOff>101600</xdr:colOff>
      <xdr:row>64</xdr:row>
      <xdr:rowOff>923</xdr:rowOff>
    </xdr:to>
    <xdr:sp macro="" textlink="">
      <xdr:nvSpPr>
        <xdr:cNvPr id="247" name="楕円 246">
          <a:extLst>
            <a:ext uri="{FF2B5EF4-FFF2-40B4-BE49-F238E27FC236}">
              <a16:creationId xmlns:a16="http://schemas.microsoft.com/office/drawing/2014/main" id="{59DDB90F-80F7-4E72-BF2E-6C1E08BE933C}"/>
            </a:ext>
          </a:extLst>
        </xdr:cNvPr>
        <xdr:cNvSpPr/>
      </xdr:nvSpPr>
      <xdr:spPr>
        <a:xfrm>
          <a:off x="7029450" y="1087021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118159</xdr:rowOff>
    </xdr:from>
    <xdr:to>
      <xdr:col>45</xdr:col>
      <xdr:colOff>177800</xdr:colOff>
      <xdr:row>63</xdr:row>
      <xdr:rowOff>121573</xdr:rowOff>
    </xdr:to>
    <xdr:cxnSp macro="">
      <xdr:nvCxnSpPr>
        <xdr:cNvPr id="248" name="直線コネクタ 247">
          <a:extLst>
            <a:ext uri="{FF2B5EF4-FFF2-40B4-BE49-F238E27FC236}">
              <a16:creationId xmlns:a16="http://schemas.microsoft.com/office/drawing/2014/main" id="{7D34AFC5-7EBE-4980-8496-40C0633AF926}"/>
            </a:ext>
          </a:extLst>
        </xdr:cNvPr>
        <xdr:cNvCxnSpPr/>
      </xdr:nvCxnSpPr>
      <xdr:spPr>
        <a:xfrm flipV="1">
          <a:off x="7084060" y="10921414"/>
          <a:ext cx="805180" cy="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72747</xdr:rowOff>
    </xdr:from>
    <xdr:to>
      <xdr:col>36</xdr:col>
      <xdr:colOff>165100</xdr:colOff>
      <xdr:row>64</xdr:row>
      <xdr:rowOff>2897</xdr:rowOff>
    </xdr:to>
    <xdr:sp macro="" textlink="">
      <xdr:nvSpPr>
        <xdr:cNvPr id="249" name="楕円 248">
          <a:extLst>
            <a:ext uri="{FF2B5EF4-FFF2-40B4-BE49-F238E27FC236}">
              <a16:creationId xmlns:a16="http://schemas.microsoft.com/office/drawing/2014/main" id="{B2FD222E-D74B-4ED3-B389-D2C9AEEF395A}"/>
            </a:ext>
          </a:extLst>
        </xdr:cNvPr>
        <xdr:cNvSpPr/>
      </xdr:nvSpPr>
      <xdr:spPr>
        <a:xfrm>
          <a:off x="6231890" y="10874097"/>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121573</xdr:rowOff>
    </xdr:from>
    <xdr:to>
      <xdr:col>41</xdr:col>
      <xdr:colOff>50800</xdr:colOff>
      <xdr:row>63</xdr:row>
      <xdr:rowOff>123547</xdr:rowOff>
    </xdr:to>
    <xdr:cxnSp macro="">
      <xdr:nvCxnSpPr>
        <xdr:cNvPr id="250" name="直線コネクタ 249">
          <a:extLst>
            <a:ext uri="{FF2B5EF4-FFF2-40B4-BE49-F238E27FC236}">
              <a16:creationId xmlns:a16="http://schemas.microsoft.com/office/drawing/2014/main" id="{4B0D8AB2-BF74-47FE-8112-D33DAB248121}"/>
            </a:ext>
          </a:extLst>
        </xdr:cNvPr>
        <xdr:cNvCxnSpPr/>
      </xdr:nvCxnSpPr>
      <xdr:spPr>
        <a:xfrm flipV="1">
          <a:off x="6286500" y="10924828"/>
          <a:ext cx="797560" cy="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112330</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FF26844E-EC64-4264-AA1B-82DC05552D66}"/>
            </a:ext>
          </a:extLst>
        </xdr:cNvPr>
        <xdr:cNvSpPr txBox="1"/>
      </xdr:nvSpPr>
      <xdr:spPr>
        <a:xfrm>
          <a:off x="8422151" y="1039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116106</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A5556B2B-1F82-43EC-8F78-C054DF83E6A3}"/>
            </a:ext>
          </a:extLst>
        </xdr:cNvPr>
        <xdr:cNvSpPr txBox="1"/>
      </xdr:nvSpPr>
      <xdr:spPr>
        <a:xfrm>
          <a:off x="7641101" y="1040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122957</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C8601170-308B-4BCC-BD2D-4F6BED67C323}"/>
            </a:ext>
          </a:extLst>
        </xdr:cNvPr>
        <xdr:cNvSpPr txBox="1"/>
      </xdr:nvSpPr>
      <xdr:spPr>
        <a:xfrm>
          <a:off x="6854971" y="1041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115280</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77AF49D3-22F6-47D3-A9C7-2E614656F5AE}"/>
            </a:ext>
          </a:extLst>
        </xdr:cNvPr>
        <xdr:cNvSpPr txBox="1"/>
      </xdr:nvSpPr>
      <xdr:spPr>
        <a:xfrm>
          <a:off x="6038361" y="1040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158807</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023ECE52-FC2B-4278-A17E-223B013D60EF}"/>
            </a:ext>
          </a:extLst>
        </xdr:cNvPr>
        <xdr:cNvSpPr txBox="1"/>
      </xdr:nvSpPr>
      <xdr:spPr>
        <a:xfrm>
          <a:off x="8422151" y="1096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160086</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52D74FF3-6289-4531-BC3E-2E8F7BCA2976}"/>
            </a:ext>
          </a:extLst>
        </xdr:cNvPr>
        <xdr:cNvSpPr txBox="1"/>
      </xdr:nvSpPr>
      <xdr:spPr>
        <a:xfrm>
          <a:off x="7641101" y="1096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163500</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4DDE2CDB-B208-47B4-BD73-12198024243E}"/>
            </a:ext>
          </a:extLst>
        </xdr:cNvPr>
        <xdr:cNvSpPr txBox="1"/>
      </xdr:nvSpPr>
      <xdr:spPr>
        <a:xfrm>
          <a:off x="6854971" y="1096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165474</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4CFDAA34-5922-477F-85DF-F4A9C784D8F7}"/>
            </a:ext>
          </a:extLst>
        </xdr:cNvPr>
        <xdr:cNvSpPr txBox="1"/>
      </xdr:nvSpPr>
      <xdr:spPr>
        <a:xfrm>
          <a:off x="6038361" y="1097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6B0F8060-C0D7-4697-A854-5D15066422D4}"/>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C0013DBF-3290-4459-9EB9-2276F346121F}"/>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B4FF3AFA-0E41-4F02-8798-69D8C4992DF8}"/>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44EC08E1-81B2-42ED-9B31-E26668A7206A}"/>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50C0FD90-4458-4887-B2E7-FDDB4FBD3E0D}"/>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2D63EE5B-DB47-405C-9291-824BC22BD605}"/>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8C942EF-9118-40BA-8F77-DED776CB2245}"/>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8AEC34BB-C811-4E84-A110-3E89F4520FF5}"/>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DA668CA5-B0C7-466D-8C35-2B1DEC60F517}"/>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52AD4AF0-D55D-4E6E-BCE2-090322722CF9}"/>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E5801F50-EF98-4650-AEB2-4CDE4BE44D4C}"/>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01A435BF-E714-44A5-8A99-8C2C2DBAE793}"/>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DC41C0DE-A64D-48F0-AE78-6F96B35B3B6D}"/>
            </a:ext>
          </a:extLst>
        </xdr:cNvPr>
        <xdr:cNvSpPr txBox="1"/>
      </xdr:nvSpPr>
      <xdr:spPr>
        <a:xfrm>
          <a:off x="343701" y="1476739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D0C251F8-C541-459A-8ED4-66202FCD7771}"/>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D07478DE-9677-4FE1-A4BC-67A325B89E8B}"/>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C3773565-A178-4CE4-8812-1A07F0ED055C}"/>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142CADA6-C836-472D-B922-8DF2D3535FB8}"/>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D2CED53F-5A2C-49AA-956E-F75C26FFF6B0}"/>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AFB71F63-010A-484C-9DD2-2B2DC30D2A04}"/>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2ED00FCF-A371-46CA-AB84-039F7F9B35B2}"/>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B78BCF95-71A2-430D-BC4E-5B34B502B4DE}"/>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E36967FD-B3BE-4494-AEA9-FE6EF0E1A891}"/>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39152B3F-92D2-4D3D-B938-B700E21FB67D}"/>
            </a:ext>
          </a:extLst>
        </xdr:cNvPr>
        <xdr:cNvSpPr txBox="1"/>
      </xdr:nvSpPr>
      <xdr:spPr>
        <a:xfrm>
          <a:off x="343701" y="131364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C0F2EBCD-0401-41D7-95AF-8D0A8D7ADEE0}"/>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D30BFC06-4FF4-452B-BBDD-FDF68D45680D}"/>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D7738FD2-3265-4BFB-8417-50A4A60A5DE4}"/>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127907</xdr:rowOff>
    </xdr:from>
    <xdr:to>
      <xdr:col>24</xdr:col>
      <xdr:colOff>62865</xdr:colOff>
      <xdr:row>85</xdr:row>
      <xdr:rowOff>137705</xdr:rowOff>
    </xdr:to>
    <xdr:cxnSp macro="">
      <xdr:nvCxnSpPr>
        <xdr:cNvPr id="285" name="直線コネクタ 284">
          <a:extLst>
            <a:ext uri="{FF2B5EF4-FFF2-40B4-BE49-F238E27FC236}">
              <a16:creationId xmlns:a16="http://schemas.microsoft.com/office/drawing/2014/main" id="{0810F9C0-E6C5-48E0-B11F-FD881E26A039}"/>
            </a:ext>
          </a:extLst>
        </xdr:cNvPr>
        <xdr:cNvCxnSpPr/>
      </xdr:nvCxnSpPr>
      <xdr:spPr>
        <a:xfrm flipV="1">
          <a:off x="4173855" y="13333367"/>
          <a:ext cx="0" cy="1373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A491171E-2AD2-4497-B30F-806C4BC33805}"/>
            </a:ext>
          </a:extLst>
        </xdr:cNvPr>
        <xdr:cNvSpPr txBox="1"/>
      </xdr:nvSpPr>
      <xdr:spPr>
        <a:xfrm>
          <a:off x="4212590" y="1471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87" name="直線コネクタ 286">
          <a:extLst>
            <a:ext uri="{FF2B5EF4-FFF2-40B4-BE49-F238E27FC236}">
              <a16:creationId xmlns:a16="http://schemas.microsoft.com/office/drawing/2014/main" id="{C096F4FA-959B-4C1C-8FE4-CBE4DC466083}"/>
            </a:ext>
          </a:extLst>
        </xdr:cNvPr>
        <xdr:cNvCxnSpPr/>
      </xdr:nvCxnSpPr>
      <xdr:spPr>
        <a:xfrm>
          <a:off x="4112260" y="147071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74584</xdr:rowOff>
    </xdr:from>
    <xdr:ext cx="405111" cy="259045"/>
    <xdr:sp macro="" textlink="">
      <xdr:nvSpPr>
        <xdr:cNvPr id="288" name="【公営住宅】&#10;有形固定資産減価償却率最大値テキスト">
          <a:extLst>
            <a:ext uri="{FF2B5EF4-FFF2-40B4-BE49-F238E27FC236}">
              <a16:creationId xmlns:a16="http://schemas.microsoft.com/office/drawing/2014/main" id="{1D79DA6E-D5FD-4581-B486-A5BD88E5073B}"/>
            </a:ext>
          </a:extLst>
        </xdr:cNvPr>
        <xdr:cNvSpPr txBox="1"/>
      </xdr:nvSpPr>
      <xdr:spPr>
        <a:xfrm>
          <a:off x="4212590" y="1310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127907</xdr:rowOff>
    </xdr:from>
    <xdr:to>
      <xdr:col>24</xdr:col>
      <xdr:colOff>152400</xdr:colOff>
      <xdr:row>77</xdr:row>
      <xdr:rowOff>127907</xdr:rowOff>
    </xdr:to>
    <xdr:cxnSp macro="">
      <xdr:nvCxnSpPr>
        <xdr:cNvPr id="289" name="直線コネクタ 288">
          <a:extLst>
            <a:ext uri="{FF2B5EF4-FFF2-40B4-BE49-F238E27FC236}">
              <a16:creationId xmlns:a16="http://schemas.microsoft.com/office/drawing/2014/main" id="{375B26FB-E703-42D4-B8A9-B77463E0B030}"/>
            </a:ext>
          </a:extLst>
        </xdr:cNvPr>
        <xdr:cNvCxnSpPr/>
      </xdr:nvCxnSpPr>
      <xdr:spPr>
        <a:xfrm>
          <a:off x="4112260" y="133333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134275</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B65B7E0B-DE16-4401-95C0-17672AF9EC67}"/>
            </a:ext>
          </a:extLst>
        </xdr:cNvPr>
        <xdr:cNvSpPr txBox="1"/>
      </xdr:nvSpPr>
      <xdr:spPr>
        <a:xfrm>
          <a:off x="4212590" y="140179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291" name="フローチャート: 判断 290">
          <a:extLst>
            <a:ext uri="{FF2B5EF4-FFF2-40B4-BE49-F238E27FC236}">
              <a16:creationId xmlns:a16="http://schemas.microsoft.com/office/drawing/2014/main" id="{DD4A7A2A-685C-40D9-A5A3-4BB021A5682F}"/>
            </a:ext>
          </a:extLst>
        </xdr:cNvPr>
        <xdr:cNvSpPr/>
      </xdr:nvSpPr>
      <xdr:spPr>
        <a:xfrm>
          <a:off x="4131310" y="1417029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92" name="フローチャート: 判断 291">
          <a:extLst>
            <a:ext uri="{FF2B5EF4-FFF2-40B4-BE49-F238E27FC236}">
              <a16:creationId xmlns:a16="http://schemas.microsoft.com/office/drawing/2014/main" id="{E4F611BE-20E9-4F90-9565-C74E6EAD7B57}"/>
            </a:ext>
          </a:extLst>
        </xdr:cNvPr>
        <xdr:cNvSpPr/>
      </xdr:nvSpPr>
      <xdr:spPr>
        <a:xfrm>
          <a:off x="3388360" y="1413437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293" name="フローチャート: 判断 292">
          <a:extLst>
            <a:ext uri="{FF2B5EF4-FFF2-40B4-BE49-F238E27FC236}">
              <a16:creationId xmlns:a16="http://schemas.microsoft.com/office/drawing/2014/main" id="{D588B224-4A8D-4CFE-B3E0-D873229A3699}"/>
            </a:ext>
          </a:extLst>
        </xdr:cNvPr>
        <xdr:cNvSpPr/>
      </xdr:nvSpPr>
      <xdr:spPr>
        <a:xfrm>
          <a:off x="2571750" y="1409845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6894</xdr:rowOff>
    </xdr:from>
    <xdr:to>
      <xdr:col>10</xdr:col>
      <xdr:colOff>165100</xdr:colOff>
      <xdr:row>82</xdr:row>
      <xdr:rowOff>108494</xdr:rowOff>
    </xdr:to>
    <xdr:sp macro="" textlink="">
      <xdr:nvSpPr>
        <xdr:cNvPr id="294" name="フローチャート: 判断 293">
          <a:extLst>
            <a:ext uri="{FF2B5EF4-FFF2-40B4-BE49-F238E27FC236}">
              <a16:creationId xmlns:a16="http://schemas.microsoft.com/office/drawing/2014/main" id="{9B162B4F-C155-47AC-AEBD-FB5BCF316E9D}"/>
            </a:ext>
          </a:extLst>
        </xdr:cNvPr>
        <xdr:cNvSpPr/>
      </xdr:nvSpPr>
      <xdr:spPr>
        <a:xfrm>
          <a:off x="1774190" y="14067699"/>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142421</xdr:rowOff>
    </xdr:from>
    <xdr:to>
      <xdr:col>6</xdr:col>
      <xdr:colOff>38100</xdr:colOff>
      <xdr:row>82</xdr:row>
      <xdr:rowOff>72571</xdr:rowOff>
    </xdr:to>
    <xdr:sp macro="" textlink="">
      <xdr:nvSpPr>
        <xdr:cNvPr id="295" name="フローチャート: 判断 294">
          <a:extLst>
            <a:ext uri="{FF2B5EF4-FFF2-40B4-BE49-F238E27FC236}">
              <a16:creationId xmlns:a16="http://schemas.microsoft.com/office/drawing/2014/main" id="{15231CB3-348C-4654-933E-18CFD0F13AA8}"/>
            </a:ext>
          </a:extLst>
        </xdr:cNvPr>
        <xdr:cNvSpPr/>
      </xdr:nvSpPr>
      <xdr:spPr>
        <a:xfrm>
          <a:off x="988060" y="140279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B7F70F4F-5541-4E72-94CC-7C4AA5B0F7B4}"/>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25A58EAF-4DC4-4F01-BD63-5CC3D21534F1}"/>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4F9C040-7E8C-4736-A390-54837ADB5D30}"/>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70330B63-C9ED-4A90-BD90-287C2D959474}"/>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7B19A8A9-3AC4-43B3-BE31-2F277CBD288F}"/>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60779</xdr:rowOff>
    </xdr:from>
    <xdr:to>
      <xdr:col>24</xdr:col>
      <xdr:colOff>114300</xdr:colOff>
      <xdr:row>83</xdr:row>
      <xdr:rowOff>162379</xdr:rowOff>
    </xdr:to>
    <xdr:sp macro="" textlink="">
      <xdr:nvSpPr>
        <xdr:cNvPr id="301" name="楕円 300">
          <a:extLst>
            <a:ext uri="{FF2B5EF4-FFF2-40B4-BE49-F238E27FC236}">
              <a16:creationId xmlns:a16="http://schemas.microsoft.com/office/drawing/2014/main" id="{6619F3A8-D787-491D-ACFF-DE135E6CA338}"/>
            </a:ext>
          </a:extLst>
        </xdr:cNvPr>
        <xdr:cNvSpPr/>
      </xdr:nvSpPr>
      <xdr:spPr>
        <a:xfrm>
          <a:off x="4131310" y="1428731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39206</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A35F571B-E0AA-45C1-A795-08ADF6A97104}"/>
            </a:ext>
          </a:extLst>
        </xdr:cNvPr>
        <xdr:cNvSpPr txBox="1"/>
      </xdr:nvSpPr>
      <xdr:spPr>
        <a:xfrm>
          <a:off x="4212590" y="1426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31387</xdr:rowOff>
    </xdr:from>
    <xdr:to>
      <xdr:col>20</xdr:col>
      <xdr:colOff>38100</xdr:colOff>
      <xdr:row>83</xdr:row>
      <xdr:rowOff>132987</xdr:rowOff>
    </xdr:to>
    <xdr:sp macro="" textlink="">
      <xdr:nvSpPr>
        <xdr:cNvPr id="303" name="楕円 302">
          <a:extLst>
            <a:ext uri="{FF2B5EF4-FFF2-40B4-BE49-F238E27FC236}">
              <a16:creationId xmlns:a16="http://schemas.microsoft.com/office/drawing/2014/main" id="{E112F403-29CE-4E3A-8112-79870BB7E40A}"/>
            </a:ext>
          </a:extLst>
        </xdr:cNvPr>
        <xdr:cNvSpPr/>
      </xdr:nvSpPr>
      <xdr:spPr>
        <a:xfrm>
          <a:off x="3388360" y="14259832"/>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82187</xdr:rowOff>
    </xdr:from>
    <xdr:to>
      <xdr:col>24</xdr:col>
      <xdr:colOff>63500</xdr:colOff>
      <xdr:row>83</xdr:row>
      <xdr:rowOff>111579</xdr:rowOff>
    </xdr:to>
    <xdr:cxnSp macro="">
      <xdr:nvCxnSpPr>
        <xdr:cNvPr id="304" name="直線コネクタ 303">
          <a:extLst>
            <a:ext uri="{FF2B5EF4-FFF2-40B4-BE49-F238E27FC236}">
              <a16:creationId xmlns:a16="http://schemas.microsoft.com/office/drawing/2014/main" id="{A1285CBC-9472-4430-BF22-F4B44E4276BF}"/>
            </a:ext>
          </a:extLst>
        </xdr:cNvPr>
        <xdr:cNvCxnSpPr/>
      </xdr:nvCxnSpPr>
      <xdr:spPr>
        <a:xfrm>
          <a:off x="3431540" y="14314442"/>
          <a:ext cx="742950" cy="2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157118</xdr:rowOff>
    </xdr:from>
    <xdr:to>
      <xdr:col>15</xdr:col>
      <xdr:colOff>101600</xdr:colOff>
      <xdr:row>83</xdr:row>
      <xdr:rowOff>87268</xdr:rowOff>
    </xdr:to>
    <xdr:sp macro="" textlink="">
      <xdr:nvSpPr>
        <xdr:cNvPr id="305" name="楕円 304">
          <a:extLst>
            <a:ext uri="{FF2B5EF4-FFF2-40B4-BE49-F238E27FC236}">
              <a16:creationId xmlns:a16="http://schemas.microsoft.com/office/drawing/2014/main" id="{5D7A4F05-6BED-4564-B036-EF4621BA6828}"/>
            </a:ext>
          </a:extLst>
        </xdr:cNvPr>
        <xdr:cNvSpPr/>
      </xdr:nvSpPr>
      <xdr:spPr>
        <a:xfrm>
          <a:off x="2571750" y="1421792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36468</xdr:rowOff>
    </xdr:from>
    <xdr:to>
      <xdr:col>19</xdr:col>
      <xdr:colOff>177800</xdr:colOff>
      <xdr:row>83</xdr:row>
      <xdr:rowOff>82187</xdr:rowOff>
    </xdr:to>
    <xdr:cxnSp macro="">
      <xdr:nvCxnSpPr>
        <xdr:cNvPr id="306" name="直線コネクタ 305">
          <a:extLst>
            <a:ext uri="{FF2B5EF4-FFF2-40B4-BE49-F238E27FC236}">
              <a16:creationId xmlns:a16="http://schemas.microsoft.com/office/drawing/2014/main" id="{7E09D100-8045-453A-98CC-306D953B1ACA}"/>
            </a:ext>
          </a:extLst>
        </xdr:cNvPr>
        <xdr:cNvCxnSpPr/>
      </xdr:nvCxnSpPr>
      <xdr:spPr>
        <a:xfrm>
          <a:off x="2626360" y="14266818"/>
          <a:ext cx="805180" cy="4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98334</xdr:rowOff>
    </xdr:from>
    <xdr:to>
      <xdr:col>10</xdr:col>
      <xdr:colOff>165100</xdr:colOff>
      <xdr:row>83</xdr:row>
      <xdr:rowOff>28484</xdr:rowOff>
    </xdr:to>
    <xdr:sp macro="" textlink="">
      <xdr:nvSpPr>
        <xdr:cNvPr id="307" name="楕円 306">
          <a:extLst>
            <a:ext uri="{FF2B5EF4-FFF2-40B4-BE49-F238E27FC236}">
              <a16:creationId xmlns:a16="http://schemas.microsoft.com/office/drawing/2014/main" id="{8BFEB983-3F6A-461A-BFD5-BD1B71AAC98A}"/>
            </a:ext>
          </a:extLst>
        </xdr:cNvPr>
        <xdr:cNvSpPr/>
      </xdr:nvSpPr>
      <xdr:spPr>
        <a:xfrm>
          <a:off x="1774190" y="1415342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149134</xdr:rowOff>
    </xdr:from>
    <xdr:to>
      <xdr:col>15</xdr:col>
      <xdr:colOff>50800</xdr:colOff>
      <xdr:row>83</xdr:row>
      <xdr:rowOff>36468</xdr:rowOff>
    </xdr:to>
    <xdr:cxnSp macro="">
      <xdr:nvCxnSpPr>
        <xdr:cNvPr id="308" name="直線コネクタ 307">
          <a:extLst>
            <a:ext uri="{FF2B5EF4-FFF2-40B4-BE49-F238E27FC236}">
              <a16:creationId xmlns:a16="http://schemas.microsoft.com/office/drawing/2014/main" id="{0D99335F-E09C-4A4A-A2A4-207D2E532B6C}"/>
            </a:ext>
          </a:extLst>
        </xdr:cNvPr>
        <xdr:cNvCxnSpPr/>
      </xdr:nvCxnSpPr>
      <xdr:spPr>
        <a:xfrm>
          <a:off x="1828800" y="14208034"/>
          <a:ext cx="79756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42818</xdr:rowOff>
    </xdr:from>
    <xdr:to>
      <xdr:col>6</xdr:col>
      <xdr:colOff>38100</xdr:colOff>
      <xdr:row>82</xdr:row>
      <xdr:rowOff>144418</xdr:rowOff>
    </xdr:to>
    <xdr:sp macro="" textlink="">
      <xdr:nvSpPr>
        <xdr:cNvPr id="309" name="楕円 308">
          <a:extLst>
            <a:ext uri="{FF2B5EF4-FFF2-40B4-BE49-F238E27FC236}">
              <a16:creationId xmlns:a16="http://schemas.microsoft.com/office/drawing/2014/main" id="{EB59ED26-27F3-425B-8B9D-80C64FD2E868}"/>
            </a:ext>
          </a:extLst>
        </xdr:cNvPr>
        <xdr:cNvSpPr/>
      </xdr:nvSpPr>
      <xdr:spPr>
        <a:xfrm>
          <a:off x="988060" y="141036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93618</xdr:rowOff>
    </xdr:from>
    <xdr:to>
      <xdr:col>10</xdr:col>
      <xdr:colOff>114300</xdr:colOff>
      <xdr:row>82</xdr:row>
      <xdr:rowOff>149134</xdr:rowOff>
    </xdr:to>
    <xdr:cxnSp macro="">
      <xdr:nvCxnSpPr>
        <xdr:cNvPr id="310" name="直線コネクタ 309">
          <a:extLst>
            <a:ext uri="{FF2B5EF4-FFF2-40B4-BE49-F238E27FC236}">
              <a16:creationId xmlns:a16="http://schemas.microsoft.com/office/drawing/2014/main" id="{167FE31B-84CB-412B-929E-F76E2F72911C}"/>
            </a:ext>
          </a:extLst>
        </xdr:cNvPr>
        <xdr:cNvCxnSpPr/>
      </xdr:nvCxnSpPr>
      <xdr:spPr>
        <a:xfrm>
          <a:off x="1031240" y="14156328"/>
          <a:ext cx="79756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22151</xdr:rowOff>
    </xdr:from>
    <xdr:ext cx="405111" cy="259045"/>
    <xdr:sp macro="" textlink="">
      <xdr:nvSpPr>
        <xdr:cNvPr id="311" name="n_1aveValue【公営住宅】&#10;有形固定資産減価償却率">
          <a:extLst>
            <a:ext uri="{FF2B5EF4-FFF2-40B4-BE49-F238E27FC236}">
              <a16:creationId xmlns:a16="http://schemas.microsoft.com/office/drawing/2014/main" id="{36027AC7-A54C-43B1-8B34-3E5529BB7977}"/>
            </a:ext>
          </a:extLst>
        </xdr:cNvPr>
        <xdr:cNvSpPr txBox="1"/>
      </xdr:nvSpPr>
      <xdr:spPr>
        <a:xfrm>
          <a:off x="3239144" y="13905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157678</xdr:rowOff>
    </xdr:from>
    <xdr:ext cx="405111" cy="259045"/>
    <xdr:sp macro="" textlink="">
      <xdr:nvSpPr>
        <xdr:cNvPr id="312" name="n_2aveValue【公営住宅】&#10;有形固定資産減価償却率">
          <a:extLst>
            <a:ext uri="{FF2B5EF4-FFF2-40B4-BE49-F238E27FC236}">
              <a16:creationId xmlns:a16="http://schemas.microsoft.com/office/drawing/2014/main" id="{ED2204C5-CF6B-47E5-A502-CD07E8BCF8DD}"/>
            </a:ext>
          </a:extLst>
        </xdr:cNvPr>
        <xdr:cNvSpPr txBox="1"/>
      </xdr:nvSpPr>
      <xdr:spPr>
        <a:xfrm>
          <a:off x="2439044" y="1387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125021</xdr:rowOff>
    </xdr:from>
    <xdr:ext cx="405111" cy="259045"/>
    <xdr:sp macro="" textlink="">
      <xdr:nvSpPr>
        <xdr:cNvPr id="313" name="n_3aveValue【公営住宅】&#10;有形固定資産減価償却率">
          <a:extLst>
            <a:ext uri="{FF2B5EF4-FFF2-40B4-BE49-F238E27FC236}">
              <a16:creationId xmlns:a16="http://schemas.microsoft.com/office/drawing/2014/main" id="{0A41048E-ECAA-4934-997F-CE4802761B14}"/>
            </a:ext>
          </a:extLst>
        </xdr:cNvPr>
        <xdr:cNvSpPr txBox="1"/>
      </xdr:nvSpPr>
      <xdr:spPr>
        <a:xfrm>
          <a:off x="1641484" y="13842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89098</xdr:rowOff>
    </xdr:from>
    <xdr:ext cx="405111" cy="259045"/>
    <xdr:sp macro="" textlink="">
      <xdr:nvSpPr>
        <xdr:cNvPr id="314" name="n_4aveValue【公営住宅】&#10;有形固定資産減価償却率">
          <a:extLst>
            <a:ext uri="{FF2B5EF4-FFF2-40B4-BE49-F238E27FC236}">
              <a16:creationId xmlns:a16="http://schemas.microsoft.com/office/drawing/2014/main" id="{61EC4F1A-D67A-479A-8990-3A37220923BE}"/>
            </a:ext>
          </a:extLst>
        </xdr:cNvPr>
        <xdr:cNvSpPr txBox="1"/>
      </xdr:nvSpPr>
      <xdr:spPr>
        <a:xfrm>
          <a:off x="855354" y="13808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124114</xdr:rowOff>
    </xdr:from>
    <xdr:ext cx="405111" cy="259045"/>
    <xdr:sp macro="" textlink="">
      <xdr:nvSpPr>
        <xdr:cNvPr id="315" name="n_1mainValue【公営住宅】&#10;有形固定資産減価償却率">
          <a:extLst>
            <a:ext uri="{FF2B5EF4-FFF2-40B4-BE49-F238E27FC236}">
              <a16:creationId xmlns:a16="http://schemas.microsoft.com/office/drawing/2014/main" id="{6F7BEF2E-F6C0-40E3-B048-F546B372BE5F}"/>
            </a:ext>
          </a:extLst>
        </xdr:cNvPr>
        <xdr:cNvSpPr txBox="1"/>
      </xdr:nvSpPr>
      <xdr:spPr>
        <a:xfrm>
          <a:off x="3239144" y="14356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78395</xdr:rowOff>
    </xdr:from>
    <xdr:ext cx="405111" cy="259045"/>
    <xdr:sp macro="" textlink="">
      <xdr:nvSpPr>
        <xdr:cNvPr id="316" name="n_2mainValue【公営住宅】&#10;有形固定資産減価償却率">
          <a:extLst>
            <a:ext uri="{FF2B5EF4-FFF2-40B4-BE49-F238E27FC236}">
              <a16:creationId xmlns:a16="http://schemas.microsoft.com/office/drawing/2014/main" id="{91660434-77D0-4C6C-96BE-07A767797B3C}"/>
            </a:ext>
          </a:extLst>
        </xdr:cNvPr>
        <xdr:cNvSpPr txBox="1"/>
      </xdr:nvSpPr>
      <xdr:spPr>
        <a:xfrm>
          <a:off x="2439044" y="14308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19611</xdr:rowOff>
    </xdr:from>
    <xdr:ext cx="405111" cy="259045"/>
    <xdr:sp macro="" textlink="">
      <xdr:nvSpPr>
        <xdr:cNvPr id="317" name="n_3mainValue【公営住宅】&#10;有形固定資産減価償却率">
          <a:extLst>
            <a:ext uri="{FF2B5EF4-FFF2-40B4-BE49-F238E27FC236}">
              <a16:creationId xmlns:a16="http://schemas.microsoft.com/office/drawing/2014/main" id="{4212DBA1-4EEF-4BF3-BF2A-C2A45F75E495}"/>
            </a:ext>
          </a:extLst>
        </xdr:cNvPr>
        <xdr:cNvSpPr txBox="1"/>
      </xdr:nvSpPr>
      <xdr:spPr>
        <a:xfrm>
          <a:off x="1641484" y="14246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135545</xdr:rowOff>
    </xdr:from>
    <xdr:ext cx="405111" cy="259045"/>
    <xdr:sp macro="" textlink="">
      <xdr:nvSpPr>
        <xdr:cNvPr id="318" name="n_4mainValue【公営住宅】&#10;有形固定資産減価償却率">
          <a:extLst>
            <a:ext uri="{FF2B5EF4-FFF2-40B4-BE49-F238E27FC236}">
              <a16:creationId xmlns:a16="http://schemas.microsoft.com/office/drawing/2014/main" id="{F9C92A84-8277-49D6-80FD-4DBC583CFBA7}"/>
            </a:ext>
          </a:extLst>
        </xdr:cNvPr>
        <xdr:cNvSpPr txBox="1"/>
      </xdr:nvSpPr>
      <xdr:spPr>
        <a:xfrm>
          <a:off x="855354" y="1419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C19D3C0B-012F-4142-BD3E-39385CD51EE5}"/>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AFCCA4F1-64DE-4A0B-AA36-68F0052B7658}"/>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8A3D8F99-4037-4D5B-8F9A-66431A789BDA}"/>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21CAB28B-01C7-4F35-9C41-F804743115C7}"/>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4668BD6-359D-4A58-BB8A-2EFD5A039E9D}"/>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DF16E7AE-7992-4A98-99A0-D3F615F2A310}"/>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4B722241-FE26-47D5-B3BE-CF2AD4ABE903}"/>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03ACBC9D-69BC-460B-9A36-77A2260A9BE4}"/>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ADA061F9-6E1F-4A90-A532-9AF268E67872}"/>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C99D46B5-49A4-41DE-A712-6377E1BA8AEC}"/>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0BC34F56-9FF1-49DD-AF7B-100C2EA57AB5}"/>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FC99D0D4-B158-4A1C-9DCA-C410D0FCB48B}"/>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53C8B13B-D4A5-4A56-B47B-70C52D06832C}"/>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B5D8AD41-45E6-4B63-86ED-6628E5452605}"/>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A615A750-10F6-4C01-A4F1-0FB4962DCF5A}"/>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83E4A810-543B-45B9-9260-05745BC20686}"/>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E77728F2-DD64-4436-B867-F7CE72353650}"/>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01D42BF6-4E7E-4D74-8C75-99061D59E8EE}"/>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B28FE188-0730-4C62-B44A-B7A4FF821C14}"/>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A1DF48F5-4289-4F39-9127-92365F87C2C1}"/>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82107D8E-53B2-4A3A-BFA9-9273F5A38E78}"/>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212AE104-D719-4925-ACD4-9C0030C8EDF5}"/>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26B2DD64-0F65-4891-B06A-A7760BF67754}"/>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102870</xdr:rowOff>
    </xdr:from>
    <xdr:to>
      <xdr:col>54</xdr:col>
      <xdr:colOff>189865</xdr:colOff>
      <xdr:row>86</xdr:row>
      <xdr:rowOff>110489</xdr:rowOff>
    </xdr:to>
    <xdr:cxnSp macro="">
      <xdr:nvCxnSpPr>
        <xdr:cNvPr id="342" name="直線コネクタ 341">
          <a:extLst>
            <a:ext uri="{FF2B5EF4-FFF2-40B4-BE49-F238E27FC236}">
              <a16:creationId xmlns:a16="http://schemas.microsoft.com/office/drawing/2014/main" id="{967914C3-FBE6-4513-9CD7-A0163823C979}"/>
            </a:ext>
          </a:extLst>
        </xdr:cNvPr>
        <xdr:cNvCxnSpPr/>
      </xdr:nvCxnSpPr>
      <xdr:spPr>
        <a:xfrm flipV="1">
          <a:off x="9429115" y="13474065"/>
          <a:ext cx="0" cy="1379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3" name="【公営住宅】&#10;一人当たり面積最小値テキスト">
          <a:extLst>
            <a:ext uri="{FF2B5EF4-FFF2-40B4-BE49-F238E27FC236}">
              <a16:creationId xmlns:a16="http://schemas.microsoft.com/office/drawing/2014/main" id="{F0D9B32F-C96A-4D9C-BE61-110D949A8CE3}"/>
            </a:ext>
          </a:extLst>
        </xdr:cNvPr>
        <xdr:cNvSpPr txBox="1"/>
      </xdr:nvSpPr>
      <xdr:spPr>
        <a:xfrm>
          <a:off x="946785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4" name="直線コネクタ 343">
          <a:extLst>
            <a:ext uri="{FF2B5EF4-FFF2-40B4-BE49-F238E27FC236}">
              <a16:creationId xmlns:a16="http://schemas.microsoft.com/office/drawing/2014/main" id="{19E11EEE-8EC4-4AD1-A63F-6DEC63B4B8AD}"/>
            </a:ext>
          </a:extLst>
        </xdr:cNvPr>
        <xdr:cNvCxnSpPr/>
      </xdr:nvCxnSpPr>
      <xdr:spPr>
        <a:xfrm>
          <a:off x="9356090" y="1485328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49547</xdr:rowOff>
    </xdr:from>
    <xdr:ext cx="469744" cy="259045"/>
    <xdr:sp macro="" textlink="">
      <xdr:nvSpPr>
        <xdr:cNvPr id="345" name="【公営住宅】&#10;一人当たり面積最大値テキスト">
          <a:extLst>
            <a:ext uri="{FF2B5EF4-FFF2-40B4-BE49-F238E27FC236}">
              <a16:creationId xmlns:a16="http://schemas.microsoft.com/office/drawing/2014/main" id="{D3E875F9-7B17-441B-B250-198E6BD8DB73}"/>
            </a:ext>
          </a:extLst>
        </xdr:cNvPr>
        <xdr:cNvSpPr txBox="1"/>
      </xdr:nvSpPr>
      <xdr:spPr>
        <a:xfrm>
          <a:off x="9467850" y="1325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102870</xdr:rowOff>
    </xdr:from>
    <xdr:to>
      <xdr:col>55</xdr:col>
      <xdr:colOff>88900</xdr:colOff>
      <xdr:row>78</xdr:row>
      <xdr:rowOff>102870</xdr:rowOff>
    </xdr:to>
    <xdr:cxnSp macro="">
      <xdr:nvCxnSpPr>
        <xdr:cNvPr id="346" name="直線コネクタ 345">
          <a:extLst>
            <a:ext uri="{FF2B5EF4-FFF2-40B4-BE49-F238E27FC236}">
              <a16:creationId xmlns:a16="http://schemas.microsoft.com/office/drawing/2014/main" id="{3C9F3413-6B62-4B45-8CA2-D8C706B9BA12}"/>
            </a:ext>
          </a:extLst>
        </xdr:cNvPr>
        <xdr:cNvCxnSpPr/>
      </xdr:nvCxnSpPr>
      <xdr:spPr>
        <a:xfrm>
          <a:off x="9356090" y="134740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81805</xdr:rowOff>
    </xdr:from>
    <xdr:ext cx="469744" cy="259045"/>
    <xdr:sp macro="" textlink="">
      <xdr:nvSpPr>
        <xdr:cNvPr id="347" name="【公営住宅】&#10;一人当たり面積平均値テキスト">
          <a:extLst>
            <a:ext uri="{FF2B5EF4-FFF2-40B4-BE49-F238E27FC236}">
              <a16:creationId xmlns:a16="http://schemas.microsoft.com/office/drawing/2014/main" id="{456B96DB-15A0-4426-9D7C-1FE127FAD342}"/>
            </a:ext>
          </a:extLst>
        </xdr:cNvPr>
        <xdr:cNvSpPr txBox="1"/>
      </xdr:nvSpPr>
      <xdr:spPr>
        <a:xfrm>
          <a:off x="9467850" y="141426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58928</xdr:rowOff>
    </xdr:from>
    <xdr:to>
      <xdr:col>55</xdr:col>
      <xdr:colOff>50800</xdr:colOff>
      <xdr:row>83</xdr:row>
      <xdr:rowOff>160528</xdr:rowOff>
    </xdr:to>
    <xdr:sp macro="" textlink="">
      <xdr:nvSpPr>
        <xdr:cNvPr id="348" name="フローチャート: 判断 347">
          <a:extLst>
            <a:ext uri="{FF2B5EF4-FFF2-40B4-BE49-F238E27FC236}">
              <a16:creationId xmlns:a16="http://schemas.microsoft.com/office/drawing/2014/main" id="{144562EC-B5FE-47B3-AEAF-6665168F6C3D}"/>
            </a:ext>
          </a:extLst>
        </xdr:cNvPr>
        <xdr:cNvSpPr/>
      </xdr:nvSpPr>
      <xdr:spPr>
        <a:xfrm>
          <a:off x="9394190" y="14285468"/>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49" name="フローチャート: 判断 348">
          <a:extLst>
            <a:ext uri="{FF2B5EF4-FFF2-40B4-BE49-F238E27FC236}">
              <a16:creationId xmlns:a16="http://schemas.microsoft.com/office/drawing/2014/main" id="{C1886F87-2293-4D54-9B7C-3E98A2109001}"/>
            </a:ext>
          </a:extLst>
        </xdr:cNvPr>
        <xdr:cNvSpPr/>
      </xdr:nvSpPr>
      <xdr:spPr>
        <a:xfrm>
          <a:off x="8632190" y="1428622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62737</xdr:rowOff>
    </xdr:from>
    <xdr:to>
      <xdr:col>46</xdr:col>
      <xdr:colOff>38100</xdr:colOff>
      <xdr:row>83</xdr:row>
      <xdr:rowOff>164337</xdr:rowOff>
    </xdr:to>
    <xdr:sp macro="" textlink="">
      <xdr:nvSpPr>
        <xdr:cNvPr id="350" name="フローチャート: 判断 349">
          <a:extLst>
            <a:ext uri="{FF2B5EF4-FFF2-40B4-BE49-F238E27FC236}">
              <a16:creationId xmlns:a16="http://schemas.microsoft.com/office/drawing/2014/main" id="{A640BD85-2FA7-44C5-BB1C-0530E21B925F}"/>
            </a:ext>
          </a:extLst>
        </xdr:cNvPr>
        <xdr:cNvSpPr/>
      </xdr:nvSpPr>
      <xdr:spPr>
        <a:xfrm>
          <a:off x="7846060" y="14289277"/>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59689</xdr:rowOff>
    </xdr:from>
    <xdr:to>
      <xdr:col>41</xdr:col>
      <xdr:colOff>101600</xdr:colOff>
      <xdr:row>83</xdr:row>
      <xdr:rowOff>161289</xdr:rowOff>
    </xdr:to>
    <xdr:sp macro="" textlink="">
      <xdr:nvSpPr>
        <xdr:cNvPr id="351" name="フローチャート: 判断 350">
          <a:extLst>
            <a:ext uri="{FF2B5EF4-FFF2-40B4-BE49-F238E27FC236}">
              <a16:creationId xmlns:a16="http://schemas.microsoft.com/office/drawing/2014/main" id="{207314DD-6420-4D00-A73D-195707C7FFB6}"/>
            </a:ext>
          </a:extLst>
        </xdr:cNvPr>
        <xdr:cNvSpPr/>
      </xdr:nvSpPr>
      <xdr:spPr>
        <a:xfrm>
          <a:off x="7029450" y="1428622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49022</xdr:rowOff>
    </xdr:from>
    <xdr:to>
      <xdr:col>36</xdr:col>
      <xdr:colOff>165100</xdr:colOff>
      <xdr:row>83</xdr:row>
      <xdr:rowOff>150622</xdr:rowOff>
    </xdr:to>
    <xdr:sp macro="" textlink="">
      <xdr:nvSpPr>
        <xdr:cNvPr id="352" name="フローチャート: 判断 351">
          <a:extLst>
            <a:ext uri="{FF2B5EF4-FFF2-40B4-BE49-F238E27FC236}">
              <a16:creationId xmlns:a16="http://schemas.microsoft.com/office/drawing/2014/main" id="{C3C0E4DA-DB7A-4C3F-AFCD-EAC4CA06CA65}"/>
            </a:ext>
          </a:extLst>
        </xdr:cNvPr>
        <xdr:cNvSpPr/>
      </xdr:nvSpPr>
      <xdr:spPr>
        <a:xfrm>
          <a:off x="6231890" y="1428127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6C1EC42-BE31-42FB-AB1D-262AD0C7E9FA}"/>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33A92FD-5656-43AD-B03B-A3827029C082}"/>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3459CF22-1A25-4DA3-B889-B5F59F92B83C}"/>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CD84A7-CA0F-4318-9A25-73480B270A39}"/>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2588BAB-1EB2-40EE-B5EE-6133DD26A036}"/>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33782</xdr:rowOff>
    </xdr:from>
    <xdr:to>
      <xdr:col>55</xdr:col>
      <xdr:colOff>50800</xdr:colOff>
      <xdr:row>84</xdr:row>
      <xdr:rowOff>135382</xdr:rowOff>
    </xdr:to>
    <xdr:sp macro="" textlink="">
      <xdr:nvSpPr>
        <xdr:cNvPr id="358" name="楕円 357">
          <a:extLst>
            <a:ext uri="{FF2B5EF4-FFF2-40B4-BE49-F238E27FC236}">
              <a16:creationId xmlns:a16="http://schemas.microsoft.com/office/drawing/2014/main" id="{27ACFDFE-F8C0-418C-B434-E2235CB41D63}"/>
            </a:ext>
          </a:extLst>
        </xdr:cNvPr>
        <xdr:cNvSpPr/>
      </xdr:nvSpPr>
      <xdr:spPr>
        <a:xfrm>
          <a:off x="9394190" y="14433677"/>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12209</xdr:rowOff>
    </xdr:from>
    <xdr:ext cx="469744" cy="259045"/>
    <xdr:sp macro="" textlink="">
      <xdr:nvSpPr>
        <xdr:cNvPr id="359" name="【公営住宅】&#10;一人当たり面積該当値テキスト">
          <a:extLst>
            <a:ext uri="{FF2B5EF4-FFF2-40B4-BE49-F238E27FC236}">
              <a16:creationId xmlns:a16="http://schemas.microsoft.com/office/drawing/2014/main" id="{45A96D7A-7D36-4BC1-BD13-9BC715D2BB3B}"/>
            </a:ext>
          </a:extLst>
        </xdr:cNvPr>
        <xdr:cNvSpPr txBox="1"/>
      </xdr:nvSpPr>
      <xdr:spPr>
        <a:xfrm>
          <a:off x="9467850" y="1441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23113</xdr:rowOff>
    </xdr:from>
    <xdr:to>
      <xdr:col>50</xdr:col>
      <xdr:colOff>165100</xdr:colOff>
      <xdr:row>84</xdr:row>
      <xdr:rowOff>124713</xdr:rowOff>
    </xdr:to>
    <xdr:sp macro="" textlink="">
      <xdr:nvSpPr>
        <xdr:cNvPr id="360" name="楕円 359">
          <a:extLst>
            <a:ext uri="{FF2B5EF4-FFF2-40B4-BE49-F238E27FC236}">
              <a16:creationId xmlns:a16="http://schemas.microsoft.com/office/drawing/2014/main" id="{82009E86-7B80-496E-9377-4081D9C7AF3F}"/>
            </a:ext>
          </a:extLst>
        </xdr:cNvPr>
        <xdr:cNvSpPr/>
      </xdr:nvSpPr>
      <xdr:spPr>
        <a:xfrm>
          <a:off x="8632190" y="14421103"/>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73913</xdr:rowOff>
    </xdr:from>
    <xdr:to>
      <xdr:col>55</xdr:col>
      <xdr:colOff>0</xdr:colOff>
      <xdr:row>84</xdr:row>
      <xdr:rowOff>84582</xdr:rowOff>
    </xdr:to>
    <xdr:cxnSp macro="">
      <xdr:nvCxnSpPr>
        <xdr:cNvPr id="361" name="直線コネクタ 360">
          <a:extLst>
            <a:ext uri="{FF2B5EF4-FFF2-40B4-BE49-F238E27FC236}">
              <a16:creationId xmlns:a16="http://schemas.microsoft.com/office/drawing/2014/main" id="{7241966C-CAB9-4A44-A268-EC00C92F1521}"/>
            </a:ext>
          </a:extLst>
        </xdr:cNvPr>
        <xdr:cNvCxnSpPr/>
      </xdr:nvCxnSpPr>
      <xdr:spPr>
        <a:xfrm>
          <a:off x="8686800" y="14475713"/>
          <a:ext cx="742950" cy="12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25400</xdr:rowOff>
    </xdr:from>
    <xdr:to>
      <xdr:col>46</xdr:col>
      <xdr:colOff>38100</xdr:colOff>
      <xdr:row>84</xdr:row>
      <xdr:rowOff>127000</xdr:rowOff>
    </xdr:to>
    <xdr:sp macro="" textlink="">
      <xdr:nvSpPr>
        <xdr:cNvPr id="362" name="楕円 361">
          <a:extLst>
            <a:ext uri="{FF2B5EF4-FFF2-40B4-BE49-F238E27FC236}">
              <a16:creationId xmlns:a16="http://schemas.microsoft.com/office/drawing/2014/main" id="{B2392346-6924-448D-B1F8-71ADB004FCBB}"/>
            </a:ext>
          </a:extLst>
        </xdr:cNvPr>
        <xdr:cNvSpPr/>
      </xdr:nvSpPr>
      <xdr:spPr>
        <a:xfrm>
          <a:off x="7846060" y="144233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73913</xdr:rowOff>
    </xdr:from>
    <xdr:to>
      <xdr:col>50</xdr:col>
      <xdr:colOff>114300</xdr:colOff>
      <xdr:row>84</xdr:row>
      <xdr:rowOff>76200</xdr:rowOff>
    </xdr:to>
    <xdr:cxnSp macro="">
      <xdr:nvCxnSpPr>
        <xdr:cNvPr id="363" name="直線コネクタ 362">
          <a:extLst>
            <a:ext uri="{FF2B5EF4-FFF2-40B4-BE49-F238E27FC236}">
              <a16:creationId xmlns:a16="http://schemas.microsoft.com/office/drawing/2014/main" id="{0D6FC4A9-2AD3-4D1D-84C8-209E503F050C}"/>
            </a:ext>
          </a:extLst>
        </xdr:cNvPr>
        <xdr:cNvCxnSpPr/>
      </xdr:nvCxnSpPr>
      <xdr:spPr>
        <a:xfrm flipV="1">
          <a:off x="7889240" y="14475713"/>
          <a:ext cx="79756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27687</xdr:rowOff>
    </xdr:from>
    <xdr:to>
      <xdr:col>41</xdr:col>
      <xdr:colOff>101600</xdr:colOff>
      <xdr:row>84</xdr:row>
      <xdr:rowOff>129287</xdr:rowOff>
    </xdr:to>
    <xdr:sp macro="" textlink="">
      <xdr:nvSpPr>
        <xdr:cNvPr id="364" name="楕円 363">
          <a:extLst>
            <a:ext uri="{FF2B5EF4-FFF2-40B4-BE49-F238E27FC236}">
              <a16:creationId xmlns:a16="http://schemas.microsoft.com/office/drawing/2014/main" id="{8814BBBB-4448-493D-938F-2F8AA691EB6B}"/>
            </a:ext>
          </a:extLst>
        </xdr:cNvPr>
        <xdr:cNvSpPr/>
      </xdr:nvSpPr>
      <xdr:spPr>
        <a:xfrm>
          <a:off x="7029450" y="1442758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76200</xdr:rowOff>
    </xdr:from>
    <xdr:to>
      <xdr:col>45</xdr:col>
      <xdr:colOff>177800</xdr:colOff>
      <xdr:row>84</xdr:row>
      <xdr:rowOff>78487</xdr:rowOff>
    </xdr:to>
    <xdr:cxnSp macro="">
      <xdr:nvCxnSpPr>
        <xdr:cNvPr id="365" name="直線コネクタ 364">
          <a:extLst>
            <a:ext uri="{FF2B5EF4-FFF2-40B4-BE49-F238E27FC236}">
              <a16:creationId xmlns:a16="http://schemas.microsoft.com/office/drawing/2014/main" id="{A1F1520D-3A4D-4CF8-B361-AAE9541709EB}"/>
            </a:ext>
          </a:extLst>
        </xdr:cNvPr>
        <xdr:cNvCxnSpPr/>
      </xdr:nvCxnSpPr>
      <xdr:spPr>
        <a:xfrm flipV="1">
          <a:off x="7084060" y="14478000"/>
          <a:ext cx="80518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29211</xdr:rowOff>
    </xdr:from>
    <xdr:to>
      <xdr:col>36</xdr:col>
      <xdr:colOff>165100</xdr:colOff>
      <xdr:row>84</xdr:row>
      <xdr:rowOff>130811</xdr:rowOff>
    </xdr:to>
    <xdr:sp macro="" textlink="">
      <xdr:nvSpPr>
        <xdr:cNvPr id="366" name="楕円 365">
          <a:extLst>
            <a:ext uri="{FF2B5EF4-FFF2-40B4-BE49-F238E27FC236}">
              <a16:creationId xmlns:a16="http://schemas.microsoft.com/office/drawing/2014/main" id="{3C391DA7-9680-4DB8-9E64-D9CF2862ADA1}"/>
            </a:ext>
          </a:extLst>
        </xdr:cNvPr>
        <xdr:cNvSpPr/>
      </xdr:nvSpPr>
      <xdr:spPr>
        <a:xfrm>
          <a:off x="6231890" y="1442910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78487</xdr:rowOff>
    </xdr:from>
    <xdr:to>
      <xdr:col>41</xdr:col>
      <xdr:colOff>50800</xdr:colOff>
      <xdr:row>84</xdr:row>
      <xdr:rowOff>80011</xdr:rowOff>
    </xdr:to>
    <xdr:cxnSp macro="">
      <xdr:nvCxnSpPr>
        <xdr:cNvPr id="367" name="直線コネクタ 366">
          <a:extLst>
            <a:ext uri="{FF2B5EF4-FFF2-40B4-BE49-F238E27FC236}">
              <a16:creationId xmlns:a16="http://schemas.microsoft.com/office/drawing/2014/main" id="{A0510F97-6947-4117-8A9B-DE20294E2550}"/>
            </a:ext>
          </a:extLst>
        </xdr:cNvPr>
        <xdr:cNvCxnSpPr/>
      </xdr:nvCxnSpPr>
      <xdr:spPr>
        <a:xfrm flipV="1">
          <a:off x="6286500" y="14480287"/>
          <a:ext cx="79756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68" name="n_1aveValue【公営住宅】&#10;一人当たり面積">
          <a:extLst>
            <a:ext uri="{FF2B5EF4-FFF2-40B4-BE49-F238E27FC236}">
              <a16:creationId xmlns:a16="http://schemas.microsoft.com/office/drawing/2014/main" id="{81D02F08-62C7-4E3A-BF66-CF625EF6A3F9}"/>
            </a:ext>
          </a:extLst>
        </xdr:cNvPr>
        <xdr:cNvSpPr txBox="1"/>
      </xdr:nvSpPr>
      <xdr:spPr>
        <a:xfrm>
          <a:off x="8454467" y="1406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9414</xdr:rowOff>
    </xdr:from>
    <xdr:ext cx="469744" cy="259045"/>
    <xdr:sp macro="" textlink="">
      <xdr:nvSpPr>
        <xdr:cNvPr id="369" name="n_2aveValue【公営住宅】&#10;一人当たり面積">
          <a:extLst>
            <a:ext uri="{FF2B5EF4-FFF2-40B4-BE49-F238E27FC236}">
              <a16:creationId xmlns:a16="http://schemas.microsoft.com/office/drawing/2014/main" id="{642787DA-BEC7-4A7A-9562-E85CC02683A1}"/>
            </a:ext>
          </a:extLst>
        </xdr:cNvPr>
        <xdr:cNvSpPr txBox="1"/>
      </xdr:nvSpPr>
      <xdr:spPr>
        <a:xfrm>
          <a:off x="7673417" y="1407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70" name="n_3aveValue【公営住宅】&#10;一人当たり面積">
          <a:extLst>
            <a:ext uri="{FF2B5EF4-FFF2-40B4-BE49-F238E27FC236}">
              <a16:creationId xmlns:a16="http://schemas.microsoft.com/office/drawing/2014/main" id="{0BE172B0-C451-44E4-85BC-D17AAC745A48}"/>
            </a:ext>
          </a:extLst>
        </xdr:cNvPr>
        <xdr:cNvSpPr txBox="1"/>
      </xdr:nvSpPr>
      <xdr:spPr>
        <a:xfrm>
          <a:off x="6866332" y="14067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167149</xdr:rowOff>
    </xdr:from>
    <xdr:ext cx="469744" cy="259045"/>
    <xdr:sp macro="" textlink="">
      <xdr:nvSpPr>
        <xdr:cNvPr id="371" name="n_4aveValue【公営住宅】&#10;一人当たり面積">
          <a:extLst>
            <a:ext uri="{FF2B5EF4-FFF2-40B4-BE49-F238E27FC236}">
              <a16:creationId xmlns:a16="http://schemas.microsoft.com/office/drawing/2014/main" id="{7AE29DB2-6299-472A-94A1-56DCC29CB694}"/>
            </a:ext>
          </a:extLst>
        </xdr:cNvPr>
        <xdr:cNvSpPr txBox="1"/>
      </xdr:nvSpPr>
      <xdr:spPr>
        <a:xfrm>
          <a:off x="6068772" y="14058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115840</xdr:rowOff>
    </xdr:from>
    <xdr:ext cx="469744" cy="259045"/>
    <xdr:sp macro="" textlink="">
      <xdr:nvSpPr>
        <xdr:cNvPr id="372" name="n_1mainValue【公営住宅】&#10;一人当たり面積">
          <a:extLst>
            <a:ext uri="{FF2B5EF4-FFF2-40B4-BE49-F238E27FC236}">
              <a16:creationId xmlns:a16="http://schemas.microsoft.com/office/drawing/2014/main" id="{A4049B27-7162-4818-9DCF-01515453FB1E}"/>
            </a:ext>
          </a:extLst>
        </xdr:cNvPr>
        <xdr:cNvSpPr txBox="1"/>
      </xdr:nvSpPr>
      <xdr:spPr>
        <a:xfrm>
          <a:off x="8454467" y="14517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118127</xdr:rowOff>
    </xdr:from>
    <xdr:ext cx="469744" cy="259045"/>
    <xdr:sp macro="" textlink="">
      <xdr:nvSpPr>
        <xdr:cNvPr id="373" name="n_2mainValue【公営住宅】&#10;一人当たり面積">
          <a:extLst>
            <a:ext uri="{FF2B5EF4-FFF2-40B4-BE49-F238E27FC236}">
              <a16:creationId xmlns:a16="http://schemas.microsoft.com/office/drawing/2014/main" id="{9B40CABA-5234-48AD-82CB-5CEE96DB36BB}"/>
            </a:ext>
          </a:extLst>
        </xdr:cNvPr>
        <xdr:cNvSpPr txBox="1"/>
      </xdr:nvSpPr>
      <xdr:spPr>
        <a:xfrm>
          <a:off x="7673417" y="1452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120414</xdr:rowOff>
    </xdr:from>
    <xdr:ext cx="469744" cy="259045"/>
    <xdr:sp macro="" textlink="">
      <xdr:nvSpPr>
        <xdr:cNvPr id="374" name="n_3mainValue【公営住宅】&#10;一人当たり面積">
          <a:extLst>
            <a:ext uri="{FF2B5EF4-FFF2-40B4-BE49-F238E27FC236}">
              <a16:creationId xmlns:a16="http://schemas.microsoft.com/office/drawing/2014/main" id="{BB811281-B8DB-40D0-AA75-EC3BA96F06A7}"/>
            </a:ext>
          </a:extLst>
        </xdr:cNvPr>
        <xdr:cNvSpPr txBox="1"/>
      </xdr:nvSpPr>
      <xdr:spPr>
        <a:xfrm>
          <a:off x="6866332" y="1452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121938</xdr:rowOff>
    </xdr:from>
    <xdr:ext cx="469744" cy="259045"/>
    <xdr:sp macro="" textlink="">
      <xdr:nvSpPr>
        <xdr:cNvPr id="375" name="n_4mainValue【公営住宅】&#10;一人当たり面積">
          <a:extLst>
            <a:ext uri="{FF2B5EF4-FFF2-40B4-BE49-F238E27FC236}">
              <a16:creationId xmlns:a16="http://schemas.microsoft.com/office/drawing/2014/main" id="{2C65FA1A-F210-4FE1-A8FC-C850A2086E0C}"/>
            </a:ext>
          </a:extLst>
        </xdr:cNvPr>
        <xdr:cNvSpPr txBox="1"/>
      </xdr:nvSpPr>
      <xdr:spPr>
        <a:xfrm>
          <a:off x="6068772" y="14525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90643B86-AB2F-45AD-8FAF-A8D2FCF8DE35}"/>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E672ED9E-4F3A-4091-B02E-392155D5BD48}"/>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805CC6ED-FFA0-4663-B813-A09D1B44D64A}"/>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123A1AD1-C309-4FC6-9E19-496A5EBD35E7}"/>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230F1A96-D69F-4795-BD1F-B1DEB49DC610}"/>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41C8C7E5-2042-49AD-BB6B-913DFD67E12E}"/>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22ED188C-B003-4230-A3D1-E08EB6C6F73B}"/>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F1C78EFF-EFF2-4744-BDCA-C4A2291200D5}"/>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AFA54BAC-C7C2-4EF4-9F21-FB22806B8734}"/>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5E16873A-5937-4B73-BCEE-62D6A4673E00}"/>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918BCBFB-1C7F-4CC6-A296-90D3DD79137E}"/>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3E78E0C7-8B81-4FE9-9280-4DA35B377722}"/>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AF07FFA9-6F71-478A-A47B-58ED7416F73E}"/>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95F40BFB-544B-4D3C-A717-ABBC1D0489FE}"/>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DAE81AE7-BB8B-4B18-8EA3-B4E7C1E1984B}"/>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C0CB1AE8-1DFA-48B6-A93B-2346DDCDCA0C}"/>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A88FFAE0-D297-40AF-B83B-772CC4DE2F41}"/>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67A3C44E-A502-4A2B-82C4-18795DE441F4}"/>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41747D41-6B50-4F17-A43A-A9A230D2ED95}"/>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690AFCD7-D1A4-4063-B921-498972CF658E}"/>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37FCC09F-3F52-4330-BC8E-9B4670973825}"/>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36A9BA30-96F7-438C-A6E6-E3892CF3C412}"/>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E3CBD8FF-3A0D-4CCC-9C9D-BFD1AC896F71}"/>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9616AA75-6CC1-49EC-A487-F2B205D75654}"/>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1E166FFE-F1A7-4B21-B89D-6470DE548403}"/>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89D9D02E-9C24-42D1-9A39-6838CDF8257E}"/>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9C9AF773-6F51-4422-BA46-0543C72F6889}"/>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3" name="直線コネクタ 402">
          <a:extLst>
            <a:ext uri="{FF2B5EF4-FFF2-40B4-BE49-F238E27FC236}">
              <a16:creationId xmlns:a16="http://schemas.microsoft.com/office/drawing/2014/main" id="{60C8AC46-6AF8-450B-8CB4-4D93025DEA38}"/>
            </a:ext>
          </a:extLst>
        </xdr:cNvPr>
        <xdr:cNvCxnSpPr/>
      </xdr:nvCxnSpPr>
      <xdr:spPr>
        <a:xfrm>
          <a:off x="1120394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4" name="テキスト ボックス 403">
          <a:extLst>
            <a:ext uri="{FF2B5EF4-FFF2-40B4-BE49-F238E27FC236}">
              <a16:creationId xmlns:a16="http://schemas.microsoft.com/office/drawing/2014/main" id="{77EB980B-09C2-40D1-943F-0FA94123861A}"/>
            </a:ext>
          </a:extLst>
        </xdr:cNvPr>
        <xdr:cNvSpPr txBox="1"/>
      </xdr:nvSpPr>
      <xdr:spPr>
        <a:xfrm>
          <a:off x="1080153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5" name="直線コネクタ 404">
          <a:extLst>
            <a:ext uri="{FF2B5EF4-FFF2-40B4-BE49-F238E27FC236}">
              <a16:creationId xmlns:a16="http://schemas.microsoft.com/office/drawing/2014/main" id="{34DA810F-D8C0-4756-B52C-BA53AAD5F311}"/>
            </a:ext>
          </a:extLst>
        </xdr:cNvPr>
        <xdr:cNvCxnSpPr/>
      </xdr:nvCxnSpPr>
      <xdr:spPr>
        <a:xfrm>
          <a:off x="1120394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6" name="テキスト ボックス 405">
          <a:extLst>
            <a:ext uri="{FF2B5EF4-FFF2-40B4-BE49-F238E27FC236}">
              <a16:creationId xmlns:a16="http://schemas.microsoft.com/office/drawing/2014/main" id="{98BAC87D-5E8D-4111-8F5B-A28944B0D53C}"/>
            </a:ext>
          </a:extLst>
        </xdr:cNvPr>
        <xdr:cNvSpPr txBox="1"/>
      </xdr:nvSpPr>
      <xdr:spPr>
        <a:xfrm>
          <a:off x="10842791" y="656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7" name="直線コネクタ 406">
          <a:extLst>
            <a:ext uri="{FF2B5EF4-FFF2-40B4-BE49-F238E27FC236}">
              <a16:creationId xmlns:a16="http://schemas.microsoft.com/office/drawing/2014/main" id="{AB803BF5-3220-4A62-9F39-CB410432958B}"/>
            </a:ext>
          </a:extLst>
        </xdr:cNvPr>
        <xdr:cNvCxnSpPr/>
      </xdr:nvCxnSpPr>
      <xdr:spPr>
        <a:xfrm>
          <a:off x="1120394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8" name="テキスト ボックス 407">
          <a:extLst>
            <a:ext uri="{FF2B5EF4-FFF2-40B4-BE49-F238E27FC236}">
              <a16:creationId xmlns:a16="http://schemas.microsoft.com/office/drawing/2014/main" id="{080AD1F2-8AA8-46BB-A07A-239B140428B3}"/>
            </a:ext>
          </a:extLst>
        </xdr:cNvPr>
        <xdr:cNvSpPr txBox="1"/>
      </xdr:nvSpPr>
      <xdr:spPr>
        <a:xfrm>
          <a:off x="10842791" y="610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9" name="直線コネクタ 408">
          <a:extLst>
            <a:ext uri="{FF2B5EF4-FFF2-40B4-BE49-F238E27FC236}">
              <a16:creationId xmlns:a16="http://schemas.microsoft.com/office/drawing/2014/main" id="{639282EE-23F6-4258-B425-30364F70D878}"/>
            </a:ext>
          </a:extLst>
        </xdr:cNvPr>
        <xdr:cNvCxnSpPr/>
      </xdr:nvCxnSpPr>
      <xdr:spPr>
        <a:xfrm>
          <a:off x="1120394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0" name="テキスト ボックス 409">
          <a:extLst>
            <a:ext uri="{FF2B5EF4-FFF2-40B4-BE49-F238E27FC236}">
              <a16:creationId xmlns:a16="http://schemas.microsoft.com/office/drawing/2014/main" id="{33902417-6C11-448E-9A2C-F151C15408B6}"/>
            </a:ext>
          </a:extLst>
        </xdr:cNvPr>
        <xdr:cNvSpPr txBox="1"/>
      </xdr:nvSpPr>
      <xdr:spPr>
        <a:xfrm>
          <a:off x="10842791" y="56508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3B037B02-CC3B-410E-9510-CBC56BFB2BEC}"/>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2" name="テキスト ボックス 411">
          <a:extLst>
            <a:ext uri="{FF2B5EF4-FFF2-40B4-BE49-F238E27FC236}">
              <a16:creationId xmlns:a16="http://schemas.microsoft.com/office/drawing/2014/main" id="{3CAF366E-FDDD-4C29-B4DE-75368767CA77}"/>
            </a:ext>
          </a:extLst>
        </xdr:cNvPr>
        <xdr:cNvSpPr txBox="1"/>
      </xdr:nvSpPr>
      <xdr:spPr>
        <a:xfrm>
          <a:off x="10842791" y="519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5766B009-F27B-4F51-A4D6-06AC7266BD81}"/>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48768</xdr:rowOff>
    </xdr:from>
    <xdr:to>
      <xdr:col>85</xdr:col>
      <xdr:colOff>126364</xdr:colOff>
      <xdr:row>40</xdr:row>
      <xdr:rowOff>62484</xdr:rowOff>
    </xdr:to>
    <xdr:cxnSp macro="">
      <xdr:nvCxnSpPr>
        <xdr:cNvPr id="414" name="直線コネクタ 413">
          <a:extLst>
            <a:ext uri="{FF2B5EF4-FFF2-40B4-BE49-F238E27FC236}">
              <a16:creationId xmlns:a16="http://schemas.microsoft.com/office/drawing/2014/main" id="{CCED3ED2-436D-48B9-B463-2F2A67B91C23}"/>
            </a:ext>
          </a:extLst>
        </xdr:cNvPr>
        <xdr:cNvCxnSpPr/>
      </xdr:nvCxnSpPr>
      <xdr:spPr>
        <a:xfrm flipV="1">
          <a:off x="14703424" y="5708523"/>
          <a:ext cx="0" cy="120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66311</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B5464F2D-7D30-4809-BC3A-63A11430C7DF}"/>
            </a:ext>
          </a:extLst>
        </xdr:cNvPr>
        <xdr:cNvSpPr txBox="1"/>
      </xdr:nvSpPr>
      <xdr:spPr>
        <a:xfrm>
          <a:off x="14742160" y="692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62484</xdr:rowOff>
    </xdr:from>
    <xdr:to>
      <xdr:col>86</xdr:col>
      <xdr:colOff>25400</xdr:colOff>
      <xdr:row>40</xdr:row>
      <xdr:rowOff>62484</xdr:rowOff>
    </xdr:to>
    <xdr:cxnSp macro="">
      <xdr:nvCxnSpPr>
        <xdr:cNvPr id="416" name="直線コネクタ 415">
          <a:extLst>
            <a:ext uri="{FF2B5EF4-FFF2-40B4-BE49-F238E27FC236}">
              <a16:creationId xmlns:a16="http://schemas.microsoft.com/office/drawing/2014/main" id="{BB5ABE1E-5381-4354-887F-A8A0BAC3426E}"/>
            </a:ext>
          </a:extLst>
        </xdr:cNvPr>
        <xdr:cNvCxnSpPr/>
      </xdr:nvCxnSpPr>
      <xdr:spPr>
        <a:xfrm>
          <a:off x="14611350" y="69166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166895</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123C0F33-F98C-466A-AF3B-2C279FB295DA}"/>
            </a:ext>
          </a:extLst>
        </xdr:cNvPr>
        <xdr:cNvSpPr txBox="1"/>
      </xdr:nvSpPr>
      <xdr:spPr>
        <a:xfrm>
          <a:off x="14742160" y="5485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48768</xdr:rowOff>
    </xdr:from>
    <xdr:to>
      <xdr:col>86</xdr:col>
      <xdr:colOff>25400</xdr:colOff>
      <xdr:row>33</xdr:row>
      <xdr:rowOff>48768</xdr:rowOff>
    </xdr:to>
    <xdr:cxnSp macro="">
      <xdr:nvCxnSpPr>
        <xdr:cNvPr id="418" name="直線コネクタ 417">
          <a:extLst>
            <a:ext uri="{FF2B5EF4-FFF2-40B4-BE49-F238E27FC236}">
              <a16:creationId xmlns:a16="http://schemas.microsoft.com/office/drawing/2014/main" id="{9A635554-1F62-4D22-8193-CBD60117BD78}"/>
            </a:ext>
          </a:extLst>
        </xdr:cNvPr>
        <xdr:cNvCxnSpPr/>
      </xdr:nvCxnSpPr>
      <xdr:spPr>
        <a:xfrm>
          <a:off x="14611350" y="570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60977</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61FDCCAC-5282-47BF-A1BF-6F0EB2AE76D5}"/>
            </a:ext>
          </a:extLst>
        </xdr:cNvPr>
        <xdr:cNvSpPr txBox="1"/>
      </xdr:nvSpPr>
      <xdr:spPr>
        <a:xfrm>
          <a:off x="14742160" y="6229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20" name="フローチャート: 判断 419">
          <a:extLst>
            <a:ext uri="{FF2B5EF4-FFF2-40B4-BE49-F238E27FC236}">
              <a16:creationId xmlns:a16="http://schemas.microsoft.com/office/drawing/2014/main" id="{FF4A3F69-4F36-4ECE-8949-FF71FB1F955B}"/>
            </a:ext>
          </a:extLst>
        </xdr:cNvPr>
        <xdr:cNvSpPr/>
      </xdr:nvSpPr>
      <xdr:spPr>
        <a:xfrm>
          <a:off x="14649450" y="62566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421" name="フローチャート: 判断 420">
          <a:extLst>
            <a:ext uri="{FF2B5EF4-FFF2-40B4-BE49-F238E27FC236}">
              <a16:creationId xmlns:a16="http://schemas.microsoft.com/office/drawing/2014/main" id="{ADD714CA-D666-4647-860B-579F17CC4292}"/>
            </a:ext>
          </a:extLst>
        </xdr:cNvPr>
        <xdr:cNvSpPr/>
      </xdr:nvSpPr>
      <xdr:spPr>
        <a:xfrm>
          <a:off x="13887450" y="62223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7112</xdr:rowOff>
    </xdr:from>
    <xdr:to>
      <xdr:col>76</xdr:col>
      <xdr:colOff>165100</xdr:colOff>
      <xdr:row>36</xdr:row>
      <xdr:rowOff>108712</xdr:rowOff>
    </xdr:to>
    <xdr:sp macro="" textlink="">
      <xdr:nvSpPr>
        <xdr:cNvPr id="422" name="フローチャート: 判断 421">
          <a:extLst>
            <a:ext uri="{FF2B5EF4-FFF2-40B4-BE49-F238E27FC236}">
              <a16:creationId xmlns:a16="http://schemas.microsoft.com/office/drawing/2014/main" id="{9327E5D1-12F6-4075-A911-E0B881DB9225}"/>
            </a:ext>
          </a:extLst>
        </xdr:cNvPr>
        <xdr:cNvSpPr/>
      </xdr:nvSpPr>
      <xdr:spPr>
        <a:xfrm>
          <a:off x="13089890" y="618121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146558</xdr:rowOff>
    </xdr:from>
    <xdr:to>
      <xdr:col>72</xdr:col>
      <xdr:colOff>38100</xdr:colOff>
      <xdr:row>36</xdr:row>
      <xdr:rowOff>76708</xdr:rowOff>
    </xdr:to>
    <xdr:sp macro="" textlink="">
      <xdr:nvSpPr>
        <xdr:cNvPr id="423" name="フローチャート: 判断 422">
          <a:extLst>
            <a:ext uri="{FF2B5EF4-FFF2-40B4-BE49-F238E27FC236}">
              <a16:creationId xmlns:a16="http://schemas.microsoft.com/office/drawing/2014/main" id="{9634C73F-A41E-47AE-B103-47BD048A3709}"/>
            </a:ext>
          </a:extLst>
        </xdr:cNvPr>
        <xdr:cNvSpPr/>
      </xdr:nvSpPr>
      <xdr:spPr>
        <a:xfrm>
          <a:off x="12303760" y="614540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128270</xdr:rowOff>
    </xdr:from>
    <xdr:to>
      <xdr:col>67</xdr:col>
      <xdr:colOff>101600</xdr:colOff>
      <xdr:row>36</xdr:row>
      <xdr:rowOff>58420</xdr:rowOff>
    </xdr:to>
    <xdr:sp macro="" textlink="">
      <xdr:nvSpPr>
        <xdr:cNvPr id="424" name="フローチャート: 判断 423">
          <a:extLst>
            <a:ext uri="{FF2B5EF4-FFF2-40B4-BE49-F238E27FC236}">
              <a16:creationId xmlns:a16="http://schemas.microsoft.com/office/drawing/2014/main" id="{F3A1844A-1959-40F1-83C1-C75C8970AB12}"/>
            </a:ext>
          </a:extLst>
        </xdr:cNvPr>
        <xdr:cNvSpPr/>
      </xdr:nvSpPr>
      <xdr:spPr>
        <a:xfrm>
          <a:off x="11487150" y="61328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40AB8327-F29C-4034-B28F-C7E286C50036}"/>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D8BC9C33-4264-491D-B717-C84EDBE84C63}"/>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32ACE6FA-865C-4950-B2BB-AC250F48B1D8}"/>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7579B1DF-6AA8-4900-9140-741E615F4913}"/>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2A8C004E-0EBC-4B11-80A5-873CB7E74707}"/>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103124</xdr:rowOff>
    </xdr:from>
    <xdr:to>
      <xdr:col>85</xdr:col>
      <xdr:colOff>177800</xdr:colOff>
      <xdr:row>34</xdr:row>
      <xdr:rowOff>33274</xdr:rowOff>
    </xdr:to>
    <xdr:sp macro="" textlink="">
      <xdr:nvSpPr>
        <xdr:cNvPr id="430" name="楕円 429">
          <a:extLst>
            <a:ext uri="{FF2B5EF4-FFF2-40B4-BE49-F238E27FC236}">
              <a16:creationId xmlns:a16="http://schemas.microsoft.com/office/drawing/2014/main" id="{A82A93A6-75E6-4FA5-9BB0-03E05E697AC8}"/>
            </a:ext>
          </a:extLst>
        </xdr:cNvPr>
        <xdr:cNvSpPr/>
      </xdr:nvSpPr>
      <xdr:spPr>
        <a:xfrm>
          <a:off x="14649450" y="575906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18051</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719F81B6-68A6-468B-B4BC-F645F56F1C85}"/>
            </a:ext>
          </a:extLst>
        </xdr:cNvPr>
        <xdr:cNvSpPr txBox="1"/>
      </xdr:nvSpPr>
      <xdr:spPr>
        <a:xfrm>
          <a:off x="14742160" y="5679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107696</xdr:rowOff>
    </xdr:from>
    <xdr:to>
      <xdr:col>81</xdr:col>
      <xdr:colOff>101600</xdr:colOff>
      <xdr:row>34</xdr:row>
      <xdr:rowOff>37846</xdr:rowOff>
    </xdr:to>
    <xdr:sp macro="" textlink="">
      <xdr:nvSpPr>
        <xdr:cNvPr id="432" name="楕円 431">
          <a:extLst>
            <a:ext uri="{FF2B5EF4-FFF2-40B4-BE49-F238E27FC236}">
              <a16:creationId xmlns:a16="http://schemas.microsoft.com/office/drawing/2014/main" id="{2B4A0E04-F592-4260-BF30-1BA0685378FD}"/>
            </a:ext>
          </a:extLst>
        </xdr:cNvPr>
        <xdr:cNvSpPr/>
      </xdr:nvSpPr>
      <xdr:spPr>
        <a:xfrm>
          <a:off x="13887450" y="576364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153924</xdr:rowOff>
    </xdr:from>
    <xdr:to>
      <xdr:col>85</xdr:col>
      <xdr:colOff>127000</xdr:colOff>
      <xdr:row>33</xdr:row>
      <xdr:rowOff>158496</xdr:rowOff>
    </xdr:to>
    <xdr:cxnSp macro="">
      <xdr:nvCxnSpPr>
        <xdr:cNvPr id="433" name="直線コネクタ 432">
          <a:extLst>
            <a:ext uri="{FF2B5EF4-FFF2-40B4-BE49-F238E27FC236}">
              <a16:creationId xmlns:a16="http://schemas.microsoft.com/office/drawing/2014/main" id="{9C121833-A3C2-482D-A462-57A72FA6FFEA}"/>
            </a:ext>
          </a:extLst>
        </xdr:cNvPr>
        <xdr:cNvCxnSpPr/>
      </xdr:nvCxnSpPr>
      <xdr:spPr>
        <a:xfrm flipV="1">
          <a:off x="13942060" y="5811774"/>
          <a:ext cx="762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128270</xdr:rowOff>
    </xdr:from>
    <xdr:to>
      <xdr:col>76</xdr:col>
      <xdr:colOff>165100</xdr:colOff>
      <xdr:row>34</xdr:row>
      <xdr:rowOff>58420</xdr:rowOff>
    </xdr:to>
    <xdr:sp macro="" textlink="">
      <xdr:nvSpPr>
        <xdr:cNvPr id="434" name="楕円 433">
          <a:extLst>
            <a:ext uri="{FF2B5EF4-FFF2-40B4-BE49-F238E27FC236}">
              <a16:creationId xmlns:a16="http://schemas.microsoft.com/office/drawing/2014/main" id="{4628E3F1-C904-4F2C-BADD-A50B701C3E56}"/>
            </a:ext>
          </a:extLst>
        </xdr:cNvPr>
        <xdr:cNvSpPr/>
      </xdr:nvSpPr>
      <xdr:spPr>
        <a:xfrm>
          <a:off x="13089890" y="578993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158496</xdr:rowOff>
    </xdr:from>
    <xdr:to>
      <xdr:col>81</xdr:col>
      <xdr:colOff>50800</xdr:colOff>
      <xdr:row>34</xdr:row>
      <xdr:rowOff>7620</xdr:rowOff>
    </xdr:to>
    <xdr:cxnSp macro="">
      <xdr:nvCxnSpPr>
        <xdr:cNvPr id="435" name="直線コネクタ 434">
          <a:extLst>
            <a:ext uri="{FF2B5EF4-FFF2-40B4-BE49-F238E27FC236}">
              <a16:creationId xmlns:a16="http://schemas.microsoft.com/office/drawing/2014/main" id="{51F10E0E-923C-4670-BA03-33CEB64B12D0}"/>
            </a:ext>
          </a:extLst>
        </xdr:cNvPr>
        <xdr:cNvCxnSpPr/>
      </xdr:nvCxnSpPr>
      <xdr:spPr>
        <a:xfrm flipV="1">
          <a:off x="13144500" y="5818251"/>
          <a:ext cx="79756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18542</xdr:rowOff>
    </xdr:from>
    <xdr:to>
      <xdr:col>72</xdr:col>
      <xdr:colOff>38100</xdr:colOff>
      <xdr:row>34</xdr:row>
      <xdr:rowOff>120142</xdr:rowOff>
    </xdr:to>
    <xdr:sp macro="" textlink="">
      <xdr:nvSpPr>
        <xdr:cNvPr id="436" name="楕円 435">
          <a:extLst>
            <a:ext uri="{FF2B5EF4-FFF2-40B4-BE49-F238E27FC236}">
              <a16:creationId xmlns:a16="http://schemas.microsoft.com/office/drawing/2014/main" id="{901BF0FD-541D-4140-B02A-4F3C67C24730}"/>
            </a:ext>
          </a:extLst>
        </xdr:cNvPr>
        <xdr:cNvSpPr/>
      </xdr:nvSpPr>
      <xdr:spPr>
        <a:xfrm>
          <a:off x="12303760" y="5851652"/>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7620</xdr:rowOff>
    </xdr:from>
    <xdr:to>
      <xdr:col>76</xdr:col>
      <xdr:colOff>114300</xdr:colOff>
      <xdr:row>34</xdr:row>
      <xdr:rowOff>69342</xdr:rowOff>
    </xdr:to>
    <xdr:cxnSp macro="">
      <xdr:nvCxnSpPr>
        <xdr:cNvPr id="437" name="直線コネクタ 436">
          <a:extLst>
            <a:ext uri="{FF2B5EF4-FFF2-40B4-BE49-F238E27FC236}">
              <a16:creationId xmlns:a16="http://schemas.microsoft.com/office/drawing/2014/main" id="{B2697124-79B7-4718-97A4-95ECEF18261F}"/>
            </a:ext>
          </a:extLst>
        </xdr:cNvPr>
        <xdr:cNvCxnSpPr/>
      </xdr:nvCxnSpPr>
      <xdr:spPr>
        <a:xfrm flipV="1">
          <a:off x="12346940" y="5838825"/>
          <a:ext cx="79756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119126</xdr:rowOff>
    </xdr:from>
    <xdr:to>
      <xdr:col>67</xdr:col>
      <xdr:colOff>101600</xdr:colOff>
      <xdr:row>34</xdr:row>
      <xdr:rowOff>49276</xdr:rowOff>
    </xdr:to>
    <xdr:sp macro="" textlink="">
      <xdr:nvSpPr>
        <xdr:cNvPr id="438" name="楕円 437">
          <a:extLst>
            <a:ext uri="{FF2B5EF4-FFF2-40B4-BE49-F238E27FC236}">
              <a16:creationId xmlns:a16="http://schemas.microsoft.com/office/drawing/2014/main" id="{39A2AF8C-23E5-4278-A3F2-8FB4DB1A6681}"/>
            </a:ext>
          </a:extLst>
        </xdr:cNvPr>
        <xdr:cNvSpPr/>
      </xdr:nvSpPr>
      <xdr:spPr>
        <a:xfrm>
          <a:off x="11487150" y="577888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169926</xdr:rowOff>
    </xdr:from>
    <xdr:to>
      <xdr:col>71</xdr:col>
      <xdr:colOff>177800</xdr:colOff>
      <xdr:row>34</xdr:row>
      <xdr:rowOff>69342</xdr:rowOff>
    </xdr:to>
    <xdr:cxnSp macro="">
      <xdr:nvCxnSpPr>
        <xdr:cNvPr id="439" name="直線コネクタ 438">
          <a:extLst>
            <a:ext uri="{FF2B5EF4-FFF2-40B4-BE49-F238E27FC236}">
              <a16:creationId xmlns:a16="http://schemas.microsoft.com/office/drawing/2014/main" id="{2A87B3A2-A2D2-4B67-AEF1-9BBFBC504813}"/>
            </a:ext>
          </a:extLst>
        </xdr:cNvPr>
        <xdr:cNvCxnSpPr/>
      </xdr:nvCxnSpPr>
      <xdr:spPr>
        <a:xfrm>
          <a:off x="11541760" y="5831586"/>
          <a:ext cx="80518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140987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36AB625F-E2EC-45F2-836E-303D9C3E1273}"/>
            </a:ext>
          </a:extLst>
        </xdr:cNvPr>
        <xdr:cNvSpPr txBox="1"/>
      </xdr:nvSpPr>
      <xdr:spPr>
        <a:xfrm>
          <a:off x="13738234" y="631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99839</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D6BB39E4-45EE-46FD-A4C7-488C2C2F6920}"/>
            </a:ext>
          </a:extLst>
        </xdr:cNvPr>
        <xdr:cNvSpPr txBox="1"/>
      </xdr:nvSpPr>
      <xdr:spPr>
        <a:xfrm>
          <a:off x="12957184" y="6268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67835</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632EDD9B-8285-4851-94B8-6A480FF877B4}"/>
            </a:ext>
          </a:extLst>
        </xdr:cNvPr>
        <xdr:cNvSpPr txBox="1"/>
      </xdr:nvSpPr>
      <xdr:spPr>
        <a:xfrm>
          <a:off x="12171054" y="6238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49547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3E2C883F-B03D-4E67-892B-F4BD4D2126BB}"/>
            </a:ext>
          </a:extLst>
        </xdr:cNvPr>
        <xdr:cNvSpPr txBox="1"/>
      </xdr:nvSpPr>
      <xdr:spPr>
        <a:xfrm>
          <a:off x="113544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54373</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FA2A95A4-4CBB-4702-BE1D-0788B1105546}"/>
            </a:ext>
          </a:extLst>
        </xdr:cNvPr>
        <xdr:cNvSpPr txBox="1"/>
      </xdr:nvSpPr>
      <xdr:spPr>
        <a:xfrm>
          <a:off x="13738234" y="554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74947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B10F0069-41BF-459A-82CA-D84556F25E0A}"/>
            </a:ext>
          </a:extLst>
        </xdr:cNvPr>
        <xdr:cNvSpPr txBox="1"/>
      </xdr:nvSpPr>
      <xdr:spPr>
        <a:xfrm>
          <a:off x="12957184" y="55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136669</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2AA27DD5-6472-498D-89F2-B17076153D70}"/>
            </a:ext>
          </a:extLst>
        </xdr:cNvPr>
        <xdr:cNvSpPr txBox="1"/>
      </xdr:nvSpPr>
      <xdr:spPr>
        <a:xfrm>
          <a:off x="12171054" y="561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65803</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F4BFC8C5-0F89-4B30-8326-ACCBBC96D879}"/>
            </a:ext>
          </a:extLst>
        </xdr:cNvPr>
        <xdr:cNvSpPr txBox="1"/>
      </xdr:nvSpPr>
      <xdr:spPr>
        <a:xfrm>
          <a:off x="11354444" y="5550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C1312B71-4E57-40AD-B241-9B0E1B447758}"/>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C0B32EDC-4367-4E7C-8385-94E3011424C4}"/>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B5EF76E9-A4AE-4313-8EEA-234A20D75FDD}"/>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2091238D-6EE1-4A11-AFD5-19E23A0BC246}"/>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4810BA73-E3BC-4737-B51B-3B64FC260FFF}"/>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2FABE4F4-8E4C-431F-B0E1-2DF80E23D6F9}"/>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E498ECAB-361D-4FFC-82FD-F8C269FC4A55}"/>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CB8A5D59-6B2C-4EC3-AF42-1FA5431C0105}"/>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E683A81F-1F31-48FD-B554-AC62A2A5B7AD}"/>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7876FC90-B635-4C56-9C9B-55B4A320E01B}"/>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C98BA828-5E4C-4A33-AED0-13BA1487BC56}"/>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C6ABEE2C-CFB6-43FE-893D-B4B9C2D80347}"/>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D6938BC5-157A-44F7-8169-4DB8FF6EDE86}"/>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25CED7FF-E518-4604-A4BF-8FA427F04BC5}"/>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79C75959-4C30-4643-B87F-7B53E19719FE}"/>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719FA426-2AEA-4113-B0F5-EAA68990EB4C}"/>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99DBECDC-6C05-4295-9CD1-37ABC46926B9}"/>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391BDCA9-9912-4C54-9A4B-5D5D2A7A546A}"/>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5C809724-0829-42C9-8EE4-48D6B4240538}"/>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504F4DCE-1369-48F8-9933-A6840CB97215}"/>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79480D0B-CAEC-4CC9-B88A-8E62112FB3D6}"/>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B0716D58-A9F5-4740-9421-F9146918601F}"/>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E98D37EA-63B1-42C2-AED4-FE7A360474B5}"/>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DFF3D712-24B2-4D18-ABBA-EB5537C69F90}"/>
            </a:ext>
          </a:extLst>
        </xdr:cNvPr>
        <xdr:cNvCxnSpPr/>
      </xdr:nvCxnSpPr>
      <xdr:spPr>
        <a:xfrm flipV="1">
          <a:off x="19947254" y="573976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814582A7-16DD-4C9F-BD59-0CD5DEAA72E0}"/>
            </a:ext>
          </a:extLst>
        </xdr:cNvPr>
        <xdr:cNvSpPr txBox="1"/>
      </xdr:nvSpPr>
      <xdr:spPr>
        <a:xfrm>
          <a:off x="19985990" y="720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8783677D-8018-419C-ABD0-8A29938FB4CB}"/>
            </a:ext>
          </a:extLst>
        </xdr:cNvPr>
        <xdr:cNvCxnSpPr/>
      </xdr:nvCxnSpPr>
      <xdr:spPr>
        <a:xfrm>
          <a:off x="19885660" y="7200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3632E7D4-95AC-457F-858A-3295395525AB}"/>
            </a:ext>
          </a:extLst>
        </xdr:cNvPr>
        <xdr:cNvSpPr txBox="1"/>
      </xdr:nvSpPr>
      <xdr:spPr>
        <a:xfrm>
          <a:off x="19985990" y="551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75" name="直線コネクタ 474">
          <a:extLst>
            <a:ext uri="{FF2B5EF4-FFF2-40B4-BE49-F238E27FC236}">
              <a16:creationId xmlns:a16="http://schemas.microsoft.com/office/drawing/2014/main" id="{CB26F3AA-D872-4CC3-9634-3D9E310A58D2}"/>
            </a:ext>
          </a:extLst>
        </xdr:cNvPr>
        <xdr:cNvCxnSpPr/>
      </xdr:nvCxnSpPr>
      <xdr:spPr>
        <a:xfrm>
          <a:off x="19885660" y="57397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D21D4950-8E67-4119-AC73-69EADE46B284}"/>
            </a:ext>
          </a:extLst>
        </xdr:cNvPr>
        <xdr:cNvSpPr txBox="1"/>
      </xdr:nvSpPr>
      <xdr:spPr>
        <a:xfrm>
          <a:off x="19985990" y="6654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77" name="フローチャート: 判断 476">
          <a:extLst>
            <a:ext uri="{FF2B5EF4-FFF2-40B4-BE49-F238E27FC236}">
              <a16:creationId xmlns:a16="http://schemas.microsoft.com/office/drawing/2014/main" id="{E04532A5-061A-4C58-9FF0-CA6774149178}"/>
            </a:ext>
          </a:extLst>
        </xdr:cNvPr>
        <xdr:cNvSpPr/>
      </xdr:nvSpPr>
      <xdr:spPr>
        <a:xfrm>
          <a:off x="19904710" y="66795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78" name="フローチャート: 判断 477">
          <a:extLst>
            <a:ext uri="{FF2B5EF4-FFF2-40B4-BE49-F238E27FC236}">
              <a16:creationId xmlns:a16="http://schemas.microsoft.com/office/drawing/2014/main" id="{C91A68F7-37C4-4022-B095-1CFA4EC345A5}"/>
            </a:ext>
          </a:extLst>
        </xdr:cNvPr>
        <xdr:cNvSpPr/>
      </xdr:nvSpPr>
      <xdr:spPr>
        <a:xfrm>
          <a:off x="19161760" y="66795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479" name="フローチャート: 判断 478">
          <a:extLst>
            <a:ext uri="{FF2B5EF4-FFF2-40B4-BE49-F238E27FC236}">
              <a16:creationId xmlns:a16="http://schemas.microsoft.com/office/drawing/2014/main" id="{229E9655-9162-4695-8644-A1E4F0FF89E8}"/>
            </a:ext>
          </a:extLst>
        </xdr:cNvPr>
        <xdr:cNvSpPr/>
      </xdr:nvSpPr>
      <xdr:spPr>
        <a:xfrm>
          <a:off x="18345150" y="66605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162560</xdr:rowOff>
    </xdr:from>
    <xdr:to>
      <xdr:col>102</xdr:col>
      <xdr:colOff>165100</xdr:colOff>
      <xdr:row>39</xdr:row>
      <xdr:rowOff>92710</xdr:rowOff>
    </xdr:to>
    <xdr:sp macro="" textlink="">
      <xdr:nvSpPr>
        <xdr:cNvPr id="480" name="フローチャート: 判断 479">
          <a:extLst>
            <a:ext uri="{FF2B5EF4-FFF2-40B4-BE49-F238E27FC236}">
              <a16:creationId xmlns:a16="http://schemas.microsoft.com/office/drawing/2014/main" id="{A7332E3F-7113-4768-84E2-F005D8FF7034}"/>
            </a:ext>
          </a:extLst>
        </xdr:cNvPr>
        <xdr:cNvSpPr/>
      </xdr:nvSpPr>
      <xdr:spPr>
        <a:xfrm>
          <a:off x="17547590" y="66795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481" name="フローチャート: 判断 480">
          <a:extLst>
            <a:ext uri="{FF2B5EF4-FFF2-40B4-BE49-F238E27FC236}">
              <a16:creationId xmlns:a16="http://schemas.microsoft.com/office/drawing/2014/main" id="{212E6438-BE18-4D2B-AD8C-D6F657044B89}"/>
            </a:ext>
          </a:extLst>
        </xdr:cNvPr>
        <xdr:cNvSpPr/>
      </xdr:nvSpPr>
      <xdr:spPr>
        <a:xfrm>
          <a:off x="16761460" y="66700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F70157F1-150F-4DDF-8347-DE67F0EEB654}"/>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151F2A0D-573A-4C2A-A3F3-9C1A1B415FD2}"/>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20145069-CFFB-4310-B77D-4910ABA867EE}"/>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3A094B09-E278-4C19-9DC6-009D9562A2C9}"/>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4E9A079-BA8D-4894-89E8-BC54CCB9D380}"/>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25400</xdr:rowOff>
    </xdr:from>
    <xdr:to>
      <xdr:col>116</xdr:col>
      <xdr:colOff>114300</xdr:colOff>
      <xdr:row>38</xdr:row>
      <xdr:rowOff>127000</xdr:rowOff>
    </xdr:to>
    <xdr:sp macro="" textlink="">
      <xdr:nvSpPr>
        <xdr:cNvPr id="487" name="楕円 486">
          <a:extLst>
            <a:ext uri="{FF2B5EF4-FFF2-40B4-BE49-F238E27FC236}">
              <a16:creationId xmlns:a16="http://schemas.microsoft.com/office/drawing/2014/main" id="{A698165A-28E0-4DEF-BCF3-57266AF55834}"/>
            </a:ext>
          </a:extLst>
        </xdr:cNvPr>
        <xdr:cNvSpPr/>
      </xdr:nvSpPr>
      <xdr:spPr>
        <a:xfrm>
          <a:off x="19904710" y="65366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48277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04AFB1CF-1E2C-42F5-9680-7B2DC03570FB}"/>
            </a:ext>
          </a:extLst>
        </xdr:cNvPr>
        <xdr:cNvSpPr txBox="1"/>
      </xdr:nvSpPr>
      <xdr:spPr>
        <a:xfrm>
          <a:off x="19985990" y="6393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151130</xdr:rowOff>
    </xdr:from>
    <xdr:to>
      <xdr:col>112</xdr:col>
      <xdr:colOff>38100</xdr:colOff>
      <xdr:row>38</xdr:row>
      <xdr:rowOff>81280</xdr:rowOff>
    </xdr:to>
    <xdr:sp macro="" textlink="">
      <xdr:nvSpPr>
        <xdr:cNvPr id="489" name="楕円 488">
          <a:extLst>
            <a:ext uri="{FF2B5EF4-FFF2-40B4-BE49-F238E27FC236}">
              <a16:creationId xmlns:a16="http://schemas.microsoft.com/office/drawing/2014/main" id="{9CF4DC91-67B8-46E2-BAF1-942792820270}"/>
            </a:ext>
          </a:extLst>
        </xdr:cNvPr>
        <xdr:cNvSpPr/>
      </xdr:nvSpPr>
      <xdr:spPr>
        <a:xfrm>
          <a:off x="19161760" y="64947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30480</xdr:rowOff>
    </xdr:from>
    <xdr:to>
      <xdr:col>116</xdr:col>
      <xdr:colOff>63500</xdr:colOff>
      <xdr:row>38</xdr:row>
      <xdr:rowOff>76200</xdr:rowOff>
    </xdr:to>
    <xdr:cxnSp macro="">
      <xdr:nvCxnSpPr>
        <xdr:cNvPr id="490" name="直線コネクタ 489">
          <a:extLst>
            <a:ext uri="{FF2B5EF4-FFF2-40B4-BE49-F238E27FC236}">
              <a16:creationId xmlns:a16="http://schemas.microsoft.com/office/drawing/2014/main" id="{F848F236-8909-425C-8910-A152D4F531DE}"/>
            </a:ext>
          </a:extLst>
        </xdr:cNvPr>
        <xdr:cNvCxnSpPr/>
      </xdr:nvCxnSpPr>
      <xdr:spPr>
        <a:xfrm>
          <a:off x="19204940" y="6543675"/>
          <a:ext cx="7429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36830</xdr:rowOff>
    </xdr:from>
    <xdr:to>
      <xdr:col>107</xdr:col>
      <xdr:colOff>101600</xdr:colOff>
      <xdr:row>37</xdr:row>
      <xdr:rowOff>138430</xdr:rowOff>
    </xdr:to>
    <xdr:sp macro="" textlink="">
      <xdr:nvSpPr>
        <xdr:cNvPr id="491" name="楕円 490">
          <a:extLst>
            <a:ext uri="{FF2B5EF4-FFF2-40B4-BE49-F238E27FC236}">
              <a16:creationId xmlns:a16="http://schemas.microsoft.com/office/drawing/2014/main" id="{6E45FC70-5E01-4FC1-B05D-00D9FBA3D669}"/>
            </a:ext>
          </a:extLst>
        </xdr:cNvPr>
        <xdr:cNvSpPr/>
      </xdr:nvSpPr>
      <xdr:spPr>
        <a:xfrm>
          <a:off x="18345150" y="63804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87630</xdr:rowOff>
    </xdr:from>
    <xdr:to>
      <xdr:col>111</xdr:col>
      <xdr:colOff>177800</xdr:colOff>
      <xdr:row>38</xdr:row>
      <xdr:rowOff>30480</xdr:rowOff>
    </xdr:to>
    <xdr:cxnSp macro="">
      <xdr:nvCxnSpPr>
        <xdr:cNvPr id="492" name="直線コネクタ 491">
          <a:extLst>
            <a:ext uri="{FF2B5EF4-FFF2-40B4-BE49-F238E27FC236}">
              <a16:creationId xmlns:a16="http://schemas.microsoft.com/office/drawing/2014/main" id="{B78A8160-B188-49C1-800D-B58BE326CAAC}"/>
            </a:ext>
          </a:extLst>
        </xdr:cNvPr>
        <xdr:cNvCxnSpPr/>
      </xdr:nvCxnSpPr>
      <xdr:spPr>
        <a:xfrm>
          <a:off x="18399760" y="6435090"/>
          <a:ext cx="80518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10160</xdr:rowOff>
    </xdr:from>
    <xdr:to>
      <xdr:col>102</xdr:col>
      <xdr:colOff>165100</xdr:colOff>
      <xdr:row>36</xdr:row>
      <xdr:rowOff>111760</xdr:rowOff>
    </xdr:to>
    <xdr:sp macro="" textlink="">
      <xdr:nvSpPr>
        <xdr:cNvPr id="493" name="楕円 492">
          <a:extLst>
            <a:ext uri="{FF2B5EF4-FFF2-40B4-BE49-F238E27FC236}">
              <a16:creationId xmlns:a16="http://schemas.microsoft.com/office/drawing/2014/main" id="{8C1F378B-7FF1-48F7-B5B3-8921FA191E2C}"/>
            </a:ext>
          </a:extLst>
        </xdr:cNvPr>
        <xdr:cNvSpPr/>
      </xdr:nvSpPr>
      <xdr:spPr>
        <a:xfrm>
          <a:off x="17547590" y="6184265"/>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60960</xdr:rowOff>
    </xdr:from>
    <xdr:to>
      <xdr:col>107</xdr:col>
      <xdr:colOff>50800</xdr:colOff>
      <xdr:row>37</xdr:row>
      <xdr:rowOff>87630</xdr:rowOff>
    </xdr:to>
    <xdr:cxnSp macro="">
      <xdr:nvCxnSpPr>
        <xdr:cNvPr id="494" name="直線コネクタ 493">
          <a:extLst>
            <a:ext uri="{FF2B5EF4-FFF2-40B4-BE49-F238E27FC236}">
              <a16:creationId xmlns:a16="http://schemas.microsoft.com/office/drawing/2014/main" id="{4BAB6772-7240-4546-B401-224EFB01728B}"/>
            </a:ext>
          </a:extLst>
        </xdr:cNvPr>
        <xdr:cNvCxnSpPr/>
      </xdr:nvCxnSpPr>
      <xdr:spPr>
        <a:xfrm>
          <a:off x="17602200" y="6229350"/>
          <a:ext cx="79756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10160</xdr:rowOff>
    </xdr:from>
    <xdr:to>
      <xdr:col>98</xdr:col>
      <xdr:colOff>38100</xdr:colOff>
      <xdr:row>36</xdr:row>
      <xdr:rowOff>111760</xdr:rowOff>
    </xdr:to>
    <xdr:sp macro="" textlink="">
      <xdr:nvSpPr>
        <xdr:cNvPr id="495" name="楕円 494">
          <a:extLst>
            <a:ext uri="{FF2B5EF4-FFF2-40B4-BE49-F238E27FC236}">
              <a16:creationId xmlns:a16="http://schemas.microsoft.com/office/drawing/2014/main" id="{0BED9112-FB5A-4572-A1A4-E6A02E4D98F7}"/>
            </a:ext>
          </a:extLst>
        </xdr:cNvPr>
        <xdr:cNvSpPr/>
      </xdr:nvSpPr>
      <xdr:spPr>
        <a:xfrm>
          <a:off x="16761460" y="618426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60960</xdr:rowOff>
    </xdr:from>
    <xdr:to>
      <xdr:col>102</xdr:col>
      <xdr:colOff>114300</xdr:colOff>
      <xdr:row>36</xdr:row>
      <xdr:rowOff>60960</xdr:rowOff>
    </xdr:to>
    <xdr:cxnSp macro="">
      <xdr:nvCxnSpPr>
        <xdr:cNvPr id="496" name="直線コネクタ 495">
          <a:extLst>
            <a:ext uri="{FF2B5EF4-FFF2-40B4-BE49-F238E27FC236}">
              <a16:creationId xmlns:a16="http://schemas.microsoft.com/office/drawing/2014/main" id="{C0F4C1D2-F12E-49D1-9920-8DE84C80D9AE}"/>
            </a:ext>
          </a:extLst>
        </xdr:cNvPr>
        <xdr:cNvCxnSpPr/>
      </xdr:nvCxnSpPr>
      <xdr:spPr>
        <a:xfrm>
          <a:off x="16804640" y="622935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83837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746AE8C7-E9E2-435E-9FEA-F74DC075345A}"/>
            </a:ext>
          </a:extLst>
        </xdr:cNvPr>
        <xdr:cNvSpPr txBox="1"/>
      </xdr:nvSpPr>
      <xdr:spPr>
        <a:xfrm>
          <a:off x="18982132" y="677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68597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4455845A-7822-496F-AEDE-08EF788D397C}"/>
            </a:ext>
          </a:extLst>
        </xdr:cNvPr>
        <xdr:cNvSpPr txBox="1"/>
      </xdr:nvSpPr>
      <xdr:spPr>
        <a:xfrm>
          <a:off x="18182032" y="6753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83837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CF50A6F0-B641-4928-BB35-C5CA7433FF82}"/>
            </a:ext>
          </a:extLst>
        </xdr:cNvPr>
        <xdr:cNvSpPr txBox="1"/>
      </xdr:nvSpPr>
      <xdr:spPr>
        <a:xfrm>
          <a:off x="17384472" y="677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76217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5CD6E727-D8A4-4F1A-9B90-A6CE94A72A9B}"/>
            </a:ext>
          </a:extLst>
        </xdr:cNvPr>
        <xdr:cNvSpPr txBox="1"/>
      </xdr:nvSpPr>
      <xdr:spPr>
        <a:xfrm>
          <a:off x="1658881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97807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0571E01D-202F-471B-91B7-7236645A8B6E}"/>
            </a:ext>
          </a:extLst>
        </xdr:cNvPr>
        <xdr:cNvSpPr txBox="1"/>
      </xdr:nvSpPr>
      <xdr:spPr>
        <a:xfrm>
          <a:off x="18982132" y="626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154957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F5709232-FBE8-4E80-89C8-894947EC1A64}"/>
            </a:ext>
          </a:extLst>
        </xdr:cNvPr>
        <xdr:cNvSpPr txBox="1"/>
      </xdr:nvSpPr>
      <xdr:spPr>
        <a:xfrm>
          <a:off x="18182032"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128287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F25906A4-FEE6-4B4D-98D2-3504CEA04A1A}"/>
            </a:ext>
          </a:extLst>
        </xdr:cNvPr>
        <xdr:cNvSpPr txBox="1"/>
      </xdr:nvSpPr>
      <xdr:spPr>
        <a:xfrm>
          <a:off x="17384472" y="596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128287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C6528937-2145-4D21-8309-E3E5BF2EFC69}"/>
            </a:ext>
          </a:extLst>
        </xdr:cNvPr>
        <xdr:cNvSpPr txBox="1"/>
      </xdr:nvSpPr>
      <xdr:spPr>
        <a:xfrm>
          <a:off x="16588817" y="596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543A3F07-4868-4621-A3C0-002A5E89991A}"/>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037D180E-4F25-4288-908F-F654C61AD323}"/>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F5837B37-CC37-40FA-8E28-10E5D022CA3A}"/>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697EECAA-9E75-4B55-803A-5B85DE707C21}"/>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52C2C026-F611-4160-9F63-B838B2927CD9}"/>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AE1510CA-83D9-4D9C-AA29-92738141B85E}"/>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F93089CE-F7B7-47B1-9A9C-FD3B707E50C0}"/>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731532F9-E80F-4A87-8312-65F890DA6334}"/>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BDD62E8E-6C4B-4D39-8406-A0357675574D}"/>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7E81B843-C69D-459D-A973-652828FC590C}"/>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5891435E-F2BF-4810-BCA6-0D1415752954}"/>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6" name="直線コネクタ 515">
          <a:extLst>
            <a:ext uri="{FF2B5EF4-FFF2-40B4-BE49-F238E27FC236}">
              <a16:creationId xmlns:a16="http://schemas.microsoft.com/office/drawing/2014/main" id="{BCD904B0-2B7D-4732-BD83-EB47921137B3}"/>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7" name="テキスト ボックス 516">
          <a:extLst>
            <a:ext uri="{FF2B5EF4-FFF2-40B4-BE49-F238E27FC236}">
              <a16:creationId xmlns:a16="http://schemas.microsoft.com/office/drawing/2014/main" id="{836813E4-BBBB-4420-87A1-DC7F1EFDC0F5}"/>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8" name="直線コネクタ 517">
          <a:extLst>
            <a:ext uri="{FF2B5EF4-FFF2-40B4-BE49-F238E27FC236}">
              <a16:creationId xmlns:a16="http://schemas.microsoft.com/office/drawing/2014/main" id="{DD0C9643-776B-4FAF-8621-EC2F07020A69}"/>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9" name="テキスト ボックス 518">
          <a:extLst>
            <a:ext uri="{FF2B5EF4-FFF2-40B4-BE49-F238E27FC236}">
              <a16:creationId xmlns:a16="http://schemas.microsoft.com/office/drawing/2014/main" id="{C82351A3-9CEE-4CE3-8551-B7387E474B24}"/>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0" name="直線コネクタ 519">
          <a:extLst>
            <a:ext uri="{FF2B5EF4-FFF2-40B4-BE49-F238E27FC236}">
              <a16:creationId xmlns:a16="http://schemas.microsoft.com/office/drawing/2014/main" id="{ADFBE688-17DF-4041-B788-58AC1DF17C76}"/>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1" name="テキスト ボックス 520">
          <a:extLst>
            <a:ext uri="{FF2B5EF4-FFF2-40B4-BE49-F238E27FC236}">
              <a16:creationId xmlns:a16="http://schemas.microsoft.com/office/drawing/2014/main" id="{44FBDDE6-3ECB-47C1-8449-B7D2905DD4D2}"/>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2" name="直線コネクタ 521">
          <a:extLst>
            <a:ext uri="{FF2B5EF4-FFF2-40B4-BE49-F238E27FC236}">
              <a16:creationId xmlns:a16="http://schemas.microsoft.com/office/drawing/2014/main" id="{9B14CCE4-0A71-44F6-B343-D8D8CFF281B5}"/>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3" name="テキスト ボックス 522">
          <a:extLst>
            <a:ext uri="{FF2B5EF4-FFF2-40B4-BE49-F238E27FC236}">
              <a16:creationId xmlns:a16="http://schemas.microsoft.com/office/drawing/2014/main" id="{8274D707-A5C0-4732-AB00-18DD15834C97}"/>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4" name="直線コネクタ 523">
          <a:extLst>
            <a:ext uri="{FF2B5EF4-FFF2-40B4-BE49-F238E27FC236}">
              <a16:creationId xmlns:a16="http://schemas.microsoft.com/office/drawing/2014/main" id="{31783117-0B23-43A3-AC2D-CE961DD391AE}"/>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5" name="テキスト ボックス 524">
          <a:extLst>
            <a:ext uri="{FF2B5EF4-FFF2-40B4-BE49-F238E27FC236}">
              <a16:creationId xmlns:a16="http://schemas.microsoft.com/office/drawing/2014/main" id="{1A9023E3-67E5-44E6-B9EE-73B84C370E07}"/>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95A359A5-FF11-4E04-B290-8ACD28556008}"/>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7" name="テキスト ボックス 526">
          <a:extLst>
            <a:ext uri="{FF2B5EF4-FFF2-40B4-BE49-F238E27FC236}">
              <a16:creationId xmlns:a16="http://schemas.microsoft.com/office/drawing/2014/main" id="{92AC8EE5-09D6-411D-96C0-B4338EFF0D19}"/>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84103537-D908-47E8-A13D-0F997628196C}"/>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148590</xdr:rowOff>
    </xdr:from>
    <xdr:to>
      <xdr:col>85</xdr:col>
      <xdr:colOff>126364</xdr:colOff>
      <xdr:row>63</xdr:row>
      <xdr:rowOff>24765</xdr:rowOff>
    </xdr:to>
    <xdr:cxnSp macro="">
      <xdr:nvCxnSpPr>
        <xdr:cNvPr id="529" name="直線コネクタ 528">
          <a:extLst>
            <a:ext uri="{FF2B5EF4-FFF2-40B4-BE49-F238E27FC236}">
              <a16:creationId xmlns:a16="http://schemas.microsoft.com/office/drawing/2014/main" id="{4ED4D6CB-E289-4728-B875-F1688FA6CA9D}"/>
            </a:ext>
          </a:extLst>
        </xdr:cNvPr>
        <xdr:cNvCxnSpPr/>
      </xdr:nvCxnSpPr>
      <xdr:spPr>
        <a:xfrm flipV="1">
          <a:off x="14703424" y="9749790"/>
          <a:ext cx="0" cy="1072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BFCB1C5B-A5FC-4F77-9C09-88B6EDD94AEE}"/>
            </a:ext>
          </a:extLst>
        </xdr:cNvPr>
        <xdr:cNvSpPr txBox="1"/>
      </xdr:nvSpPr>
      <xdr:spPr>
        <a:xfrm>
          <a:off x="14742160" y="1082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31" name="直線コネクタ 530">
          <a:extLst>
            <a:ext uri="{FF2B5EF4-FFF2-40B4-BE49-F238E27FC236}">
              <a16:creationId xmlns:a16="http://schemas.microsoft.com/office/drawing/2014/main" id="{156CD958-A608-4108-87E0-3FDB0BB8C0AF}"/>
            </a:ext>
          </a:extLst>
        </xdr:cNvPr>
        <xdr:cNvCxnSpPr/>
      </xdr:nvCxnSpPr>
      <xdr:spPr>
        <a:xfrm>
          <a:off x="14611350" y="10822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95267</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C73504AD-690F-4D29-B18C-76F910B66088}"/>
            </a:ext>
          </a:extLst>
        </xdr:cNvPr>
        <xdr:cNvSpPr txBox="1"/>
      </xdr:nvSpPr>
      <xdr:spPr>
        <a:xfrm>
          <a:off x="14742160" y="952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148590</xdr:rowOff>
    </xdr:from>
    <xdr:to>
      <xdr:col>86</xdr:col>
      <xdr:colOff>25400</xdr:colOff>
      <xdr:row>56</xdr:row>
      <xdr:rowOff>148590</xdr:rowOff>
    </xdr:to>
    <xdr:cxnSp macro="">
      <xdr:nvCxnSpPr>
        <xdr:cNvPr id="533" name="直線コネクタ 532">
          <a:extLst>
            <a:ext uri="{FF2B5EF4-FFF2-40B4-BE49-F238E27FC236}">
              <a16:creationId xmlns:a16="http://schemas.microsoft.com/office/drawing/2014/main" id="{C0124CDC-61D9-44FB-BEFE-90EEF4D9D6CD}"/>
            </a:ext>
          </a:extLst>
        </xdr:cNvPr>
        <xdr:cNvCxnSpPr/>
      </xdr:nvCxnSpPr>
      <xdr:spPr>
        <a:xfrm>
          <a:off x="14611350" y="9749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80027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B05FD760-8191-4280-B0FB-0102CB53A3F6}"/>
            </a:ext>
          </a:extLst>
        </xdr:cNvPr>
        <xdr:cNvSpPr txBox="1"/>
      </xdr:nvSpPr>
      <xdr:spPr>
        <a:xfrm>
          <a:off x="14742160" y="10368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535" name="フローチャート: 判断 534">
          <a:extLst>
            <a:ext uri="{FF2B5EF4-FFF2-40B4-BE49-F238E27FC236}">
              <a16:creationId xmlns:a16="http://schemas.microsoft.com/office/drawing/2014/main" id="{45382BB1-F136-4585-8C8A-9347C23130E2}"/>
            </a:ext>
          </a:extLst>
        </xdr:cNvPr>
        <xdr:cNvSpPr/>
      </xdr:nvSpPr>
      <xdr:spPr>
        <a:xfrm>
          <a:off x="14649450" y="103847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536" name="フローチャート: 判断 535">
          <a:extLst>
            <a:ext uri="{FF2B5EF4-FFF2-40B4-BE49-F238E27FC236}">
              <a16:creationId xmlns:a16="http://schemas.microsoft.com/office/drawing/2014/main" id="{789CAC7E-05E7-4C94-9A3D-6DE36E6D6B43}"/>
            </a:ext>
          </a:extLst>
        </xdr:cNvPr>
        <xdr:cNvSpPr/>
      </xdr:nvSpPr>
      <xdr:spPr>
        <a:xfrm>
          <a:off x="13887450" y="103790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74930</xdr:rowOff>
    </xdr:from>
    <xdr:to>
      <xdr:col>76</xdr:col>
      <xdr:colOff>165100</xdr:colOff>
      <xdr:row>61</xdr:row>
      <xdr:rowOff>5080</xdr:rowOff>
    </xdr:to>
    <xdr:sp macro="" textlink="">
      <xdr:nvSpPr>
        <xdr:cNvPr id="537" name="フローチャート: 判断 536">
          <a:extLst>
            <a:ext uri="{FF2B5EF4-FFF2-40B4-BE49-F238E27FC236}">
              <a16:creationId xmlns:a16="http://schemas.microsoft.com/office/drawing/2014/main" id="{9282DE3F-1BB7-4346-98A9-B10F4F3061F2}"/>
            </a:ext>
          </a:extLst>
        </xdr:cNvPr>
        <xdr:cNvSpPr/>
      </xdr:nvSpPr>
      <xdr:spPr>
        <a:xfrm>
          <a:off x="13089890" y="103619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8" name="フローチャート: 判断 537">
          <a:extLst>
            <a:ext uri="{FF2B5EF4-FFF2-40B4-BE49-F238E27FC236}">
              <a16:creationId xmlns:a16="http://schemas.microsoft.com/office/drawing/2014/main" id="{5F78C034-18DE-4B36-99F3-4C200EF40CE4}"/>
            </a:ext>
          </a:extLst>
        </xdr:cNvPr>
        <xdr:cNvSpPr/>
      </xdr:nvSpPr>
      <xdr:spPr>
        <a:xfrm>
          <a:off x="12303760" y="1035240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39" name="フローチャート: 判断 538">
          <a:extLst>
            <a:ext uri="{FF2B5EF4-FFF2-40B4-BE49-F238E27FC236}">
              <a16:creationId xmlns:a16="http://schemas.microsoft.com/office/drawing/2014/main" id="{D138C244-76FC-47D4-8AC0-5AE472FB7F1D}"/>
            </a:ext>
          </a:extLst>
        </xdr:cNvPr>
        <xdr:cNvSpPr/>
      </xdr:nvSpPr>
      <xdr:spPr>
        <a:xfrm>
          <a:off x="11487150" y="103428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E278CF39-F23F-42E1-B707-DC4EEBF8C31C}"/>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C0903F94-A013-407B-8707-91A59E8B58EF}"/>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E4BDD5D7-AF96-4507-8394-909F26B0D506}"/>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B91E8532-78EC-4365-BD6A-63D5ED0BA954}"/>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2B40DFEB-D4F3-4CAA-A6F8-FAE332863B9E}"/>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40640</xdr:rowOff>
    </xdr:from>
    <xdr:to>
      <xdr:col>85</xdr:col>
      <xdr:colOff>177800</xdr:colOff>
      <xdr:row>60</xdr:row>
      <xdr:rowOff>142240</xdr:rowOff>
    </xdr:to>
    <xdr:sp macro="" textlink="">
      <xdr:nvSpPr>
        <xdr:cNvPr id="545" name="楕円 544">
          <a:extLst>
            <a:ext uri="{FF2B5EF4-FFF2-40B4-BE49-F238E27FC236}">
              <a16:creationId xmlns:a16="http://schemas.microsoft.com/office/drawing/2014/main" id="{38667EBF-DB44-4F21-989B-7D50AABBB80E}"/>
            </a:ext>
          </a:extLst>
        </xdr:cNvPr>
        <xdr:cNvSpPr/>
      </xdr:nvSpPr>
      <xdr:spPr>
        <a:xfrm>
          <a:off x="14649450" y="1032764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63517</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00C8C927-1D46-4028-9089-5F507922B088}"/>
            </a:ext>
          </a:extLst>
        </xdr:cNvPr>
        <xdr:cNvSpPr txBox="1"/>
      </xdr:nvSpPr>
      <xdr:spPr>
        <a:xfrm>
          <a:off x="14742160"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27305</xdr:rowOff>
    </xdr:from>
    <xdr:to>
      <xdr:col>81</xdr:col>
      <xdr:colOff>101600</xdr:colOff>
      <xdr:row>60</xdr:row>
      <xdr:rowOff>128905</xdr:rowOff>
    </xdr:to>
    <xdr:sp macro="" textlink="">
      <xdr:nvSpPr>
        <xdr:cNvPr id="547" name="楕円 546">
          <a:extLst>
            <a:ext uri="{FF2B5EF4-FFF2-40B4-BE49-F238E27FC236}">
              <a16:creationId xmlns:a16="http://schemas.microsoft.com/office/drawing/2014/main" id="{A6961667-9EEF-46E3-BFED-0F864D8CDB90}"/>
            </a:ext>
          </a:extLst>
        </xdr:cNvPr>
        <xdr:cNvSpPr/>
      </xdr:nvSpPr>
      <xdr:spPr>
        <a:xfrm>
          <a:off x="13887450" y="1031240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78105</xdr:rowOff>
    </xdr:from>
    <xdr:to>
      <xdr:col>85</xdr:col>
      <xdr:colOff>127000</xdr:colOff>
      <xdr:row>60</xdr:row>
      <xdr:rowOff>91440</xdr:rowOff>
    </xdr:to>
    <xdr:cxnSp macro="">
      <xdr:nvCxnSpPr>
        <xdr:cNvPr id="548" name="直線コネクタ 547">
          <a:extLst>
            <a:ext uri="{FF2B5EF4-FFF2-40B4-BE49-F238E27FC236}">
              <a16:creationId xmlns:a16="http://schemas.microsoft.com/office/drawing/2014/main" id="{5A5AA720-EC07-46FA-9776-7F36F09C783C}"/>
            </a:ext>
          </a:extLst>
        </xdr:cNvPr>
        <xdr:cNvCxnSpPr/>
      </xdr:nvCxnSpPr>
      <xdr:spPr>
        <a:xfrm>
          <a:off x="13942060" y="10365105"/>
          <a:ext cx="762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164465</xdr:rowOff>
    </xdr:from>
    <xdr:to>
      <xdr:col>76</xdr:col>
      <xdr:colOff>165100</xdr:colOff>
      <xdr:row>60</xdr:row>
      <xdr:rowOff>94615</xdr:rowOff>
    </xdr:to>
    <xdr:sp macro="" textlink="">
      <xdr:nvSpPr>
        <xdr:cNvPr id="549" name="楕円 548">
          <a:extLst>
            <a:ext uri="{FF2B5EF4-FFF2-40B4-BE49-F238E27FC236}">
              <a16:creationId xmlns:a16="http://schemas.microsoft.com/office/drawing/2014/main" id="{DB9672FE-B944-4FBF-A6F3-AE488A6F3B64}"/>
            </a:ext>
          </a:extLst>
        </xdr:cNvPr>
        <xdr:cNvSpPr/>
      </xdr:nvSpPr>
      <xdr:spPr>
        <a:xfrm>
          <a:off x="13089890" y="1028382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43815</xdr:rowOff>
    </xdr:from>
    <xdr:to>
      <xdr:col>81</xdr:col>
      <xdr:colOff>50800</xdr:colOff>
      <xdr:row>60</xdr:row>
      <xdr:rowOff>78105</xdr:rowOff>
    </xdr:to>
    <xdr:cxnSp macro="">
      <xdr:nvCxnSpPr>
        <xdr:cNvPr id="550" name="直線コネクタ 549">
          <a:extLst>
            <a:ext uri="{FF2B5EF4-FFF2-40B4-BE49-F238E27FC236}">
              <a16:creationId xmlns:a16="http://schemas.microsoft.com/office/drawing/2014/main" id="{39D09B8E-99C2-4E69-8236-297345CBEF51}"/>
            </a:ext>
          </a:extLst>
        </xdr:cNvPr>
        <xdr:cNvCxnSpPr/>
      </xdr:nvCxnSpPr>
      <xdr:spPr>
        <a:xfrm>
          <a:off x="13144500" y="10332720"/>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158750</xdr:rowOff>
    </xdr:from>
    <xdr:to>
      <xdr:col>72</xdr:col>
      <xdr:colOff>38100</xdr:colOff>
      <xdr:row>60</xdr:row>
      <xdr:rowOff>88900</xdr:rowOff>
    </xdr:to>
    <xdr:sp macro="" textlink="">
      <xdr:nvSpPr>
        <xdr:cNvPr id="551" name="楕円 550">
          <a:extLst>
            <a:ext uri="{FF2B5EF4-FFF2-40B4-BE49-F238E27FC236}">
              <a16:creationId xmlns:a16="http://schemas.microsoft.com/office/drawing/2014/main" id="{C75A43E3-D585-423D-B099-16176251C522}"/>
            </a:ext>
          </a:extLst>
        </xdr:cNvPr>
        <xdr:cNvSpPr/>
      </xdr:nvSpPr>
      <xdr:spPr>
        <a:xfrm>
          <a:off x="12303760" y="102762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38100</xdr:rowOff>
    </xdr:from>
    <xdr:to>
      <xdr:col>76</xdr:col>
      <xdr:colOff>114300</xdr:colOff>
      <xdr:row>60</xdr:row>
      <xdr:rowOff>43815</xdr:rowOff>
    </xdr:to>
    <xdr:cxnSp macro="">
      <xdr:nvCxnSpPr>
        <xdr:cNvPr id="552" name="直線コネクタ 551">
          <a:extLst>
            <a:ext uri="{FF2B5EF4-FFF2-40B4-BE49-F238E27FC236}">
              <a16:creationId xmlns:a16="http://schemas.microsoft.com/office/drawing/2014/main" id="{B5FFCA8F-7149-4079-ABB6-9FE3829A7ABD}"/>
            </a:ext>
          </a:extLst>
        </xdr:cNvPr>
        <xdr:cNvCxnSpPr/>
      </xdr:nvCxnSpPr>
      <xdr:spPr>
        <a:xfrm>
          <a:off x="12346940" y="10325100"/>
          <a:ext cx="79756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122555</xdr:rowOff>
    </xdr:from>
    <xdr:to>
      <xdr:col>67</xdr:col>
      <xdr:colOff>101600</xdr:colOff>
      <xdr:row>60</xdr:row>
      <xdr:rowOff>52705</xdr:rowOff>
    </xdr:to>
    <xdr:sp macro="" textlink="">
      <xdr:nvSpPr>
        <xdr:cNvPr id="553" name="楕円 552">
          <a:extLst>
            <a:ext uri="{FF2B5EF4-FFF2-40B4-BE49-F238E27FC236}">
              <a16:creationId xmlns:a16="http://schemas.microsoft.com/office/drawing/2014/main" id="{DE64F181-B261-4F1B-AB20-1C037CC7D2A7}"/>
            </a:ext>
          </a:extLst>
        </xdr:cNvPr>
        <xdr:cNvSpPr/>
      </xdr:nvSpPr>
      <xdr:spPr>
        <a:xfrm>
          <a:off x="11487150" y="102400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1905</xdr:rowOff>
    </xdr:from>
    <xdr:to>
      <xdr:col>71</xdr:col>
      <xdr:colOff>177800</xdr:colOff>
      <xdr:row>60</xdr:row>
      <xdr:rowOff>38100</xdr:rowOff>
    </xdr:to>
    <xdr:cxnSp macro="">
      <xdr:nvCxnSpPr>
        <xdr:cNvPr id="554" name="直線コネクタ 553">
          <a:extLst>
            <a:ext uri="{FF2B5EF4-FFF2-40B4-BE49-F238E27FC236}">
              <a16:creationId xmlns:a16="http://schemas.microsoft.com/office/drawing/2014/main" id="{A8AA872B-714D-42C8-9079-54F8B034DCCF}"/>
            </a:ext>
          </a:extLst>
        </xdr:cNvPr>
        <xdr:cNvCxnSpPr/>
      </xdr:nvCxnSpPr>
      <xdr:spPr>
        <a:xfrm>
          <a:off x="11541760" y="10288905"/>
          <a:ext cx="80518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9542</xdr:rowOff>
    </xdr:from>
    <xdr:ext cx="405111" cy="259045"/>
    <xdr:sp macro="" textlink="">
      <xdr:nvSpPr>
        <xdr:cNvPr id="555" name="n_1aveValue【学校施設】&#10;有形固定資産減価償却率">
          <a:extLst>
            <a:ext uri="{FF2B5EF4-FFF2-40B4-BE49-F238E27FC236}">
              <a16:creationId xmlns:a16="http://schemas.microsoft.com/office/drawing/2014/main" id="{FD269C13-5134-4EE9-9FD6-C42B9FF63D3A}"/>
            </a:ext>
          </a:extLst>
        </xdr:cNvPr>
        <xdr:cNvSpPr txBox="1"/>
      </xdr:nvSpPr>
      <xdr:spPr>
        <a:xfrm>
          <a:off x="1373823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167657</xdr:rowOff>
    </xdr:from>
    <xdr:ext cx="405111" cy="259045"/>
    <xdr:sp macro="" textlink="">
      <xdr:nvSpPr>
        <xdr:cNvPr id="556" name="n_2aveValue【学校施設】&#10;有形固定資産減価償却率">
          <a:extLst>
            <a:ext uri="{FF2B5EF4-FFF2-40B4-BE49-F238E27FC236}">
              <a16:creationId xmlns:a16="http://schemas.microsoft.com/office/drawing/2014/main" id="{F140637B-C350-476F-ACDF-53C00818E78B}"/>
            </a:ext>
          </a:extLst>
        </xdr:cNvPr>
        <xdr:cNvSpPr txBox="1"/>
      </xdr:nvSpPr>
      <xdr:spPr>
        <a:xfrm>
          <a:off x="1295718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160037</xdr:rowOff>
    </xdr:from>
    <xdr:ext cx="405111" cy="259045"/>
    <xdr:sp macro="" textlink="">
      <xdr:nvSpPr>
        <xdr:cNvPr id="557" name="n_3aveValue【学校施設】&#10;有形固定資産減価償却率">
          <a:extLst>
            <a:ext uri="{FF2B5EF4-FFF2-40B4-BE49-F238E27FC236}">
              <a16:creationId xmlns:a16="http://schemas.microsoft.com/office/drawing/2014/main" id="{B891B203-8FF8-4A8C-BDB5-55AEA1AA90FA}"/>
            </a:ext>
          </a:extLst>
        </xdr:cNvPr>
        <xdr:cNvSpPr txBox="1"/>
      </xdr:nvSpPr>
      <xdr:spPr>
        <a:xfrm>
          <a:off x="1217105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144797</xdr:rowOff>
    </xdr:from>
    <xdr:ext cx="405111" cy="259045"/>
    <xdr:sp macro="" textlink="">
      <xdr:nvSpPr>
        <xdr:cNvPr id="558" name="n_4aveValue【学校施設】&#10;有形固定資産減価償却率">
          <a:extLst>
            <a:ext uri="{FF2B5EF4-FFF2-40B4-BE49-F238E27FC236}">
              <a16:creationId xmlns:a16="http://schemas.microsoft.com/office/drawing/2014/main" id="{67AAB337-9457-4964-A16E-2495358D3CA8}"/>
            </a:ext>
          </a:extLst>
        </xdr:cNvPr>
        <xdr:cNvSpPr txBox="1"/>
      </xdr:nvSpPr>
      <xdr:spPr>
        <a:xfrm>
          <a:off x="11354444" y="1042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145432</xdr:rowOff>
    </xdr:from>
    <xdr:ext cx="405111" cy="259045"/>
    <xdr:sp macro="" textlink="">
      <xdr:nvSpPr>
        <xdr:cNvPr id="559" name="n_1mainValue【学校施設】&#10;有形固定資産減価償却率">
          <a:extLst>
            <a:ext uri="{FF2B5EF4-FFF2-40B4-BE49-F238E27FC236}">
              <a16:creationId xmlns:a16="http://schemas.microsoft.com/office/drawing/2014/main" id="{61C83F36-C111-4171-8CE6-9741CAD04B69}"/>
            </a:ext>
          </a:extLst>
        </xdr:cNvPr>
        <xdr:cNvSpPr txBox="1"/>
      </xdr:nvSpPr>
      <xdr:spPr>
        <a:xfrm>
          <a:off x="13738234" y="1008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111142</xdr:rowOff>
    </xdr:from>
    <xdr:ext cx="405111" cy="259045"/>
    <xdr:sp macro="" textlink="">
      <xdr:nvSpPr>
        <xdr:cNvPr id="560" name="n_2mainValue【学校施設】&#10;有形固定資産減価償却率">
          <a:extLst>
            <a:ext uri="{FF2B5EF4-FFF2-40B4-BE49-F238E27FC236}">
              <a16:creationId xmlns:a16="http://schemas.microsoft.com/office/drawing/2014/main" id="{44C882ED-194D-4E6B-8C53-FC1BDCC398BA}"/>
            </a:ext>
          </a:extLst>
        </xdr:cNvPr>
        <xdr:cNvSpPr txBox="1"/>
      </xdr:nvSpPr>
      <xdr:spPr>
        <a:xfrm>
          <a:off x="1295718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105427</xdr:rowOff>
    </xdr:from>
    <xdr:ext cx="405111" cy="259045"/>
    <xdr:sp macro="" textlink="">
      <xdr:nvSpPr>
        <xdr:cNvPr id="561" name="n_3mainValue【学校施設】&#10;有形固定資産減価償却率">
          <a:extLst>
            <a:ext uri="{FF2B5EF4-FFF2-40B4-BE49-F238E27FC236}">
              <a16:creationId xmlns:a16="http://schemas.microsoft.com/office/drawing/2014/main" id="{EB0916ED-72C5-4AC2-A509-2709A4760DC3}"/>
            </a:ext>
          </a:extLst>
        </xdr:cNvPr>
        <xdr:cNvSpPr txBox="1"/>
      </xdr:nvSpPr>
      <xdr:spPr>
        <a:xfrm>
          <a:off x="1217105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69232</xdr:rowOff>
    </xdr:from>
    <xdr:ext cx="405111" cy="259045"/>
    <xdr:sp macro="" textlink="">
      <xdr:nvSpPr>
        <xdr:cNvPr id="562" name="n_4mainValue【学校施設】&#10;有形固定資産減価償却率">
          <a:extLst>
            <a:ext uri="{FF2B5EF4-FFF2-40B4-BE49-F238E27FC236}">
              <a16:creationId xmlns:a16="http://schemas.microsoft.com/office/drawing/2014/main" id="{6B561120-5779-4ACF-8C30-00A60C846252}"/>
            </a:ext>
          </a:extLst>
        </xdr:cNvPr>
        <xdr:cNvSpPr txBox="1"/>
      </xdr:nvSpPr>
      <xdr:spPr>
        <a:xfrm>
          <a:off x="113544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9F9B886D-ED83-42F7-B368-2673B70B68C0}"/>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5C0BDED0-2556-44DF-A8E1-4F9A8FC06FE8}"/>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CFBC038F-6278-4AF8-91C4-5CACDF75FBA1}"/>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8ED08AAC-C350-47DF-8375-D7E4034FC37C}"/>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42F4C6EE-D030-446C-9A02-CFD0301C81EE}"/>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B66CAAD5-059E-456D-B89F-F2E99C24B4C6}"/>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3CF26A98-6243-42A0-A6D5-FC28695039B0}"/>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D8B92F80-E70D-4D9C-AB82-E65F4691FD8D}"/>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41E2E08D-0FFC-43A3-B52D-88463FE6DDF9}"/>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32BDA5B2-5B95-45AE-8163-809CBBB5D2DC}"/>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16EBFBD0-EA52-46D3-81DB-004454182EC5}"/>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74" name="直線コネクタ 573">
          <a:extLst>
            <a:ext uri="{FF2B5EF4-FFF2-40B4-BE49-F238E27FC236}">
              <a16:creationId xmlns:a16="http://schemas.microsoft.com/office/drawing/2014/main" id="{6888DEFF-841F-4D8A-869E-E30A145024D6}"/>
            </a:ext>
          </a:extLst>
        </xdr:cNvPr>
        <xdr:cNvCxnSpPr/>
      </xdr:nvCxnSpPr>
      <xdr:spPr>
        <a:xfrm>
          <a:off x="16459200" y="11144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75" name="テキスト ボックス 574">
          <a:extLst>
            <a:ext uri="{FF2B5EF4-FFF2-40B4-BE49-F238E27FC236}">
              <a16:creationId xmlns:a16="http://schemas.microsoft.com/office/drawing/2014/main" id="{84CE2A4B-D53B-4229-AF31-7A11191C8BFC}"/>
            </a:ext>
          </a:extLst>
        </xdr:cNvPr>
        <xdr:cNvSpPr txBox="1"/>
      </xdr:nvSpPr>
      <xdr:spPr>
        <a:xfrm>
          <a:off x="16047266" y="110001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6" name="直線コネクタ 575">
          <a:extLst>
            <a:ext uri="{FF2B5EF4-FFF2-40B4-BE49-F238E27FC236}">
              <a16:creationId xmlns:a16="http://schemas.microsoft.com/office/drawing/2014/main" id="{7790D645-F38F-46BD-9D2F-A84C5FE1164A}"/>
            </a:ext>
          </a:extLst>
        </xdr:cNvPr>
        <xdr:cNvCxnSpPr/>
      </xdr:nvCxnSpPr>
      <xdr:spPr>
        <a:xfrm>
          <a:off x="16459200" y="1085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7" name="テキスト ボックス 576">
          <a:extLst>
            <a:ext uri="{FF2B5EF4-FFF2-40B4-BE49-F238E27FC236}">
              <a16:creationId xmlns:a16="http://schemas.microsoft.com/office/drawing/2014/main" id="{F449AC0D-D3F5-4D4D-AF7F-26A25AF29DEA}"/>
            </a:ext>
          </a:extLst>
        </xdr:cNvPr>
        <xdr:cNvSpPr txBox="1"/>
      </xdr:nvSpPr>
      <xdr:spPr>
        <a:xfrm>
          <a:off x="16047266" y="1071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78" name="直線コネクタ 577">
          <a:extLst>
            <a:ext uri="{FF2B5EF4-FFF2-40B4-BE49-F238E27FC236}">
              <a16:creationId xmlns:a16="http://schemas.microsoft.com/office/drawing/2014/main" id="{2278809F-1D50-49EC-9957-97335F583A5A}"/>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79" name="テキスト ボックス 578">
          <a:extLst>
            <a:ext uri="{FF2B5EF4-FFF2-40B4-BE49-F238E27FC236}">
              <a16:creationId xmlns:a16="http://schemas.microsoft.com/office/drawing/2014/main" id="{D33C816C-13DB-4B60-B447-5CD86CB5FD51}"/>
            </a:ext>
          </a:extLst>
        </xdr:cNvPr>
        <xdr:cNvSpPr txBox="1"/>
      </xdr:nvSpPr>
      <xdr:spPr>
        <a:xfrm>
          <a:off x="16047266" y="104286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0AECDA33-D1E5-43E7-A91D-B7670BAE0F48}"/>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FA9FED96-BBFD-4792-B407-8EB16E86E9B5}"/>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82" name="直線コネクタ 581">
          <a:extLst>
            <a:ext uri="{FF2B5EF4-FFF2-40B4-BE49-F238E27FC236}">
              <a16:creationId xmlns:a16="http://schemas.microsoft.com/office/drawing/2014/main" id="{18AFD5A3-2BC3-45FC-9AEC-05E8229FB454}"/>
            </a:ext>
          </a:extLst>
        </xdr:cNvPr>
        <xdr:cNvCxnSpPr/>
      </xdr:nvCxnSpPr>
      <xdr:spPr>
        <a:xfrm>
          <a:off x="16459200" y="9997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83" name="テキスト ボックス 582">
          <a:extLst>
            <a:ext uri="{FF2B5EF4-FFF2-40B4-BE49-F238E27FC236}">
              <a16:creationId xmlns:a16="http://schemas.microsoft.com/office/drawing/2014/main" id="{6B7A1279-AC3D-45F7-B412-BF93F02887D0}"/>
            </a:ext>
          </a:extLst>
        </xdr:cNvPr>
        <xdr:cNvSpPr txBox="1"/>
      </xdr:nvSpPr>
      <xdr:spPr>
        <a:xfrm>
          <a:off x="16047266" y="986093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4" name="直線コネクタ 583">
          <a:extLst>
            <a:ext uri="{FF2B5EF4-FFF2-40B4-BE49-F238E27FC236}">
              <a16:creationId xmlns:a16="http://schemas.microsoft.com/office/drawing/2014/main" id="{676FD84E-E70C-4D36-AD33-5A7824D01A77}"/>
            </a:ext>
          </a:extLst>
        </xdr:cNvPr>
        <xdr:cNvCxnSpPr/>
      </xdr:nvCxnSpPr>
      <xdr:spPr>
        <a:xfrm>
          <a:off x="16459200" y="971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5" name="テキスト ボックス 584">
          <a:extLst>
            <a:ext uri="{FF2B5EF4-FFF2-40B4-BE49-F238E27FC236}">
              <a16:creationId xmlns:a16="http://schemas.microsoft.com/office/drawing/2014/main" id="{D28B340D-7505-49CD-AC6B-B89643AB69A7}"/>
            </a:ext>
          </a:extLst>
        </xdr:cNvPr>
        <xdr:cNvSpPr txBox="1"/>
      </xdr:nvSpPr>
      <xdr:spPr>
        <a:xfrm>
          <a:off x="16047266" y="95713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86" name="直線コネクタ 585">
          <a:extLst>
            <a:ext uri="{FF2B5EF4-FFF2-40B4-BE49-F238E27FC236}">
              <a16:creationId xmlns:a16="http://schemas.microsoft.com/office/drawing/2014/main" id="{C39C8CBD-E3DF-42B1-B736-931811C9139D}"/>
            </a:ext>
          </a:extLst>
        </xdr:cNvPr>
        <xdr:cNvCxnSpPr/>
      </xdr:nvCxnSpPr>
      <xdr:spPr>
        <a:xfrm>
          <a:off x="16459200" y="942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87" name="テキスト ボックス 586">
          <a:extLst>
            <a:ext uri="{FF2B5EF4-FFF2-40B4-BE49-F238E27FC236}">
              <a16:creationId xmlns:a16="http://schemas.microsoft.com/office/drawing/2014/main" id="{07203963-E435-4BAA-A11B-A8153793DDE1}"/>
            </a:ext>
          </a:extLst>
        </xdr:cNvPr>
        <xdr:cNvSpPr txBox="1"/>
      </xdr:nvSpPr>
      <xdr:spPr>
        <a:xfrm>
          <a:off x="16047266" y="92856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79E309C3-9A35-4156-A097-DD6A1E6D9E89}"/>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id="{CFDFDF47-5E6F-4C03-8CD0-B8A7ED1D67AB}"/>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a:extLst>
            <a:ext uri="{FF2B5EF4-FFF2-40B4-BE49-F238E27FC236}">
              <a16:creationId xmlns:a16="http://schemas.microsoft.com/office/drawing/2014/main" id="{C6FC7EDD-3DA2-4347-9B9C-F6DF967DDAD7}"/>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4287</xdr:rowOff>
    </xdr:from>
    <xdr:to>
      <xdr:col>116</xdr:col>
      <xdr:colOff>62864</xdr:colOff>
      <xdr:row>63</xdr:row>
      <xdr:rowOff>158591</xdr:rowOff>
    </xdr:to>
    <xdr:cxnSp macro="">
      <xdr:nvCxnSpPr>
        <xdr:cNvPr id="591" name="直線コネクタ 590">
          <a:extLst>
            <a:ext uri="{FF2B5EF4-FFF2-40B4-BE49-F238E27FC236}">
              <a16:creationId xmlns:a16="http://schemas.microsoft.com/office/drawing/2014/main" id="{33E17B0D-66B0-48F9-A0E6-CF0709AB077C}"/>
            </a:ext>
          </a:extLst>
        </xdr:cNvPr>
        <xdr:cNvCxnSpPr/>
      </xdr:nvCxnSpPr>
      <xdr:spPr>
        <a:xfrm flipV="1">
          <a:off x="19947254" y="9607392"/>
          <a:ext cx="0" cy="1354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162418</xdr:rowOff>
    </xdr:from>
    <xdr:ext cx="469744" cy="259045"/>
    <xdr:sp macro="" textlink="">
      <xdr:nvSpPr>
        <xdr:cNvPr id="592" name="【学校施設】&#10;一人当たり面積最小値テキスト">
          <a:extLst>
            <a:ext uri="{FF2B5EF4-FFF2-40B4-BE49-F238E27FC236}">
              <a16:creationId xmlns:a16="http://schemas.microsoft.com/office/drawing/2014/main" id="{393AC7CA-B780-41BB-967D-80489A08AE0F}"/>
            </a:ext>
          </a:extLst>
        </xdr:cNvPr>
        <xdr:cNvSpPr txBox="1"/>
      </xdr:nvSpPr>
      <xdr:spPr>
        <a:xfrm>
          <a:off x="19985990" y="1096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158591</xdr:rowOff>
    </xdr:from>
    <xdr:to>
      <xdr:col>116</xdr:col>
      <xdr:colOff>152400</xdr:colOff>
      <xdr:row>63</xdr:row>
      <xdr:rowOff>158591</xdr:rowOff>
    </xdr:to>
    <xdr:cxnSp macro="">
      <xdr:nvCxnSpPr>
        <xdr:cNvPr id="593" name="直線コネクタ 592">
          <a:extLst>
            <a:ext uri="{FF2B5EF4-FFF2-40B4-BE49-F238E27FC236}">
              <a16:creationId xmlns:a16="http://schemas.microsoft.com/office/drawing/2014/main" id="{791B3DA5-86FC-47EC-8329-E7B35767687A}"/>
            </a:ext>
          </a:extLst>
        </xdr:cNvPr>
        <xdr:cNvCxnSpPr/>
      </xdr:nvCxnSpPr>
      <xdr:spPr>
        <a:xfrm>
          <a:off x="19885660" y="109618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122414</xdr:rowOff>
    </xdr:from>
    <xdr:ext cx="469744" cy="259045"/>
    <xdr:sp macro="" textlink="">
      <xdr:nvSpPr>
        <xdr:cNvPr id="594" name="【学校施設】&#10;一人当たり面積最大値テキスト">
          <a:extLst>
            <a:ext uri="{FF2B5EF4-FFF2-40B4-BE49-F238E27FC236}">
              <a16:creationId xmlns:a16="http://schemas.microsoft.com/office/drawing/2014/main" id="{33DA864F-4C14-453D-8CCE-D13ADB5996B1}"/>
            </a:ext>
          </a:extLst>
        </xdr:cNvPr>
        <xdr:cNvSpPr txBox="1"/>
      </xdr:nvSpPr>
      <xdr:spPr>
        <a:xfrm>
          <a:off x="19985990" y="938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4287</xdr:rowOff>
    </xdr:from>
    <xdr:to>
      <xdr:col>116</xdr:col>
      <xdr:colOff>152400</xdr:colOff>
      <xdr:row>56</xdr:row>
      <xdr:rowOff>4287</xdr:rowOff>
    </xdr:to>
    <xdr:cxnSp macro="">
      <xdr:nvCxnSpPr>
        <xdr:cNvPr id="595" name="直線コネクタ 594">
          <a:extLst>
            <a:ext uri="{FF2B5EF4-FFF2-40B4-BE49-F238E27FC236}">
              <a16:creationId xmlns:a16="http://schemas.microsoft.com/office/drawing/2014/main" id="{4B0E1B3B-A60F-42A1-8DA1-B46308C813E2}"/>
            </a:ext>
          </a:extLst>
        </xdr:cNvPr>
        <xdr:cNvCxnSpPr/>
      </xdr:nvCxnSpPr>
      <xdr:spPr>
        <a:xfrm>
          <a:off x="19885660" y="96073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47801</xdr:rowOff>
    </xdr:from>
    <xdr:ext cx="469744" cy="259045"/>
    <xdr:sp macro="" textlink="">
      <xdr:nvSpPr>
        <xdr:cNvPr id="596" name="【学校施設】&#10;一人当たり面積平均値テキスト">
          <a:extLst>
            <a:ext uri="{FF2B5EF4-FFF2-40B4-BE49-F238E27FC236}">
              <a16:creationId xmlns:a16="http://schemas.microsoft.com/office/drawing/2014/main" id="{5585922A-1877-4189-81AD-538BEDC0851C}"/>
            </a:ext>
          </a:extLst>
        </xdr:cNvPr>
        <xdr:cNvSpPr txBox="1"/>
      </xdr:nvSpPr>
      <xdr:spPr>
        <a:xfrm>
          <a:off x="19985990" y="101652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24924</xdr:rowOff>
    </xdr:from>
    <xdr:to>
      <xdr:col>116</xdr:col>
      <xdr:colOff>114300</xdr:colOff>
      <xdr:row>60</xdr:row>
      <xdr:rowOff>126524</xdr:rowOff>
    </xdr:to>
    <xdr:sp macro="" textlink="">
      <xdr:nvSpPr>
        <xdr:cNvPr id="597" name="フローチャート: 判断 596">
          <a:extLst>
            <a:ext uri="{FF2B5EF4-FFF2-40B4-BE49-F238E27FC236}">
              <a16:creationId xmlns:a16="http://schemas.microsoft.com/office/drawing/2014/main" id="{DAFF4BB5-2E99-4B65-AB94-CB8AAB75F48B}"/>
            </a:ext>
          </a:extLst>
        </xdr:cNvPr>
        <xdr:cNvSpPr/>
      </xdr:nvSpPr>
      <xdr:spPr>
        <a:xfrm>
          <a:off x="19904710" y="10308114"/>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36354</xdr:rowOff>
    </xdr:from>
    <xdr:to>
      <xdr:col>112</xdr:col>
      <xdr:colOff>38100</xdr:colOff>
      <xdr:row>60</xdr:row>
      <xdr:rowOff>137954</xdr:rowOff>
    </xdr:to>
    <xdr:sp macro="" textlink="">
      <xdr:nvSpPr>
        <xdr:cNvPr id="598" name="フローチャート: 判断 597">
          <a:extLst>
            <a:ext uri="{FF2B5EF4-FFF2-40B4-BE49-F238E27FC236}">
              <a16:creationId xmlns:a16="http://schemas.microsoft.com/office/drawing/2014/main" id="{9E1EC318-E057-4A12-9E46-3FD762D72ACA}"/>
            </a:ext>
          </a:extLst>
        </xdr:cNvPr>
        <xdr:cNvSpPr/>
      </xdr:nvSpPr>
      <xdr:spPr>
        <a:xfrm>
          <a:off x="19161760" y="103233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54928</xdr:rowOff>
    </xdr:from>
    <xdr:to>
      <xdr:col>107</xdr:col>
      <xdr:colOff>101600</xdr:colOff>
      <xdr:row>60</xdr:row>
      <xdr:rowOff>156528</xdr:rowOff>
    </xdr:to>
    <xdr:sp macro="" textlink="">
      <xdr:nvSpPr>
        <xdr:cNvPr id="599" name="フローチャート: 判断 598">
          <a:extLst>
            <a:ext uri="{FF2B5EF4-FFF2-40B4-BE49-F238E27FC236}">
              <a16:creationId xmlns:a16="http://schemas.microsoft.com/office/drawing/2014/main" id="{57758F81-08AD-4CB9-9A6B-F3428A55711D}"/>
            </a:ext>
          </a:extLst>
        </xdr:cNvPr>
        <xdr:cNvSpPr/>
      </xdr:nvSpPr>
      <xdr:spPr>
        <a:xfrm>
          <a:off x="18345150" y="1034573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67787</xdr:rowOff>
    </xdr:from>
    <xdr:to>
      <xdr:col>102</xdr:col>
      <xdr:colOff>165100</xdr:colOff>
      <xdr:row>60</xdr:row>
      <xdr:rowOff>169387</xdr:rowOff>
    </xdr:to>
    <xdr:sp macro="" textlink="">
      <xdr:nvSpPr>
        <xdr:cNvPr id="600" name="フローチャート: 判断 599">
          <a:extLst>
            <a:ext uri="{FF2B5EF4-FFF2-40B4-BE49-F238E27FC236}">
              <a16:creationId xmlns:a16="http://schemas.microsoft.com/office/drawing/2014/main" id="{4846DF0F-2B3F-490C-9427-68282C437067}"/>
            </a:ext>
          </a:extLst>
        </xdr:cNvPr>
        <xdr:cNvSpPr/>
      </xdr:nvSpPr>
      <xdr:spPr>
        <a:xfrm>
          <a:off x="17547590" y="10352882"/>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62071</xdr:rowOff>
    </xdr:from>
    <xdr:to>
      <xdr:col>98</xdr:col>
      <xdr:colOff>38100</xdr:colOff>
      <xdr:row>60</xdr:row>
      <xdr:rowOff>163671</xdr:rowOff>
    </xdr:to>
    <xdr:sp macro="" textlink="">
      <xdr:nvSpPr>
        <xdr:cNvPr id="601" name="フローチャート: 判断 600">
          <a:extLst>
            <a:ext uri="{FF2B5EF4-FFF2-40B4-BE49-F238E27FC236}">
              <a16:creationId xmlns:a16="http://schemas.microsoft.com/office/drawing/2014/main" id="{967FC222-89E7-40E6-B08D-BBDD38E432C1}"/>
            </a:ext>
          </a:extLst>
        </xdr:cNvPr>
        <xdr:cNvSpPr/>
      </xdr:nvSpPr>
      <xdr:spPr>
        <a:xfrm>
          <a:off x="16761460" y="1034526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DB94CD75-61A3-443C-9AFD-9E17022326AE}"/>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57E870EE-C8EA-4419-A6AE-855447CFAAB6}"/>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1CD67C2E-85A7-43A9-A66F-DE1CE2662FB3}"/>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8AEEA736-E503-4EC0-8DF6-79F7FF0592EC}"/>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F4958C81-97AE-44D8-B835-CBBAAE7DD140}"/>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154940</xdr:rowOff>
    </xdr:from>
    <xdr:to>
      <xdr:col>116</xdr:col>
      <xdr:colOff>114300</xdr:colOff>
      <xdr:row>61</xdr:row>
      <xdr:rowOff>85090</xdr:rowOff>
    </xdr:to>
    <xdr:sp macro="" textlink="">
      <xdr:nvSpPr>
        <xdr:cNvPr id="607" name="楕円 606">
          <a:extLst>
            <a:ext uri="{FF2B5EF4-FFF2-40B4-BE49-F238E27FC236}">
              <a16:creationId xmlns:a16="http://schemas.microsoft.com/office/drawing/2014/main" id="{3A9EF7AF-517D-447D-A026-58B4D301788B}"/>
            </a:ext>
          </a:extLst>
        </xdr:cNvPr>
        <xdr:cNvSpPr/>
      </xdr:nvSpPr>
      <xdr:spPr>
        <a:xfrm>
          <a:off x="19904710" y="104419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133367</xdr:rowOff>
    </xdr:from>
    <xdr:ext cx="469744" cy="259045"/>
    <xdr:sp macro="" textlink="">
      <xdr:nvSpPr>
        <xdr:cNvPr id="608" name="【学校施設】&#10;一人当たり面積該当値テキスト">
          <a:extLst>
            <a:ext uri="{FF2B5EF4-FFF2-40B4-BE49-F238E27FC236}">
              <a16:creationId xmlns:a16="http://schemas.microsoft.com/office/drawing/2014/main" id="{081170AA-1CB8-4DDE-825D-63A96257D7C8}"/>
            </a:ext>
          </a:extLst>
        </xdr:cNvPr>
        <xdr:cNvSpPr txBox="1"/>
      </xdr:nvSpPr>
      <xdr:spPr>
        <a:xfrm>
          <a:off x="19985990"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130651</xdr:rowOff>
    </xdr:from>
    <xdr:to>
      <xdr:col>112</xdr:col>
      <xdr:colOff>38100</xdr:colOff>
      <xdr:row>61</xdr:row>
      <xdr:rowOff>60801</xdr:rowOff>
    </xdr:to>
    <xdr:sp macro="" textlink="">
      <xdr:nvSpPr>
        <xdr:cNvPr id="609" name="楕円 608">
          <a:extLst>
            <a:ext uri="{FF2B5EF4-FFF2-40B4-BE49-F238E27FC236}">
              <a16:creationId xmlns:a16="http://schemas.microsoft.com/office/drawing/2014/main" id="{84AA9C92-0338-443C-9F25-97FC1B413FE3}"/>
            </a:ext>
          </a:extLst>
        </xdr:cNvPr>
        <xdr:cNvSpPr/>
      </xdr:nvSpPr>
      <xdr:spPr>
        <a:xfrm>
          <a:off x="19161760" y="10421461"/>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10001</xdr:rowOff>
    </xdr:from>
    <xdr:to>
      <xdr:col>116</xdr:col>
      <xdr:colOff>63500</xdr:colOff>
      <xdr:row>61</xdr:row>
      <xdr:rowOff>34290</xdr:rowOff>
    </xdr:to>
    <xdr:cxnSp macro="">
      <xdr:nvCxnSpPr>
        <xdr:cNvPr id="610" name="直線コネクタ 609">
          <a:extLst>
            <a:ext uri="{FF2B5EF4-FFF2-40B4-BE49-F238E27FC236}">
              <a16:creationId xmlns:a16="http://schemas.microsoft.com/office/drawing/2014/main" id="{C55B9E0D-EE6B-4BAC-8E2B-B5DE62EA6C84}"/>
            </a:ext>
          </a:extLst>
        </xdr:cNvPr>
        <xdr:cNvCxnSpPr/>
      </xdr:nvCxnSpPr>
      <xdr:spPr>
        <a:xfrm>
          <a:off x="19204940" y="10470356"/>
          <a:ext cx="742950" cy="2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132080</xdr:rowOff>
    </xdr:from>
    <xdr:to>
      <xdr:col>107</xdr:col>
      <xdr:colOff>101600</xdr:colOff>
      <xdr:row>61</xdr:row>
      <xdr:rowOff>62230</xdr:rowOff>
    </xdr:to>
    <xdr:sp macro="" textlink="">
      <xdr:nvSpPr>
        <xdr:cNvPr id="611" name="楕円 610">
          <a:extLst>
            <a:ext uri="{FF2B5EF4-FFF2-40B4-BE49-F238E27FC236}">
              <a16:creationId xmlns:a16="http://schemas.microsoft.com/office/drawing/2014/main" id="{DEFAB4DA-1C29-4A3C-8C71-7E816A3DABF0}"/>
            </a:ext>
          </a:extLst>
        </xdr:cNvPr>
        <xdr:cNvSpPr/>
      </xdr:nvSpPr>
      <xdr:spPr>
        <a:xfrm>
          <a:off x="18345150" y="104228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10001</xdr:rowOff>
    </xdr:from>
    <xdr:to>
      <xdr:col>111</xdr:col>
      <xdr:colOff>177800</xdr:colOff>
      <xdr:row>61</xdr:row>
      <xdr:rowOff>11430</xdr:rowOff>
    </xdr:to>
    <xdr:cxnSp macro="">
      <xdr:nvCxnSpPr>
        <xdr:cNvPr id="612" name="直線コネクタ 611">
          <a:extLst>
            <a:ext uri="{FF2B5EF4-FFF2-40B4-BE49-F238E27FC236}">
              <a16:creationId xmlns:a16="http://schemas.microsoft.com/office/drawing/2014/main" id="{5AA2DA03-40BF-4C07-BF17-C89822450DE6}"/>
            </a:ext>
          </a:extLst>
        </xdr:cNvPr>
        <xdr:cNvCxnSpPr/>
      </xdr:nvCxnSpPr>
      <xdr:spPr>
        <a:xfrm flipV="1">
          <a:off x="18399760" y="10470356"/>
          <a:ext cx="805180" cy="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6350</xdr:rowOff>
    </xdr:from>
    <xdr:to>
      <xdr:col>102</xdr:col>
      <xdr:colOff>165100</xdr:colOff>
      <xdr:row>61</xdr:row>
      <xdr:rowOff>107950</xdr:rowOff>
    </xdr:to>
    <xdr:sp macro="" textlink="">
      <xdr:nvSpPr>
        <xdr:cNvPr id="613" name="楕円 612">
          <a:extLst>
            <a:ext uri="{FF2B5EF4-FFF2-40B4-BE49-F238E27FC236}">
              <a16:creationId xmlns:a16="http://schemas.microsoft.com/office/drawing/2014/main" id="{5E8D4A8C-7644-4CB4-8383-4B44C4C64786}"/>
            </a:ext>
          </a:extLst>
        </xdr:cNvPr>
        <xdr:cNvSpPr/>
      </xdr:nvSpPr>
      <xdr:spPr>
        <a:xfrm>
          <a:off x="17547590" y="1046670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11430</xdr:rowOff>
    </xdr:from>
    <xdr:to>
      <xdr:col>107</xdr:col>
      <xdr:colOff>50800</xdr:colOff>
      <xdr:row>61</xdr:row>
      <xdr:rowOff>57150</xdr:rowOff>
    </xdr:to>
    <xdr:cxnSp macro="">
      <xdr:nvCxnSpPr>
        <xdr:cNvPr id="614" name="直線コネクタ 613">
          <a:extLst>
            <a:ext uri="{FF2B5EF4-FFF2-40B4-BE49-F238E27FC236}">
              <a16:creationId xmlns:a16="http://schemas.microsoft.com/office/drawing/2014/main" id="{5FA45F56-1289-4D3F-85AC-7354504B448A}"/>
            </a:ext>
          </a:extLst>
        </xdr:cNvPr>
        <xdr:cNvCxnSpPr/>
      </xdr:nvCxnSpPr>
      <xdr:spPr>
        <a:xfrm flipV="1">
          <a:off x="17602200" y="1047369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13494</xdr:rowOff>
    </xdr:from>
    <xdr:to>
      <xdr:col>98</xdr:col>
      <xdr:colOff>38100</xdr:colOff>
      <xdr:row>61</xdr:row>
      <xdr:rowOff>115094</xdr:rowOff>
    </xdr:to>
    <xdr:sp macro="" textlink="">
      <xdr:nvSpPr>
        <xdr:cNvPr id="615" name="楕円 614">
          <a:extLst>
            <a:ext uri="{FF2B5EF4-FFF2-40B4-BE49-F238E27FC236}">
              <a16:creationId xmlns:a16="http://schemas.microsoft.com/office/drawing/2014/main" id="{70E89265-91C7-4B3C-8AEE-F98EE26CA53D}"/>
            </a:ext>
          </a:extLst>
        </xdr:cNvPr>
        <xdr:cNvSpPr/>
      </xdr:nvSpPr>
      <xdr:spPr>
        <a:xfrm>
          <a:off x="16761460" y="104757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57150</xdr:rowOff>
    </xdr:from>
    <xdr:to>
      <xdr:col>102</xdr:col>
      <xdr:colOff>114300</xdr:colOff>
      <xdr:row>61</xdr:row>
      <xdr:rowOff>64294</xdr:rowOff>
    </xdr:to>
    <xdr:cxnSp macro="">
      <xdr:nvCxnSpPr>
        <xdr:cNvPr id="616" name="直線コネクタ 615">
          <a:extLst>
            <a:ext uri="{FF2B5EF4-FFF2-40B4-BE49-F238E27FC236}">
              <a16:creationId xmlns:a16="http://schemas.microsoft.com/office/drawing/2014/main" id="{66FB569A-7132-42EF-8E3E-4BAC4E862054}"/>
            </a:ext>
          </a:extLst>
        </xdr:cNvPr>
        <xdr:cNvCxnSpPr/>
      </xdr:nvCxnSpPr>
      <xdr:spPr>
        <a:xfrm flipV="1">
          <a:off x="16804640" y="10511790"/>
          <a:ext cx="79756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154481</xdr:rowOff>
    </xdr:from>
    <xdr:ext cx="469744" cy="259045"/>
    <xdr:sp macro="" textlink="">
      <xdr:nvSpPr>
        <xdr:cNvPr id="617" name="n_1aveValue【学校施設】&#10;一人当たり面積">
          <a:extLst>
            <a:ext uri="{FF2B5EF4-FFF2-40B4-BE49-F238E27FC236}">
              <a16:creationId xmlns:a16="http://schemas.microsoft.com/office/drawing/2014/main" id="{29E3CEC6-75BE-4D60-9CC4-2DE154677DF9}"/>
            </a:ext>
          </a:extLst>
        </xdr:cNvPr>
        <xdr:cNvSpPr txBox="1"/>
      </xdr:nvSpPr>
      <xdr:spPr>
        <a:xfrm>
          <a:off x="18982132" y="1009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1605</xdr:rowOff>
    </xdr:from>
    <xdr:ext cx="469744" cy="259045"/>
    <xdr:sp macro="" textlink="">
      <xdr:nvSpPr>
        <xdr:cNvPr id="618" name="n_2aveValue【学校施設】&#10;一人当たり面積">
          <a:extLst>
            <a:ext uri="{FF2B5EF4-FFF2-40B4-BE49-F238E27FC236}">
              <a16:creationId xmlns:a16="http://schemas.microsoft.com/office/drawing/2014/main" id="{DBF99B08-E4DE-4E2C-856A-26C59C2E7504}"/>
            </a:ext>
          </a:extLst>
        </xdr:cNvPr>
        <xdr:cNvSpPr txBox="1"/>
      </xdr:nvSpPr>
      <xdr:spPr>
        <a:xfrm>
          <a:off x="18182032" y="10117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14464</xdr:rowOff>
    </xdr:from>
    <xdr:ext cx="469744" cy="259045"/>
    <xdr:sp macro="" textlink="">
      <xdr:nvSpPr>
        <xdr:cNvPr id="619" name="n_3aveValue【学校施設】&#10;一人当たり面積">
          <a:extLst>
            <a:ext uri="{FF2B5EF4-FFF2-40B4-BE49-F238E27FC236}">
              <a16:creationId xmlns:a16="http://schemas.microsoft.com/office/drawing/2014/main" id="{901DA563-5A7E-4647-8214-4C5910DAC20F}"/>
            </a:ext>
          </a:extLst>
        </xdr:cNvPr>
        <xdr:cNvSpPr txBox="1"/>
      </xdr:nvSpPr>
      <xdr:spPr>
        <a:xfrm>
          <a:off x="17384472" y="10133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8748</xdr:rowOff>
    </xdr:from>
    <xdr:ext cx="469744" cy="259045"/>
    <xdr:sp macro="" textlink="">
      <xdr:nvSpPr>
        <xdr:cNvPr id="620" name="n_4aveValue【学校施設】&#10;一人当たり面積">
          <a:extLst>
            <a:ext uri="{FF2B5EF4-FFF2-40B4-BE49-F238E27FC236}">
              <a16:creationId xmlns:a16="http://schemas.microsoft.com/office/drawing/2014/main" id="{E3F095C1-AFE6-4D7F-B3D6-4B371296477E}"/>
            </a:ext>
          </a:extLst>
        </xdr:cNvPr>
        <xdr:cNvSpPr txBox="1"/>
      </xdr:nvSpPr>
      <xdr:spPr>
        <a:xfrm>
          <a:off x="16588817" y="1012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51928</xdr:rowOff>
    </xdr:from>
    <xdr:ext cx="469744" cy="259045"/>
    <xdr:sp macro="" textlink="">
      <xdr:nvSpPr>
        <xdr:cNvPr id="621" name="n_1mainValue【学校施設】&#10;一人当たり面積">
          <a:extLst>
            <a:ext uri="{FF2B5EF4-FFF2-40B4-BE49-F238E27FC236}">
              <a16:creationId xmlns:a16="http://schemas.microsoft.com/office/drawing/2014/main" id="{D5FC27A1-0636-41B9-B9C1-B3F20FF8BBB9}"/>
            </a:ext>
          </a:extLst>
        </xdr:cNvPr>
        <xdr:cNvSpPr txBox="1"/>
      </xdr:nvSpPr>
      <xdr:spPr>
        <a:xfrm>
          <a:off x="18982132" y="1051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53357</xdr:rowOff>
    </xdr:from>
    <xdr:ext cx="469744" cy="259045"/>
    <xdr:sp macro="" textlink="">
      <xdr:nvSpPr>
        <xdr:cNvPr id="622" name="n_2mainValue【学校施設】&#10;一人当たり面積">
          <a:extLst>
            <a:ext uri="{FF2B5EF4-FFF2-40B4-BE49-F238E27FC236}">
              <a16:creationId xmlns:a16="http://schemas.microsoft.com/office/drawing/2014/main" id="{8EC6FFED-7153-4B5F-9BC7-C095A1874AAF}"/>
            </a:ext>
          </a:extLst>
        </xdr:cNvPr>
        <xdr:cNvSpPr txBox="1"/>
      </xdr:nvSpPr>
      <xdr:spPr>
        <a:xfrm>
          <a:off x="18182032" y="1051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99077</xdr:rowOff>
    </xdr:from>
    <xdr:ext cx="469744" cy="259045"/>
    <xdr:sp macro="" textlink="">
      <xdr:nvSpPr>
        <xdr:cNvPr id="623" name="n_3mainValue【学校施設】&#10;一人当たり面積">
          <a:extLst>
            <a:ext uri="{FF2B5EF4-FFF2-40B4-BE49-F238E27FC236}">
              <a16:creationId xmlns:a16="http://schemas.microsoft.com/office/drawing/2014/main" id="{0EEB74F4-F482-441F-B455-E1D207EFB8FF}"/>
            </a:ext>
          </a:extLst>
        </xdr:cNvPr>
        <xdr:cNvSpPr txBox="1"/>
      </xdr:nvSpPr>
      <xdr:spPr>
        <a:xfrm>
          <a:off x="17384472" y="105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106221</xdr:rowOff>
    </xdr:from>
    <xdr:ext cx="469744" cy="259045"/>
    <xdr:sp macro="" textlink="">
      <xdr:nvSpPr>
        <xdr:cNvPr id="624" name="n_4mainValue【学校施設】&#10;一人当たり面積">
          <a:extLst>
            <a:ext uri="{FF2B5EF4-FFF2-40B4-BE49-F238E27FC236}">
              <a16:creationId xmlns:a16="http://schemas.microsoft.com/office/drawing/2014/main" id="{7281F26E-E23B-4AC9-8253-065340BCC947}"/>
            </a:ext>
          </a:extLst>
        </xdr:cNvPr>
        <xdr:cNvSpPr txBox="1"/>
      </xdr:nvSpPr>
      <xdr:spPr>
        <a:xfrm>
          <a:off x="16588817" y="1056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52B03213-1150-4C98-AE71-7C26585F8091}"/>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A2A113E5-929E-4E5B-8DE5-16DFFF25907B}"/>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4D1C5482-C67C-4403-BB31-ACE853926A28}"/>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03883A90-16FA-4583-852B-3D9292FDD3D7}"/>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4CDEEF53-DEE0-4647-A6B3-AC07BBDADEAB}"/>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379D6DEE-55D9-40E3-8D7E-F500A716FE19}"/>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BAED6CEF-AFF7-4D6A-BB0E-9128E03E49D1}"/>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A05B8D58-42FF-4622-9091-5D446203C527}"/>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96F914F1-66DA-400B-838C-0049B5DA6F2E}"/>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C0E275DA-33DA-40A9-AD05-179641576A89}"/>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3FA47B75-DD11-4B6C-B441-8AFDBAB009E0}"/>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a:extLst>
            <a:ext uri="{FF2B5EF4-FFF2-40B4-BE49-F238E27FC236}">
              <a16:creationId xmlns:a16="http://schemas.microsoft.com/office/drawing/2014/main" id="{5F6F805D-59D3-4CC4-A863-5509911134E8}"/>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a:extLst>
            <a:ext uri="{FF2B5EF4-FFF2-40B4-BE49-F238E27FC236}">
              <a16:creationId xmlns:a16="http://schemas.microsoft.com/office/drawing/2014/main" id="{7620697A-59A9-46B4-81CE-487E4C15FC93}"/>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a:extLst>
            <a:ext uri="{FF2B5EF4-FFF2-40B4-BE49-F238E27FC236}">
              <a16:creationId xmlns:a16="http://schemas.microsoft.com/office/drawing/2014/main" id="{C35E559D-AD16-4B85-B6D6-09AC30B84E98}"/>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a:extLst>
            <a:ext uri="{FF2B5EF4-FFF2-40B4-BE49-F238E27FC236}">
              <a16:creationId xmlns:a16="http://schemas.microsoft.com/office/drawing/2014/main" id="{A538710D-A8B4-4CAC-B322-FCEFC1D4680D}"/>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a:extLst>
            <a:ext uri="{FF2B5EF4-FFF2-40B4-BE49-F238E27FC236}">
              <a16:creationId xmlns:a16="http://schemas.microsoft.com/office/drawing/2014/main" id="{ED8D8FD6-D835-4DF4-8B37-F59B0E7ED090}"/>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a:extLst>
            <a:ext uri="{FF2B5EF4-FFF2-40B4-BE49-F238E27FC236}">
              <a16:creationId xmlns:a16="http://schemas.microsoft.com/office/drawing/2014/main" id="{A40C2292-D510-4F3D-9ECC-6E0F53A09039}"/>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a:extLst>
            <a:ext uri="{FF2B5EF4-FFF2-40B4-BE49-F238E27FC236}">
              <a16:creationId xmlns:a16="http://schemas.microsoft.com/office/drawing/2014/main" id="{7D63F26F-E837-4356-9CA1-994530223AEA}"/>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a:extLst>
            <a:ext uri="{FF2B5EF4-FFF2-40B4-BE49-F238E27FC236}">
              <a16:creationId xmlns:a16="http://schemas.microsoft.com/office/drawing/2014/main" id="{51972A4A-893E-4ADA-903A-6E2D0208EE08}"/>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a:extLst>
            <a:ext uri="{FF2B5EF4-FFF2-40B4-BE49-F238E27FC236}">
              <a16:creationId xmlns:a16="http://schemas.microsoft.com/office/drawing/2014/main" id="{620A6584-8F8B-4575-A935-E0988DA77043}"/>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a:extLst>
            <a:ext uri="{FF2B5EF4-FFF2-40B4-BE49-F238E27FC236}">
              <a16:creationId xmlns:a16="http://schemas.microsoft.com/office/drawing/2014/main" id="{9039ECA1-92F4-45D7-B497-C41040507A02}"/>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a:extLst>
            <a:ext uri="{FF2B5EF4-FFF2-40B4-BE49-F238E27FC236}">
              <a16:creationId xmlns:a16="http://schemas.microsoft.com/office/drawing/2014/main" id="{5E6B79EC-7659-42FC-BAF6-C1A73FCC6C18}"/>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a:extLst>
            <a:ext uri="{FF2B5EF4-FFF2-40B4-BE49-F238E27FC236}">
              <a16:creationId xmlns:a16="http://schemas.microsoft.com/office/drawing/2014/main" id="{5D5F3D3A-AB90-47BD-9DF0-A32B1F1ABC9B}"/>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4D3AF4CE-B92C-4E94-A8D5-C86909A1AA03}"/>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a:extLst>
            <a:ext uri="{FF2B5EF4-FFF2-40B4-BE49-F238E27FC236}">
              <a16:creationId xmlns:a16="http://schemas.microsoft.com/office/drawing/2014/main" id="{8C6FE6ED-0011-461A-9855-7A9D9F37068A}"/>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124642</xdr:rowOff>
    </xdr:from>
    <xdr:to>
      <xdr:col>85</xdr:col>
      <xdr:colOff>126364</xdr:colOff>
      <xdr:row>86</xdr:row>
      <xdr:rowOff>168729</xdr:rowOff>
    </xdr:to>
    <xdr:cxnSp macro="">
      <xdr:nvCxnSpPr>
        <xdr:cNvPr id="650" name="直線コネクタ 649">
          <a:extLst>
            <a:ext uri="{FF2B5EF4-FFF2-40B4-BE49-F238E27FC236}">
              <a16:creationId xmlns:a16="http://schemas.microsoft.com/office/drawing/2014/main" id="{DED879EC-1323-4EBB-8859-E8FA2B69712E}"/>
            </a:ext>
          </a:extLst>
        </xdr:cNvPr>
        <xdr:cNvCxnSpPr/>
      </xdr:nvCxnSpPr>
      <xdr:spPr>
        <a:xfrm flipV="1">
          <a:off x="14703424" y="13499647"/>
          <a:ext cx="0" cy="141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a:extLst>
            <a:ext uri="{FF2B5EF4-FFF2-40B4-BE49-F238E27FC236}">
              <a16:creationId xmlns:a16="http://schemas.microsoft.com/office/drawing/2014/main" id="{67541B16-937B-47E4-8C66-47B7EDD9AE45}"/>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a:extLst>
            <a:ext uri="{FF2B5EF4-FFF2-40B4-BE49-F238E27FC236}">
              <a16:creationId xmlns:a16="http://schemas.microsoft.com/office/drawing/2014/main" id="{1DE0782D-0448-4B04-9A28-2F0258EF059C}"/>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71319</xdr:rowOff>
    </xdr:from>
    <xdr:ext cx="405111" cy="259045"/>
    <xdr:sp macro="" textlink="">
      <xdr:nvSpPr>
        <xdr:cNvPr id="653" name="【児童館】&#10;有形固定資産減価償却率最大値テキスト">
          <a:extLst>
            <a:ext uri="{FF2B5EF4-FFF2-40B4-BE49-F238E27FC236}">
              <a16:creationId xmlns:a16="http://schemas.microsoft.com/office/drawing/2014/main" id="{4083098D-03A8-446F-A368-70A47FDEFCC4}"/>
            </a:ext>
          </a:extLst>
        </xdr:cNvPr>
        <xdr:cNvSpPr txBox="1"/>
      </xdr:nvSpPr>
      <xdr:spPr>
        <a:xfrm>
          <a:off x="14742160" y="13271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124642</xdr:rowOff>
    </xdr:from>
    <xdr:to>
      <xdr:col>86</xdr:col>
      <xdr:colOff>25400</xdr:colOff>
      <xdr:row>78</xdr:row>
      <xdr:rowOff>124642</xdr:rowOff>
    </xdr:to>
    <xdr:cxnSp macro="">
      <xdr:nvCxnSpPr>
        <xdr:cNvPr id="654" name="直線コネクタ 653">
          <a:extLst>
            <a:ext uri="{FF2B5EF4-FFF2-40B4-BE49-F238E27FC236}">
              <a16:creationId xmlns:a16="http://schemas.microsoft.com/office/drawing/2014/main" id="{B7AE480B-29BF-44FD-AAB9-DBBDD09408DD}"/>
            </a:ext>
          </a:extLst>
        </xdr:cNvPr>
        <xdr:cNvCxnSpPr/>
      </xdr:nvCxnSpPr>
      <xdr:spPr>
        <a:xfrm>
          <a:off x="14611350" y="134996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8545</xdr:rowOff>
    </xdr:from>
    <xdr:ext cx="405111" cy="259045"/>
    <xdr:sp macro="" textlink="">
      <xdr:nvSpPr>
        <xdr:cNvPr id="655" name="【児童館】&#10;有形固定資産減価償却率平均値テキスト">
          <a:extLst>
            <a:ext uri="{FF2B5EF4-FFF2-40B4-BE49-F238E27FC236}">
              <a16:creationId xmlns:a16="http://schemas.microsoft.com/office/drawing/2014/main" id="{B92E411C-0375-4A15-ACD7-815B11F03788}"/>
            </a:ext>
          </a:extLst>
        </xdr:cNvPr>
        <xdr:cNvSpPr txBox="1"/>
      </xdr:nvSpPr>
      <xdr:spPr>
        <a:xfrm>
          <a:off x="14742160" y="140693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157118</xdr:rowOff>
    </xdr:from>
    <xdr:to>
      <xdr:col>85</xdr:col>
      <xdr:colOff>177800</xdr:colOff>
      <xdr:row>83</xdr:row>
      <xdr:rowOff>87268</xdr:rowOff>
    </xdr:to>
    <xdr:sp macro="" textlink="">
      <xdr:nvSpPr>
        <xdr:cNvPr id="656" name="フローチャート: 判断 655">
          <a:extLst>
            <a:ext uri="{FF2B5EF4-FFF2-40B4-BE49-F238E27FC236}">
              <a16:creationId xmlns:a16="http://schemas.microsoft.com/office/drawing/2014/main" id="{4688A3D3-695A-4FD6-B5ED-E2FD00FE0A68}"/>
            </a:ext>
          </a:extLst>
        </xdr:cNvPr>
        <xdr:cNvSpPr/>
      </xdr:nvSpPr>
      <xdr:spPr>
        <a:xfrm>
          <a:off x="14649450" y="142179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145687</xdr:rowOff>
    </xdr:from>
    <xdr:to>
      <xdr:col>81</xdr:col>
      <xdr:colOff>101600</xdr:colOff>
      <xdr:row>83</xdr:row>
      <xdr:rowOff>75837</xdr:rowOff>
    </xdr:to>
    <xdr:sp macro="" textlink="">
      <xdr:nvSpPr>
        <xdr:cNvPr id="657" name="フローチャート: 判断 656">
          <a:extLst>
            <a:ext uri="{FF2B5EF4-FFF2-40B4-BE49-F238E27FC236}">
              <a16:creationId xmlns:a16="http://schemas.microsoft.com/office/drawing/2014/main" id="{A5FC326A-3417-46A5-9FBA-D74B4EE89D9A}"/>
            </a:ext>
          </a:extLst>
        </xdr:cNvPr>
        <xdr:cNvSpPr/>
      </xdr:nvSpPr>
      <xdr:spPr>
        <a:xfrm>
          <a:off x="13887450" y="1420268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144055</xdr:rowOff>
    </xdr:from>
    <xdr:to>
      <xdr:col>76</xdr:col>
      <xdr:colOff>165100</xdr:colOff>
      <xdr:row>83</xdr:row>
      <xdr:rowOff>74205</xdr:rowOff>
    </xdr:to>
    <xdr:sp macro="" textlink="">
      <xdr:nvSpPr>
        <xdr:cNvPr id="658" name="フローチャート: 判断 657">
          <a:extLst>
            <a:ext uri="{FF2B5EF4-FFF2-40B4-BE49-F238E27FC236}">
              <a16:creationId xmlns:a16="http://schemas.microsoft.com/office/drawing/2014/main" id="{03917A2D-C868-4EFC-9029-55E7B4F7BF90}"/>
            </a:ext>
          </a:extLst>
        </xdr:cNvPr>
        <xdr:cNvSpPr/>
      </xdr:nvSpPr>
      <xdr:spPr>
        <a:xfrm>
          <a:off x="13089890" y="1420105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1995</xdr:rowOff>
    </xdr:from>
    <xdr:to>
      <xdr:col>72</xdr:col>
      <xdr:colOff>38100</xdr:colOff>
      <xdr:row>83</xdr:row>
      <xdr:rowOff>103595</xdr:rowOff>
    </xdr:to>
    <xdr:sp macro="" textlink="">
      <xdr:nvSpPr>
        <xdr:cNvPr id="659" name="フローチャート: 判断 658">
          <a:extLst>
            <a:ext uri="{FF2B5EF4-FFF2-40B4-BE49-F238E27FC236}">
              <a16:creationId xmlns:a16="http://schemas.microsoft.com/office/drawing/2014/main" id="{A9ADF4D8-9F75-4F33-BE3D-469D0AC146CD}"/>
            </a:ext>
          </a:extLst>
        </xdr:cNvPr>
        <xdr:cNvSpPr/>
      </xdr:nvSpPr>
      <xdr:spPr>
        <a:xfrm>
          <a:off x="12303760" y="1423234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660" name="フローチャート: 判断 659">
          <a:extLst>
            <a:ext uri="{FF2B5EF4-FFF2-40B4-BE49-F238E27FC236}">
              <a16:creationId xmlns:a16="http://schemas.microsoft.com/office/drawing/2014/main" id="{DCF70531-E5AF-40C9-BFBD-D7A290C941C3}"/>
            </a:ext>
          </a:extLst>
        </xdr:cNvPr>
        <xdr:cNvSpPr/>
      </xdr:nvSpPr>
      <xdr:spPr>
        <a:xfrm>
          <a:off x="11487150" y="1419587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1097A78C-E20F-4E65-B068-1AF45A5E6D0F}"/>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F625E497-D9D6-4886-BBCF-1FD1838C9D85}"/>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AD553171-56C8-427B-8547-2FF85AA60414}"/>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C6A7D67-8B90-4511-82FB-2A647DBBCB63}"/>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9BFED90E-7006-4560-9E6A-2438B8DC9E6B}"/>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16692</xdr:rowOff>
    </xdr:from>
    <xdr:to>
      <xdr:col>85</xdr:col>
      <xdr:colOff>177800</xdr:colOff>
      <xdr:row>85</xdr:row>
      <xdr:rowOff>118292</xdr:rowOff>
    </xdr:to>
    <xdr:sp macro="" textlink="">
      <xdr:nvSpPr>
        <xdr:cNvPr id="666" name="楕円 665">
          <a:extLst>
            <a:ext uri="{FF2B5EF4-FFF2-40B4-BE49-F238E27FC236}">
              <a16:creationId xmlns:a16="http://schemas.microsoft.com/office/drawing/2014/main" id="{3919548F-58FD-4FC7-84F8-85FE421E91E7}"/>
            </a:ext>
          </a:extLst>
        </xdr:cNvPr>
        <xdr:cNvSpPr/>
      </xdr:nvSpPr>
      <xdr:spPr>
        <a:xfrm>
          <a:off x="14649450" y="14593752"/>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166569</xdr:rowOff>
    </xdr:from>
    <xdr:ext cx="405111" cy="259045"/>
    <xdr:sp macro="" textlink="">
      <xdr:nvSpPr>
        <xdr:cNvPr id="667" name="【児童館】&#10;有形固定資産減価償却率該当値テキスト">
          <a:extLst>
            <a:ext uri="{FF2B5EF4-FFF2-40B4-BE49-F238E27FC236}">
              <a16:creationId xmlns:a16="http://schemas.microsoft.com/office/drawing/2014/main" id="{289134E1-D13A-419D-9544-CAB816D673EB}"/>
            </a:ext>
          </a:extLst>
        </xdr:cNvPr>
        <xdr:cNvSpPr txBox="1"/>
      </xdr:nvSpPr>
      <xdr:spPr>
        <a:xfrm>
          <a:off x="14742160" y="14572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152219</xdr:rowOff>
    </xdr:from>
    <xdr:to>
      <xdr:col>81</xdr:col>
      <xdr:colOff>101600</xdr:colOff>
      <xdr:row>85</xdr:row>
      <xdr:rowOff>82369</xdr:rowOff>
    </xdr:to>
    <xdr:sp macro="" textlink="">
      <xdr:nvSpPr>
        <xdr:cNvPr id="668" name="楕円 667">
          <a:extLst>
            <a:ext uri="{FF2B5EF4-FFF2-40B4-BE49-F238E27FC236}">
              <a16:creationId xmlns:a16="http://schemas.microsoft.com/office/drawing/2014/main" id="{5CDCC5B1-5768-4EBD-B1C9-DB73995D94D7}"/>
            </a:ext>
          </a:extLst>
        </xdr:cNvPr>
        <xdr:cNvSpPr/>
      </xdr:nvSpPr>
      <xdr:spPr>
        <a:xfrm>
          <a:off x="13887450" y="1455401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31569</xdr:rowOff>
    </xdr:from>
    <xdr:to>
      <xdr:col>85</xdr:col>
      <xdr:colOff>127000</xdr:colOff>
      <xdr:row>85</xdr:row>
      <xdr:rowOff>67492</xdr:rowOff>
    </xdr:to>
    <xdr:cxnSp macro="">
      <xdr:nvCxnSpPr>
        <xdr:cNvPr id="669" name="直線コネクタ 668">
          <a:extLst>
            <a:ext uri="{FF2B5EF4-FFF2-40B4-BE49-F238E27FC236}">
              <a16:creationId xmlns:a16="http://schemas.microsoft.com/office/drawing/2014/main" id="{BAB1157C-96B3-4176-9ECD-B6F97630BE79}"/>
            </a:ext>
          </a:extLst>
        </xdr:cNvPr>
        <xdr:cNvCxnSpPr/>
      </xdr:nvCxnSpPr>
      <xdr:spPr>
        <a:xfrm>
          <a:off x="13942060" y="14602914"/>
          <a:ext cx="762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121194</xdr:rowOff>
    </xdr:from>
    <xdr:to>
      <xdr:col>76</xdr:col>
      <xdr:colOff>165100</xdr:colOff>
      <xdr:row>85</xdr:row>
      <xdr:rowOff>51344</xdr:rowOff>
    </xdr:to>
    <xdr:sp macro="" textlink="">
      <xdr:nvSpPr>
        <xdr:cNvPr id="670" name="楕円 669">
          <a:extLst>
            <a:ext uri="{FF2B5EF4-FFF2-40B4-BE49-F238E27FC236}">
              <a16:creationId xmlns:a16="http://schemas.microsoft.com/office/drawing/2014/main" id="{FA0D5C9B-72C1-4851-B909-1F5E87AD2380}"/>
            </a:ext>
          </a:extLst>
        </xdr:cNvPr>
        <xdr:cNvSpPr/>
      </xdr:nvSpPr>
      <xdr:spPr>
        <a:xfrm>
          <a:off x="13089890" y="1452489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544</xdr:rowOff>
    </xdr:from>
    <xdr:to>
      <xdr:col>81</xdr:col>
      <xdr:colOff>50800</xdr:colOff>
      <xdr:row>85</xdr:row>
      <xdr:rowOff>31569</xdr:rowOff>
    </xdr:to>
    <xdr:cxnSp macro="">
      <xdr:nvCxnSpPr>
        <xdr:cNvPr id="671" name="直線コネクタ 670">
          <a:extLst>
            <a:ext uri="{FF2B5EF4-FFF2-40B4-BE49-F238E27FC236}">
              <a16:creationId xmlns:a16="http://schemas.microsoft.com/office/drawing/2014/main" id="{B92B66DA-C9BF-450D-AAA0-178ED68D32A0}"/>
            </a:ext>
          </a:extLst>
        </xdr:cNvPr>
        <xdr:cNvCxnSpPr/>
      </xdr:nvCxnSpPr>
      <xdr:spPr>
        <a:xfrm>
          <a:off x="13144500" y="14573794"/>
          <a:ext cx="797560" cy="2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85271</xdr:rowOff>
    </xdr:from>
    <xdr:to>
      <xdr:col>72</xdr:col>
      <xdr:colOff>38100</xdr:colOff>
      <xdr:row>85</xdr:row>
      <xdr:rowOff>15421</xdr:rowOff>
    </xdr:to>
    <xdr:sp macro="" textlink="">
      <xdr:nvSpPr>
        <xdr:cNvPr id="672" name="楕円 671">
          <a:extLst>
            <a:ext uri="{FF2B5EF4-FFF2-40B4-BE49-F238E27FC236}">
              <a16:creationId xmlns:a16="http://schemas.microsoft.com/office/drawing/2014/main" id="{CE9DCA7B-0050-4E17-B8B1-7BB9B2220C45}"/>
            </a:ext>
          </a:extLst>
        </xdr:cNvPr>
        <xdr:cNvSpPr/>
      </xdr:nvSpPr>
      <xdr:spPr>
        <a:xfrm>
          <a:off x="12303760" y="1448897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136071</xdr:rowOff>
    </xdr:from>
    <xdr:to>
      <xdr:col>76</xdr:col>
      <xdr:colOff>114300</xdr:colOff>
      <xdr:row>85</xdr:row>
      <xdr:rowOff>544</xdr:rowOff>
    </xdr:to>
    <xdr:cxnSp macro="">
      <xdr:nvCxnSpPr>
        <xdr:cNvPr id="673" name="直線コネクタ 672">
          <a:extLst>
            <a:ext uri="{FF2B5EF4-FFF2-40B4-BE49-F238E27FC236}">
              <a16:creationId xmlns:a16="http://schemas.microsoft.com/office/drawing/2014/main" id="{61EBF297-D080-4C55-8516-8A30357F769B}"/>
            </a:ext>
          </a:extLst>
        </xdr:cNvPr>
        <xdr:cNvCxnSpPr/>
      </xdr:nvCxnSpPr>
      <xdr:spPr>
        <a:xfrm>
          <a:off x="12346940" y="14534061"/>
          <a:ext cx="797560" cy="3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49349</xdr:rowOff>
    </xdr:from>
    <xdr:to>
      <xdr:col>67</xdr:col>
      <xdr:colOff>101600</xdr:colOff>
      <xdr:row>84</xdr:row>
      <xdr:rowOff>150949</xdr:rowOff>
    </xdr:to>
    <xdr:sp macro="" textlink="">
      <xdr:nvSpPr>
        <xdr:cNvPr id="674" name="楕円 673">
          <a:extLst>
            <a:ext uri="{FF2B5EF4-FFF2-40B4-BE49-F238E27FC236}">
              <a16:creationId xmlns:a16="http://schemas.microsoft.com/office/drawing/2014/main" id="{1A908018-79BD-4475-84CB-38E43DAEA89E}"/>
            </a:ext>
          </a:extLst>
        </xdr:cNvPr>
        <xdr:cNvSpPr/>
      </xdr:nvSpPr>
      <xdr:spPr>
        <a:xfrm>
          <a:off x="11487150" y="1445305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100149</xdr:rowOff>
    </xdr:from>
    <xdr:to>
      <xdr:col>71</xdr:col>
      <xdr:colOff>177800</xdr:colOff>
      <xdr:row>84</xdr:row>
      <xdr:rowOff>136071</xdr:rowOff>
    </xdr:to>
    <xdr:cxnSp macro="">
      <xdr:nvCxnSpPr>
        <xdr:cNvPr id="675" name="直線コネクタ 674">
          <a:extLst>
            <a:ext uri="{FF2B5EF4-FFF2-40B4-BE49-F238E27FC236}">
              <a16:creationId xmlns:a16="http://schemas.microsoft.com/office/drawing/2014/main" id="{5AD01D77-6815-4EFF-A97A-86A54910ACBB}"/>
            </a:ext>
          </a:extLst>
        </xdr:cNvPr>
        <xdr:cNvCxnSpPr/>
      </xdr:nvCxnSpPr>
      <xdr:spPr>
        <a:xfrm>
          <a:off x="11541760" y="14498139"/>
          <a:ext cx="80518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92364</xdr:rowOff>
    </xdr:from>
    <xdr:ext cx="405111" cy="259045"/>
    <xdr:sp macro="" textlink="">
      <xdr:nvSpPr>
        <xdr:cNvPr id="676" name="n_1aveValue【児童館】&#10;有形固定資産減価償却率">
          <a:extLst>
            <a:ext uri="{FF2B5EF4-FFF2-40B4-BE49-F238E27FC236}">
              <a16:creationId xmlns:a16="http://schemas.microsoft.com/office/drawing/2014/main" id="{FEA2872D-96D7-4955-89FD-D3F6E7CD1814}"/>
            </a:ext>
          </a:extLst>
        </xdr:cNvPr>
        <xdr:cNvSpPr txBox="1"/>
      </xdr:nvSpPr>
      <xdr:spPr>
        <a:xfrm>
          <a:off x="13738234" y="13983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90732</xdr:rowOff>
    </xdr:from>
    <xdr:ext cx="405111" cy="259045"/>
    <xdr:sp macro="" textlink="">
      <xdr:nvSpPr>
        <xdr:cNvPr id="677" name="n_2aveValue【児童館】&#10;有形固定資産減価償却率">
          <a:extLst>
            <a:ext uri="{FF2B5EF4-FFF2-40B4-BE49-F238E27FC236}">
              <a16:creationId xmlns:a16="http://schemas.microsoft.com/office/drawing/2014/main" id="{C31636E2-BECF-4A4E-8248-7430A055FC3E}"/>
            </a:ext>
          </a:extLst>
        </xdr:cNvPr>
        <xdr:cNvSpPr txBox="1"/>
      </xdr:nvSpPr>
      <xdr:spPr>
        <a:xfrm>
          <a:off x="12957184" y="13981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120122</xdr:rowOff>
    </xdr:from>
    <xdr:ext cx="405111" cy="259045"/>
    <xdr:sp macro="" textlink="">
      <xdr:nvSpPr>
        <xdr:cNvPr id="678" name="n_3aveValue【児童館】&#10;有形固定資産減価償却率">
          <a:extLst>
            <a:ext uri="{FF2B5EF4-FFF2-40B4-BE49-F238E27FC236}">
              <a16:creationId xmlns:a16="http://schemas.microsoft.com/office/drawing/2014/main" id="{BF1E2F52-22BD-4831-8080-EB3503A30EE5}"/>
            </a:ext>
          </a:extLst>
        </xdr:cNvPr>
        <xdr:cNvSpPr txBox="1"/>
      </xdr:nvSpPr>
      <xdr:spPr>
        <a:xfrm>
          <a:off x="12171054" y="1400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87465</xdr:rowOff>
    </xdr:from>
    <xdr:ext cx="405111" cy="259045"/>
    <xdr:sp macro="" textlink="">
      <xdr:nvSpPr>
        <xdr:cNvPr id="679" name="n_4aveValue【児童館】&#10;有形固定資産減価償却率">
          <a:extLst>
            <a:ext uri="{FF2B5EF4-FFF2-40B4-BE49-F238E27FC236}">
              <a16:creationId xmlns:a16="http://schemas.microsoft.com/office/drawing/2014/main" id="{99B7B975-3046-4635-87A3-67A20D5A1469}"/>
            </a:ext>
          </a:extLst>
        </xdr:cNvPr>
        <xdr:cNvSpPr txBox="1"/>
      </xdr:nvSpPr>
      <xdr:spPr>
        <a:xfrm>
          <a:off x="11354444" y="1397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73496</xdr:rowOff>
    </xdr:from>
    <xdr:ext cx="405111" cy="259045"/>
    <xdr:sp macro="" textlink="">
      <xdr:nvSpPr>
        <xdr:cNvPr id="680" name="n_1mainValue【児童館】&#10;有形固定資産減価償却率">
          <a:extLst>
            <a:ext uri="{FF2B5EF4-FFF2-40B4-BE49-F238E27FC236}">
              <a16:creationId xmlns:a16="http://schemas.microsoft.com/office/drawing/2014/main" id="{B5B8BF2D-1CAB-4D0E-AC17-D14AC4134FEF}"/>
            </a:ext>
          </a:extLst>
        </xdr:cNvPr>
        <xdr:cNvSpPr txBox="1"/>
      </xdr:nvSpPr>
      <xdr:spPr>
        <a:xfrm>
          <a:off x="13738234" y="1464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42471</xdr:rowOff>
    </xdr:from>
    <xdr:ext cx="405111" cy="259045"/>
    <xdr:sp macro="" textlink="">
      <xdr:nvSpPr>
        <xdr:cNvPr id="681" name="n_2mainValue【児童館】&#10;有形固定資産減価償却率">
          <a:extLst>
            <a:ext uri="{FF2B5EF4-FFF2-40B4-BE49-F238E27FC236}">
              <a16:creationId xmlns:a16="http://schemas.microsoft.com/office/drawing/2014/main" id="{B38F2EBA-46E1-4FB7-8697-288553E4891D}"/>
            </a:ext>
          </a:extLst>
        </xdr:cNvPr>
        <xdr:cNvSpPr txBox="1"/>
      </xdr:nvSpPr>
      <xdr:spPr>
        <a:xfrm>
          <a:off x="12957184" y="14617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6548</xdr:rowOff>
    </xdr:from>
    <xdr:ext cx="405111" cy="259045"/>
    <xdr:sp macro="" textlink="">
      <xdr:nvSpPr>
        <xdr:cNvPr id="682" name="n_3mainValue【児童館】&#10;有形固定資産減価償却率">
          <a:extLst>
            <a:ext uri="{FF2B5EF4-FFF2-40B4-BE49-F238E27FC236}">
              <a16:creationId xmlns:a16="http://schemas.microsoft.com/office/drawing/2014/main" id="{DBB547A1-3E9C-4745-823D-2F82FC587F86}"/>
            </a:ext>
          </a:extLst>
        </xdr:cNvPr>
        <xdr:cNvSpPr txBox="1"/>
      </xdr:nvSpPr>
      <xdr:spPr>
        <a:xfrm>
          <a:off x="12171054" y="14581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142076</xdr:rowOff>
    </xdr:from>
    <xdr:ext cx="405111" cy="259045"/>
    <xdr:sp macro="" textlink="">
      <xdr:nvSpPr>
        <xdr:cNvPr id="683" name="n_4mainValue【児童館】&#10;有形固定資産減価償却率">
          <a:extLst>
            <a:ext uri="{FF2B5EF4-FFF2-40B4-BE49-F238E27FC236}">
              <a16:creationId xmlns:a16="http://schemas.microsoft.com/office/drawing/2014/main" id="{FF1CE99A-5338-4B63-97A7-6334FE6FA4A2}"/>
            </a:ext>
          </a:extLst>
        </xdr:cNvPr>
        <xdr:cNvSpPr txBox="1"/>
      </xdr:nvSpPr>
      <xdr:spPr>
        <a:xfrm>
          <a:off x="11354444" y="14541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63DD039C-B3AA-4194-9F66-7923E41A22D8}"/>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21713F7F-8EA3-4157-8E6D-8E2CB6A0025A}"/>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53E0CB55-6F5D-415C-A70E-E56745E3984D}"/>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DFA9F2C5-8F20-4226-8CA5-EAF98698DA3E}"/>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A9B00EE3-B276-4E59-859C-B52C7ACAF9EB}"/>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0D16645F-BF3A-4227-BDF6-02B992199F3C}"/>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764F86DA-7D44-4218-9958-62DC4F45D0CD}"/>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6BFFE8E0-7B42-4D0E-8782-91EAE497D89B}"/>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4F62ED13-8B1E-4496-89DE-8C6499C60EBC}"/>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950A8096-6638-43E4-BF52-5097100C2792}"/>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4" name="直線コネクタ 693">
          <a:extLst>
            <a:ext uri="{FF2B5EF4-FFF2-40B4-BE49-F238E27FC236}">
              <a16:creationId xmlns:a16="http://schemas.microsoft.com/office/drawing/2014/main" id="{A289699F-06B4-4BAD-95F0-F4B4506121F9}"/>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5" name="テキスト ボックス 694">
          <a:extLst>
            <a:ext uri="{FF2B5EF4-FFF2-40B4-BE49-F238E27FC236}">
              <a16:creationId xmlns:a16="http://schemas.microsoft.com/office/drawing/2014/main" id="{C366F68E-AD38-4F6A-B1D0-BB593EC5B9AF}"/>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6" name="直線コネクタ 695">
          <a:extLst>
            <a:ext uri="{FF2B5EF4-FFF2-40B4-BE49-F238E27FC236}">
              <a16:creationId xmlns:a16="http://schemas.microsoft.com/office/drawing/2014/main" id="{269EBCB2-998D-40B5-A00A-CB76A6B14172}"/>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7" name="テキスト ボックス 696">
          <a:extLst>
            <a:ext uri="{FF2B5EF4-FFF2-40B4-BE49-F238E27FC236}">
              <a16:creationId xmlns:a16="http://schemas.microsoft.com/office/drawing/2014/main" id="{6C803F3F-16FA-4AFD-99C7-54009CCDD7A3}"/>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8" name="直線コネクタ 697">
          <a:extLst>
            <a:ext uri="{FF2B5EF4-FFF2-40B4-BE49-F238E27FC236}">
              <a16:creationId xmlns:a16="http://schemas.microsoft.com/office/drawing/2014/main" id="{1A799BDD-06FC-4F4C-8A34-E3C5B172F776}"/>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9" name="テキスト ボックス 698">
          <a:extLst>
            <a:ext uri="{FF2B5EF4-FFF2-40B4-BE49-F238E27FC236}">
              <a16:creationId xmlns:a16="http://schemas.microsoft.com/office/drawing/2014/main" id="{8C1255CE-B278-4442-A3C4-6AB8B8A70957}"/>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0" name="直線コネクタ 699">
          <a:extLst>
            <a:ext uri="{FF2B5EF4-FFF2-40B4-BE49-F238E27FC236}">
              <a16:creationId xmlns:a16="http://schemas.microsoft.com/office/drawing/2014/main" id="{A8F70015-43D6-4B04-8326-7BDF3EF9B272}"/>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1" name="テキスト ボックス 700">
          <a:extLst>
            <a:ext uri="{FF2B5EF4-FFF2-40B4-BE49-F238E27FC236}">
              <a16:creationId xmlns:a16="http://schemas.microsoft.com/office/drawing/2014/main" id="{6119B4F0-6495-479E-A4DB-AE7CB7711AD9}"/>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CD33F4CB-3514-4CA1-8F53-015FE89AFE72}"/>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0DCB7B82-E145-41AE-B187-E9603BECC1E6}"/>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a:extLst>
            <a:ext uri="{FF2B5EF4-FFF2-40B4-BE49-F238E27FC236}">
              <a16:creationId xmlns:a16="http://schemas.microsoft.com/office/drawing/2014/main" id="{C8F41392-E91F-4A9C-A1B6-64A3E91859F0}"/>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705" name="直線コネクタ 704">
          <a:extLst>
            <a:ext uri="{FF2B5EF4-FFF2-40B4-BE49-F238E27FC236}">
              <a16:creationId xmlns:a16="http://schemas.microsoft.com/office/drawing/2014/main" id="{BC7F5F1D-DDEF-43D2-8532-50E14096E2F1}"/>
            </a:ext>
          </a:extLst>
        </xdr:cNvPr>
        <xdr:cNvCxnSpPr/>
      </xdr:nvCxnSpPr>
      <xdr:spPr>
        <a:xfrm flipV="1">
          <a:off x="19947254" y="13369290"/>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06" name="【児童館】&#10;一人当たり面積最小値テキスト">
          <a:extLst>
            <a:ext uri="{FF2B5EF4-FFF2-40B4-BE49-F238E27FC236}">
              <a16:creationId xmlns:a16="http://schemas.microsoft.com/office/drawing/2014/main" id="{93FC07D1-AA11-46F9-9315-F481356715A0}"/>
            </a:ext>
          </a:extLst>
        </xdr:cNvPr>
        <xdr:cNvSpPr txBox="1"/>
      </xdr:nvSpPr>
      <xdr:spPr>
        <a:xfrm>
          <a:off x="19985990" y="1475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07" name="直線コネクタ 706">
          <a:extLst>
            <a:ext uri="{FF2B5EF4-FFF2-40B4-BE49-F238E27FC236}">
              <a16:creationId xmlns:a16="http://schemas.microsoft.com/office/drawing/2014/main" id="{43523FF6-0ED3-4A65-A219-7CBDA41F4B6B}"/>
            </a:ext>
          </a:extLst>
        </xdr:cNvPr>
        <xdr:cNvCxnSpPr/>
      </xdr:nvCxnSpPr>
      <xdr:spPr>
        <a:xfrm>
          <a:off x="19885660" y="147637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708" name="【児童館】&#10;一人当たり面積最大値テキスト">
          <a:extLst>
            <a:ext uri="{FF2B5EF4-FFF2-40B4-BE49-F238E27FC236}">
              <a16:creationId xmlns:a16="http://schemas.microsoft.com/office/drawing/2014/main" id="{01BF227A-F284-46B0-BE1D-0E31E3227C30}"/>
            </a:ext>
          </a:extLst>
        </xdr:cNvPr>
        <xdr:cNvSpPr txBox="1"/>
      </xdr:nvSpPr>
      <xdr:spPr>
        <a:xfrm>
          <a:off x="1998599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709" name="直線コネクタ 708">
          <a:extLst>
            <a:ext uri="{FF2B5EF4-FFF2-40B4-BE49-F238E27FC236}">
              <a16:creationId xmlns:a16="http://schemas.microsoft.com/office/drawing/2014/main" id="{6431FE56-78AF-43DB-89E0-6F1A71C15C5A}"/>
            </a:ext>
          </a:extLst>
        </xdr:cNvPr>
        <xdr:cNvCxnSpPr/>
      </xdr:nvCxnSpPr>
      <xdr:spPr>
        <a:xfrm>
          <a:off x="19885660" y="1336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160038</xdr:rowOff>
    </xdr:from>
    <xdr:ext cx="469744" cy="259045"/>
    <xdr:sp macro="" textlink="">
      <xdr:nvSpPr>
        <xdr:cNvPr id="710" name="【児童館】&#10;一人当たり面積平均値テキスト">
          <a:extLst>
            <a:ext uri="{FF2B5EF4-FFF2-40B4-BE49-F238E27FC236}">
              <a16:creationId xmlns:a16="http://schemas.microsoft.com/office/drawing/2014/main" id="{751250D8-D7C4-4928-8449-1442D163FAE0}"/>
            </a:ext>
          </a:extLst>
        </xdr:cNvPr>
        <xdr:cNvSpPr txBox="1"/>
      </xdr:nvSpPr>
      <xdr:spPr>
        <a:xfrm>
          <a:off x="19985990" y="14392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711" name="フローチャート: 判断 710">
          <a:extLst>
            <a:ext uri="{FF2B5EF4-FFF2-40B4-BE49-F238E27FC236}">
              <a16:creationId xmlns:a16="http://schemas.microsoft.com/office/drawing/2014/main" id="{0B395882-94D0-4916-B14C-D6DF78217565}"/>
            </a:ext>
          </a:extLst>
        </xdr:cNvPr>
        <xdr:cNvSpPr/>
      </xdr:nvSpPr>
      <xdr:spPr>
        <a:xfrm>
          <a:off x="19904710" y="1441386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712" name="フローチャート: 判断 711">
          <a:extLst>
            <a:ext uri="{FF2B5EF4-FFF2-40B4-BE49-F238E27FC236}">
              <a16:creationId xmlns:a16="http://schemas.microsoft.com/office/drawing/2014/main" id="{D2638516-A4AF-4C2D-BB11-AC80E6188D16}"/>
            </a:ext>
          </a:extLst>
        </xdr:cNvPr>
        <xdr:cNvSpPr/>
      </xdr:nvSpPr>
      <xdr:spPr>
        <a:xfrm>
          <a:off x="19161760" y="144138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713" name="フローチャート: 判断 712">
          <a:extLst>
            <a:ext uri="{FF2B5EF4-FFF2-40B4-BE49-F238E27FC236}">
              <a16:creationId xmlns:a16="http://schemas.microsoft.com/office/drawing/2014/main" id="{780EC5AB-FDDA-4F63-8ACC-A8B2DF279567}"/>
            </a:ext>
          </a:extLst>
        </xdr:cNvPr>
        <xdr:cNvSpPr/>
      </xdr:nvSpPr>
      <xdr:spPr>
        <a:xfrm>
          <a:off x="18345150" y="144329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714" name="フローチャート: 判断 713">
          <a:extLst>
            <a:ext uri="{FF2B5EF4-FFF2-40B4-BE49-F238E27FC236}">
              <a16:creationId xmlns:a16="http://schemas.microsoft.com/office/drawing/2014/main" id="{9A454276-2F69-400B-8918-CB8F9863D9E1}"/>
            </a:ext>
          </a:extLst>
        </xdr:cNvPr>
        <xdr:cNvSpPr/>
      </xdr:nvSpPr>
      <xdr:spPr>
        <a:xfrm>
          <a:off x="17547590" y="1446149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15" name="フローチャート: 判断 714">
          <a:extLst>
            <a:ext uri="{FF2B5EF4-FFF2-40B4-BE49-F238E27FC236}">
              <a16:creationId xmlns:a16="http://schemas.microsoft.com/office/drawing/2014/main" id="{FF3644C9-97CA-4AFB-B5B4-5D43CA5B5BAF}"/>
            </a:ext>
          </a:extLst>
        </xdr:cNvPr>
        <xdr:cNvSpPr/>
      </xdr:nvSpPr>
      <xdr:spPr>
        <a:xfrm>
          <a:off x="16761460" y="1439100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4316B36A-4B3A-4563-8A99-92125BECBB4B}"/>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9FCF6545-787A-418B-8942-42132242B588}"/>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92DBB13D-AA21-4FA1-A717-A3FA95870EEF}"/>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9880354D-58F5-4D2E-83F1-29B04ABECF7F}"/>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515B0C7D-CCC5-46FE-8D32-9D314A209BA0}"/>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721" name="楕円 720">
          <a:extLst>
            <a:ext uri="{FF2B5EF4-FFF2-40B4-BE49-F238E27FC236}">
              <a16:creationId xmlns:a16="http://schemas.microsoft.com/office/drawing/2014/main" id="{203757A0-0FE7-4D83-A143-C92291D42DC2}"/>
            </a:ext>
          </a:extLst>
        </xdr:cNvPr>
        <xdr:cNvSpPr/>
      </xdr:nvSpPr>
      <xdr:spPr>
        <a:xfrm>
          <a:off x="19904710" y="1429575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90188</xdr:rowOff>
    </xdr:from>
    <xdr:ext cx="469744" cy="259045"/>
    <xdr:sp macro="" textlink="">
      <xdr:nvSpPr>
        <xdr:cNvPr id="722" name="【児童館】&#10;一人当たり面積該当値テキスト">
          <a:extLst>
            <a:ext uri="{FF2B5EF4-FFF2-40B4-BE49-F238E27FC236}">
              <a16:creationId xmlns:a16="http://schemas.microsoft.com/office/drawing/2014/main" id="{5DE54DF0-47D4-48BF-9BD6-BD87C7634E14}"/>
            </a:ext>
          </a:extLst>
        </xdr:cNvPr>
        <xdr:cNvSpPr txBox="1"/>
      </xdr:nvSpPr>
      <xdr:spPr>
        <a:xfrm>
          <a:off x="19985990" y="1415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67311</xdr:rowOff>
    </xdr:from>
    <xdr:to>
      <xdr:col>112</xdr:col>
      <xdr:colOff>38100</xdr:colOff>
      <xdr:row>83</xdr:row>
      <xdr:rowOff>168911</xdr:rowOff>
    </xdr:to>
    <xdr:sp macro="" textlink="">
      <xdr:nvSpPr>
        <xdr:cNvPr id="723" name="楕円 722">
          <a:extLst>
            <a:ext uri="{FF2B5EF4-FFF2-40B4-BE49-F238E27FC236}">
              <a16:creationId xmlns:a16="http://schemas.microsoft.com/office/drawing/2014/main" id="{18F8AACC-9C36-416C-9494-E47F2BA1938A}"/>
            </a:ext>
          </a:extLst>
        </xdr:cNvPr>
        <xdr:cNvSpPr/>
      </xdr:nvSpPr>
      <xdr:spPr>
        <a:xfrm>
          <a:off x="19161760" y="1429575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118111</xdr:rowOff>
    </xdr:from>
    <xdr:to>
      <xdr:col>116</xdr:col>
      <xdr:colOff>63500</xdr:colOff>
      <xdr:row>83</xdr:row>
      <xdr:rowOff>118111</xdr:rowOff>
    </xdr:to>
    <xdr:cxnSp macro="">
      <xdr:nvCxnSpPr>
        <xdr:cNvPr id="724" name="直線コネクタ 723">
          <a:extLst>
            <a:ext uri="{FF2B5EF4-FFF2-40B4-BE49-F238E27FC236}">
              <a16:creationId xmlns:a16="http://schemas.microsoft.com/office/drawing/2014/main" id="{88CC0B1B-C508-4BFB-805B-E7A15000C8A3}"/>
            </a:ext>
          </a:extLst>
        </xdr:cNvPr>
        <xdr:cNvCxnSpPr/>
      </xdr:nvCxnSpPr>
      <xdr:spPr>
        <a:xfrm>
          <a:off x="19204940" y="14350366"/>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67311</xdr:rowOff>
    </xdr:from>
    <xdr:to>
      <xdr:col>107</xdr:col>
      <xdr:colOff>101600</xdr:colOff>
      <xdr:row>83</xdr:row>
      <xdr:rowOff>168911</xdr:rowOff>
    </xdr:to>
    <xdr:sp macro="" textlink="">
      <xdr:nvSpPr>
        <xdr:cNvPr id="725" name="楕円 724">
          <a:extLst>
            <a:ext uri="{FF2B5EF4-FFF2-40B4-BE49-F238E27FC236}">
              <a16:creationId xmlns:a16="http://schemas.microsoft.com/office/drawing/2014/main" id="{C54DFEA8-6D6C-42F3-BCDB-95A091739084}"/>
            </a:ext>
          </a:extLst>
        </xdr:cNvPr>
        <xdr:cNvSpPr/>
      </xdr:nvSpPr>
      <xdr:spPr>
        <a:xfrm>
          <a:off x="18345150" y="1429575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118111</xdr:rowOff>
    </xdr:from>
    <xdr:to>
      <xdr:col>111</xdr:col>
      <xdr:colOff>177800</xdr:colOff>
      <xdr:row>83</xdr:row>
      <xdr:rowOff>118111</xdr:rowOff>
    </xdr:to>
    <xdr:cxnSp macro="">
      <xdr:nvCxnSpPr>
        <xdr:cNvPr id="726" name="直線コネクタ 725">
          <a:extLst>
            <a:ext uri="{FF2B5EF4-FFF2-40B4-BE49-F238E27FC236}">
              <a16:creationId xmlns:a16="http://schemas.microsoft.com/office/drawing/2014/main" id="{A1D23C15-F38E-4DAB-8956-5A55001B7EC7}"/>
            </a:ext>
          </a:extLst>
        </xdr:cNvPr>
        <xdr:cNvCxnSpPr/>
      </xdr:nvCxnSpPr>
      <xdr:spPr>
        <a:xfrm>
          <a:off x="18399760" y="14350366"/>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67311</xdr:rowOff>
    </xdr:from>
    <xdr:to>
      <xdr:col>102</xdr:col>
      <xdr:colOff>165100</xdr:colOff>
      <xdr:row>83</xdr:row>
      <xdr:rowOff>168911</xdr:rowOff>
    </xdr:to>
    <xdr:sp macro="" textlink="">
      <xdr:nvSpPr>
        <xdr:cNvPr id="727" name="楕円 726">
          <a:extLst>
            <a:ext uri="{FF2B5EF4-FFF2-40B4-BE49-F238E27FC236}">
              <a16:creationId xmlns:a16="http://schemas.microsoft.com/office/drawing/2014/main" id="{29D5D2C5-EAFA-4BF7-921B-F80632604E0D}"/>
            </a:ext>
          </a:extLst>
        </xdr:cNvPr>
        <xdr:cNvSpPr/>
      </xdr:nvSpPr>
      <xdr:spPr>
        <a:xfrm>
          <a:off x="17547590" y="1429575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118111</xdr:rowOff>
    </xdr:from>
    <xdr:to>
      <xdr:col>107</xdr:col>
      <xdr:colOff>50800</xdr:colOff>
      <xdr:row>83</xdr:row>
      <xdr:rowOff>118111</xdr:rowOff>
    </xdr:to>
    <xdr:cxnSp macro="">
      <xdr:nvCxnSpPr>
        <xdr:cNvPr id="728" name="直線コネクタ 727">
          <a:extLst>
            <a:ext uri="{FF2B5EF4-FFF2-40B4-BE49-F238E27FC236}">
              <a16:creationId xmlns:a16="http://schemas.microsoft.com/office/drawing/2014/main" id="{DE81A5F5-D962-47DC-86E1-F0828E135B77}"/>
            </a:ext>
          </a:extLst>
        </xdr:cNvPr>
        <xdr:cNvCxnSpPr/>
      </xdr:nvCxnSpPr>
      <xdr:spPr>
        <a:xfrm>
          <a:off x="17602200" y="1435036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67311</xdr:rowOff>
    </xdr:from>
    <xdr:to>
      <xdr:col>98</xdr:col>
      <xdr:colOff>38100</xdr:colOff>
      <xdr:row>83</xdr:row>
      <xdr:rowOff>168911</xdr:rowOff>
    </xdr:to>
    <xdr:sp macro="" textlink="">
      <xdr:nvSpPr>
        <xdr:cNvPr id="729" name="楕円 728">
          <a:extLst>
            <a:ext uri="{FF2B5EF4-FFF2-40B4-BE49-F238E27FC236}">
              <a16:creationId xmlns:a16="http://schemas.microsoft.com/office/drawing/2014/main" id="{AB91C2A3-4CF8-4FF6-AA61-C3517465BA1E}"/>
            </a:ext>
          </a:extLst>
        </xdr:cNvPr>
        <xdr:cNvSpPr/>
      </xdr:nvSpPr>
      <xdr:spPr>
        <a:xfrm>
          <a:off x="16761460" y="1429575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118111</xdr:rowOff>
    </xdr:from>
    <xdr:to>
      <xdr:col>102</xdr:col>
      <xdr:colOff>114300</xdr:colOff>
      <xdr:row>83</xdr:row>
      <xdr:rowOff>118111</xdr:rowOff>
    </xdr:to>
    <xdr:cxnSp macro="">
      <xdr:nvCxnSpPr>
        <xdr:cNvPr id="730" name="直線コネクタ 729">
          <a:extLst>
            <a:ext uri="{FF2B5EF4-FFF2-40B4-BE49-F238E27FC236}">
              <a16:creationId xmlns:a16="http://schemas.microsoft.com/office/drawing/2014/main" id="{3F312E97-EE43-484D-B700-6B1B64552873}"/>
            </a:ext>
          </a:extLst>
        </xdr:cNvPr>
        <xdr:cNvCxnSpPr/>
      </xdr:nvCxnSpPr>
      <xdr:spPr>
        <a:xfrm>
          <a:off x="16804640" y="1435036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102888</xdr:rowOff>
    </xdr:from>
    <xdr:ext cx="469744" cy="259045"/>
    <xdr:sp macro="" textlink="">
      <xdr:nvSpPr>
        <xdr:cNvPr id="731" name="n_1aveValue【児童館】&#10;一人当たり面積">
          <a:extLst>
            <a:ext uri="{FF2B5EF4-FFF2-40B4-BE49-F238E27FC236}">
              <a16:creationId xmlns:a16="http://schemas.microsoft.com/office/drawing/2014/main" id="{47BA815F-DB1D-46B0-997E-99C3A5ECFE73}"/>
            </a:ext>
          </a:extLst>
        </xdr:cNvPr>
        <xdr:cNvSpPr txBox="1"/>
      </xdr:nvSpPr>
      <xdr:spPr>
        <a:xfrm>
          <a:off x="18982132" y="1450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125747</xdr:rowOff>
    </xdr:from>
    <xdr:ext cx="469744" cy="259045"/>
    <xdr:sp macro="" textlink="">
      <xdr:nvSpPr>
        <xdr:cNvPr id="732" name="n_2aveValue【児童館】&#10;一人当たり面積">
          <a:extLst>
            <a:ext uri="{FF2B5EF4-FFF2-40B4-BE49-F238E27FC236}">
              <a16:creationId xmlns:a16="http://schemas.microsoft.com/office/drawing/2014/main" id="{950129F3-A7D9-45F4-80AE-6149B466E1B1}"/>
            </a:ext>
          </a:extLst>
        </xdr:cNvPr>
        <xdr:cNvSpPr txBox="1"/>
      </xdr:nvSpPr>
      <xdr:spPr>
        <a:xfrm>
          <a:off x="18182032" y="1453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148607</xdr:rowOff>
    </xdr:from>
    <xdr:ext cx="469744" cy="259045"/>
    <xdr:sp macro="" textlink="">
      <xdr:nvSpPr>
        <xdr:cNvPr id="733" name="n_3aveValue【児童館】&#10;一人当たり面積">
          <a:extLst>
            <a:ext uri="{FF2B5EF4-FFF2-40B4-BE49-F238E27FC236}">
              <a16:creationId xmlns:a16="http://schemas.microsoft.com/office/drawing/2014/main" id="{BFDBB10A-CEFB-4580-9908-1CBDBFFD6935}"/>
            </a:ext>
          </a:extLst>
        </xdr:cNvPr>
        <xdr:cNvSpPr txBox="1"/>
      </xdr:nvSpPr>
      <xdr:spPr>
        <a:xfrm>
          <a:off x="17384472"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734" name="n_4aveValue【児童館】&#10;一人当たり面積">
          <a:extLst>
            <a:ext uri="{FF2B5EF4-FFF2-40B4-BE49-F238E27FC236}">
              <a16:creationId xmlns:a16="http://schemas.microsoft.com/office/drawing/2014/main" id="{34786774-0CDB-4BE8-9707-8058EEF0F388}"/>
            </a:ext>
          </a:extLst>
        </xdr:cNvPr>
        <xdr:cNvSpPr txBox="1"/>
      </xdr:nvSpPr>
      <xdr:spPr>
        <a:xfrm>
          <a:off x="16588817" y="1448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13988</xdr:rowOff>
    </xdr:from>
    <xdr:ext cx="469744" cy="259045"/>
    <xdr:sp macro="" textlink="">
      <xdr:nvSpPr>
        <xdr:cNvPr id="735" name="n_1mainValue【児童館】&#10;一人当たり面積">
          <a:extLst>
            <a:ext uri="{FF2B5EF4-FFF2-40B4-BE49-F238E27FC236}">
              <a16:creationId xmlns:a16="http://schemas.microsoft.com/office/drawing/2014/main" id="{34D2694A-6B83-4CDC-96BC-729512DE09DA}"/>
            </a:ext>
          </a:extLst>
        </xdr:cNvPr>
        <xdr:cNvSpPr txBox="1"/>
      </xdr:nvSpPr>
      <xdr:spPr>
        <a:xfrm>
          <a:off x="18982132" y="1407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736" name="n_2mainValue【児童館】&#10;一人当たり面積">
          <a:extLst>
            <a:ext uri="{FF2B5EF4-FFF2-40B4-BE49-F238E27FC236}">
              <a16:creationId xmlns:a16="http://schemas.microsoft.com/office/drawing/2014/main" id="{2CDA445F-E378-43E4-ACDA-994A0CF32631}"/>
            </a:ext>
          </a:extLst>
        </xdr:cNvPr>
        <xdr:cNvSpPr txBox="1"/>
      </xdr:nvSpPr>
      <xdr:spPr>
        <a:xfrm>
          <a:off x="18182032" y="1407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13988</xdr:rowOff>
    </xdr:from>
    <xdr:ext cx="469744" cy="259045"/>
    <xdr:sp macro="" textlink="">
      <xdr:nvSpPr>
        <xdr:cNvPr id="737" name="n_3mainValue【児童館】&#10;一人当たり面積">
          <a:extLst>
            <a:ext uri="{FF2B5EF4-FFF2-40B4-BE49-F238E27FC236}">
              <a16:creationId xmlns:a16="http://schemas.microsoft.com/office/drawing/2014/main" id="{C47C91E6-4CEC-46B4-85FE-CC07776457AA}"/>
            </a:ext>
          </a:extLst>
        </xdr:cNvPr>
        <xdr:cNvSpPr txBox="1"/>
      </xdr:nvSpPr>
      <xdr:spPr>
        <a:xfrm>
          <a:off x="17384472" y="1407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13988</xdr:rowOff>
    </xdr:from>
    <xdr:ext cx="469744" cy="259045"/>
    <xdr:sp macro="" textlink="">
      <xdr:nvSpPr>
        <xdr:cNvPr id="738" name="n_4mainValue【児童館】&#10;一人当たり面積">
          <a:extLst>
            <a:ext uri="{FF2B5EF4-FFF2-40B4-BE49-F238E27FC236}">
              <a16:creationId xmlns:a16="http://schemas.microsoft.com/office/drawing/2014/main" id="{FFD4D569-09E8-43F8-A06B-C10120021BA9}"/>
            </a:ext>
          </a:extLst>
        </xdr:cNvPr>
        <xdr:cNvSpPr txBox="1"/>
      </xdr:nvSpPr>
      <xdr:spPr>
        <a:xfrm>
          <a:off x="16588817" y="1407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39E81CEF-8FF3-4EBF-B7B5-CFC8B247BFEA}"/>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5B56AD99-543E-463E-B9AB-9D42C6AD3DC3}"/>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63E6889F-4B83-4B92-B29A-93EC75AF47DA}"/>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28B24049-889F-4905-A918-4BF1494BADF4}"/>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4DCBF6FC-4794-49CD-9A66-B33BFD52D2E3}"/>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62E9B4A7-548C-45C6-A499-F50547CB1955}"/>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4BF9FB0C-D149-4796-8B62-9F482AC3024E}"/>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AA89DFFD-9845-4699-AD84-145072882FB2}"/>
            </a:ext>
          </a:extLst>
        </xdr:cNvPr>
        <xdr:cNvSpPr/>
      </xdr:nvSpPr>
      <xdr:spPr>
        <a:xfrm>
          <a:off x="1120394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7" name="正方形/長方形 746">
          <a:extLst>
            <a:ext uri="{FF2B5EF4-FFF2-40B4-BE49-F238E27FC236}">
              <a16:creationId xmlns:a16="http://schemas.microsoft.com/office/drawing/2014/main" id="{D794C373-C1A0-4DD8-A579-DE833CD2EA29}"/>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8" name="正方形/長方形 747">
          <a:extLst>
            <a:ext uri="{FF2B5EF4-FFF2-40B4-BE49-F238E27FC236}">
              <a16:creationId xmlns:a16="http://schemas.microsoft.com/office/drawing/2014/main" id="{9A1DED87-C3BE-4BEA-BD3A-2568C6008D17}"/>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9" name="正方形/長方形 748">
          <a:extLst>
            <a:ext uri="{FF2B5EF4-FFF2-40B4-BE49-F238E27FC236}">
              <a16:creationId xmlns:a16="http://schemas.microsoft.com/office/drawing/2014/main" id="{2972D691-DB7E-4B61-ABB2-AD667D0E94E7}"/>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0" name="正方形/長方形 749">
          <a:extLst>
            <a:ext uri="{FF2B5EF4-FFF2-40B4-BE49-F238E27FC236}">
              <a16:creationId xmlns:a16="http://schemas.microsoft.com/office/drawing/2014/main" id="{B59032D5-0EFB-4BE7-9098-100DC85B9825}"/>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1" name="正方形/長方形 750">
          <a:extLst>
            <a:ext uri="{FF2B5EF4-FFF2-40B4-BE49-F238E27FC236}">
              <a16:creationId xmlns:a16="http://schemas.microsoft.com/office/drawing/2014/main" id="{DB41B741-4A10-4033-BD3B-BF29F729E1B2}"/>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2" name="正方形/長方形 751">
          <a:extLst>
            <a:ext uri="{FF2B5EF4-FFF2-40B4-BE49-F238E27FC236}">
              <a16:creationId xmlns:a16="http://schemas.microsoft.com/office/drawing/2014/main" id="{1B0397F0-0E1B-4953-A7F6-8FA09247832B}"/>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3" name="正方形/長方形 752">
          <a:extLst>
            <a:ext uri="{FF2B5EF4-FFF2-40B4-BE49-F238E27FC236}">
              <a16:creationId xmlns:a16="http://schemas.microsoft.com/office/drawing/2014/main" id="{349BC0CF-2A0B-4D25-86EB-5947B738834A}"/>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2955AC7B-1BD8-40AD-B64C-0F7C4F385968}"/>
            </a:ext>
          </a:extLst>
        </xdr:cNvPr>
        <xdr:cNvSpPr/>
      </xdr:nvSpPr>
      <xdr:spPr>
        <a:xfrm>
          <a:off x="164592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8DE4946F-4009-4510-AD0E-DBFB86A04F59}"/>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423580A1-3085-4CB4-9747-BC30B7C167B6}"/>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B9684E35-EDD7-4938-B205-04C5F9F317CB}"/>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有形固定資産減価償却率が類似団体内平均値と比較して、特に高くなっている施設は、橋りょう・トンネル、児童館である。また、特に低くなっている施設は、認定こども園・幼稚園・保育所である。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橋りょう・トンネルについては、橋梁長寿命化修繕計画に基づきこれまで点検・補修を進めているが、市内に約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所存在する橋りょうの維持管理には多額の費用が必要となることから、改修には時間を要するため、有形固定資産減価償却率が高くなっていると考える。なお、同計画は定期的に調査のうえ改定しているところであり、調査結果を踏まえ計画的かつ効果的な維持管理に努め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児童館については、建築後約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年以上経過しており、有形固定資産減価償却率が高くなっているので、今後公共施設等総合管理計画に基づき、計画的な機能更新を進めて行く。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認定こども園・幼稚園・保育所については、平成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年度に公立認定こども園整備事業が完了し、保育所・幼稚園の集約化を図ったことから、有形固定資産減価償却率は類似団体内平均値と比較して低くなっている。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20F299B-0B44-4CB8-9633-BB83D0EEE3D8}"/>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1C5BA76-3D64-4E95-BBD3-D48E3D1EAD61}"/>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1E91910-77E9-429B-98BC-38A6EFE40E03}"/>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ABFA0DD-89A2-4975-A975-2997C9AE1A92}"/>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大阪府八尾市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28F61B1-0D7E-4DB6-AED3-7465D105D5BD}"/>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836F36A-C719-42D9-8677-F52077CC5337}"/>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063E21D-BA1D-4234-9E15-F3C5F979D6A8}"/>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C7E069A-CBA2-4561-93DC-70B84EDC9A6D}"/>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73CEC28-75BC-4ECB-B404-73EFBB07A9C0}"/>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A17099E-BB01-45C5-A8DD-807D4CAD631C}"/>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260,752
252,090
41.72
122,333,416
122,009,483
34,685
61,493,041
88,432,525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0A4CF7F-747E-4888-8D5D-E73EFFEF3230}"/>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7877257-4D9B-4A7A-8257-9EEB6639B781}"/>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C73061A-BFD7-4447-9261-BD3D4365C8F9}"/>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80C69AA-28AD-4BBD-BF85-2E5BA37077A3}"/>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A138C53-DD2C-4B18-A8CB-6C61000A0BDB}"/>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D33857A-A7CB-4955-8FE4-E123E3098CFE}"/>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7D01287-71EB-4200-8570-44799EA4984C}"/>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24A9B0B-F02A-4D55-A6CD-765A5D35C934}"/>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ACDDD72-87AA-4DD1-A1C2-DDCC8415653F}"/>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2DF5087-65A8-41CE-A72C-1EC43A23E00B}"/>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F85CDFD-59E2-4506-92D1-5D4CFBCE38BC}"/>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9C39BF2-8154-4031-B93E-3C720A116FA3}"/>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BA27D15-7F4C-438B-AAD8-6396F0C9F499}"/>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CF9ED5C-0A99-4B60-B1BF-0C20091549E4}"/>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84375AB-4F61-434C-AC7B-3DF2C0C954A7}"/>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681E1E3-5657-4B81-B115-8CE4CDB8EBDC}"/>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F623819-5536-49A7-8ADA-577EFF340C33}"/>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F5D5185-B1B2-444F-9E5C-DB754E2DBFEA}"/>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2CBF1F8-8879-4E50-9E79-664E513C5D85}"/>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1319B05-2F77-4761-993D-3F57AAD09E63}"/>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FD6D4FA-9B67-4B25-90EE-252E0A5AAC4C}"/>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A40CFDF-039E-4D30-8417-BE57181BA7E3}"/>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27D8641-D911-4868-81C3-BE96CA65EB83}"/>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A0C1BF5-5BDA-4747-AA5C-FDD6A34E0F54}"/>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8EAF791-3383-4D36-B33D-C88C4EDBD4AF}"/>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C052208-BE8C-473A-A7A0-E27B0A32EB78}"/>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1E32761-3396-4A03-A1B6-5FB8A9BEC529}"/>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B716BED-800B-4A4E-B6CA-F77D14597BED}"/>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797F022-E480-4285-9E7B-496F9FA4904A}"/>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BF5B04A-D613-4C0F-B6AA-046BCB8DF283}"/>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9286BF3-8D0E-4041-B2B8-23D407ABD85A}"/>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B2C5EBD-4F13-4D87-BA60-54DDB2F65AB0}"/>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0F1D07D-49C6-4889-BE55-0D831092BDFC}"/>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550E4D0D-A659-4A07-99DA-67CEA0872B27}"/>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460252D3-45B9-46B6-B5DE-9ABF51594FC9}"/>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7C87619-9E14-4253-B7CB-0A6E71786334}"/>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37BD648-FCB6-4FEB-B0FC-742A835E2465}"/>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4DB6AB1-C4BE-41FE-B09C-54E819CDA9B2}"/>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77941B1C-A5C7-4735-AEB9-2FE6385B0CC8}"/>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35474DD1-4302-4265-AF65-751345915CAE}"/>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B003B4CB-F8F1-4D47-BE37-5B48843E3BA6}"/>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E81C1ED1-4E32-4295-9D30-B3B16D04BDFE}"/>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74214AF-56E4-4B08-9E5C-566E6ACFB62C}"/>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10792CA-4F54-44E8-B979-BC9A3FCD8367}"/>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7FDE236E-3707-4410-A597-5284AC919A73}"/>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5F8FD89F-3351-4428-AC76-9EA6F7F8F9C2}"/>
            </a:ext>
          </a:extLst>
        </xdr:cNvPr>
        <xdr:cNvCxnSpPr/>
      </xdr:nvCxnSpPr>
      <xdr:spPr>
        <a:xfrm flipV="1">
          <a:off x="4173855" y="5678805"/>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C3D4F3CC-2FA5-4D65-8320-A84FB478E0A8}"/>
            </a:ext>
          </a:extLst>
        </xdr:cNvPr>
        <xdr:cNvSpPr txBox="1"/>
      </xdr:nvSpPr>
      <xdr:spPr>
        <a:xfrm>
          <a:off x="4212590" y="722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16FD85D0-20DE-46CD-AF96-CFA499E07BA0}"/>
            </a:ext>
          </a:extLst>
        </xdr:cNvPr>
        <xdr:cNvCxnSpPr/>
      </xdr:nvCxnSpPr>
      <xdr:spPr>
        <a:xfrm>
          <a:off x="4112260" y="72180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図書館】&#10;有形固定資産減価償却率最大値テキスト">
          <a:extLst>
            <a:ext uri="{FF2B5EF4-FFF2-40B4-BE49-F238E27FC236}">
              <a16:creationId xmlns:a16="http://schemas.microsoft.com/office/drawing/2014/main" id="{FF2CACE7-F477-4C1C-AE70-6FF249AACDA1}"/>
            </a:ext>
          </a:extLst>
        </xdr:cNvPr>
        <xdr:cNvSpPr txBox="1"/>
      </xdr:nvSpPr>
      <xdr:spPr>
        <a:xfrm>
          <a:off x="4212590" y="545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46D96168-D04C-41A9-9FDD-E271E5B19A58}"/>
            </a:ext>
          </a:extLst>
        </xdr:cNvPr>
        <xdr:cNvCxnSpPr/>
      </xdr:nvCxnSpPr>
      <xdr:spPr>
        <a:xfrm>
          <a:off x="4112260" y="56788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40022</xdr:rowOff>
    </xdr:from>
    <xdr:ext cx="405111" cy="259045"/>
    <xdr:sp macro="" textlink="">
      <xdr:nvSpPr>
        <xdr:cNvPr id="62" name="【図書館】&#10;有形固定資産減価償却率平均値テキスト">
          <a:extLst>
            <a:ext uri="{FF2B5EF4-FFF2-40B4-BE49-F238E27FC236}">
              <a16:creationId xmlns:a16="http://schemas.microsoft.com/office/drawing/2014/main" id="{BAD9E22B-264B-4116-A34A-87C19F4D0744}"/>
            </a:ext>
          </a:extLst>
        </xdr:cNvPr>
        <xdr:cNvSpPr txBox="1"/>
      </xdr:nvSpPr>
      <xdr:spPr>
        <a:xfrm>
          <a:off x="4212590" y="6212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63" name="フローチャート: 判断 62">
          <a:extLst>
            <a:ext uri="{FF2B5EF4-FFF2-40B4-BE49-F238E27FC236}">
              <a16:creationId xmlns:a16="http://schemas.microsoft.com/office/drawing/2014/main" id="{699C2812-7FE5-4E6A-AD48-65A6C6ECD165}"/>
            </a:ext>
          </a:extLst>
        </xdr:cNvPr>
        <xdr:cNvSpPr/>
      </xdr:nvSpPr>
      <xdr:spPr>
        <a:xfrm>
          <a:off x="4131310" y="622998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4" name="フローチャート: 判断 63">
          <a:extLst>
            <a:ext uri="{FF2B5EF4-FFF2-40B4-BE49-F238E27FC236}">
              <a16:creationId xmlns:a16="http://schemas.microsoft.com/office/drawing/2014/main" id="{A18AADB7-5C9B-4AAF-A678-E23E5651B808}"/>
            </a:ext>
          </a:extLst>
        </xdr:cNvPr>
        <xdr:cNvSpPr/>
      </xdr:nvSpPr>
      <xdr:spPr>
        <a:xfrm>
          <a:off x="3388360" y="620331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2540</xdr:rowOff>
    </xdr:from>
    <xdr:to>
      <xdr:col>15</xdr:col>
      <xdr:colOff>101600</xdr:colOff>
      <xdr:row>36</xdr:row>
      <xdr:rowOff>104140</xdr:rowOff>
    </xdr:to>
    <xdr:sp macro="" textlink="">
      <xdr:nvSpPr>
        <xdr:cNvPr id="65" name="フローチャート: 判断 64">
          <a:extLst>
            <a:ext uri="{FF2B5EF4-FFF2-40B4-BE49-F238E27FC236}">
              <a16:creationId xmlns:a16="http://schemas.microsoft.com/office/drawing/2014/main" id="{D5BE8281-40A4-4E1F-A8C8-3C076AB86732}"/>
            </a:ext>
          </a:extLst>
        </xdr:cNvPr>
        <xdr:cNvSpPr/>
      </xdr:nvSpPr>
      <xdr:spPr>
        <a:xfrm>
          <a:off x="2571750" y="61747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0182C28B-FCC5-4A4C-90FA-CAA2903FE029}"/>
            </a:ext>
          </a:extLst>
        </xdr:cNvPr>
        <xdr:cNvSpPr/>
      </xdr:nvSpPr>
      <xdr:spPr>
        <a:xfrm>
          <a:off x="1774190" y="61747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137795</xdr:rowOff>
    </xdr:from>
    <xdr:to>
      <xdr:col>6</xdr:col>
      <xdr:colOff>38100</xdr:colOff>
      <xdr:row>36</xdr:row>
      <xdr:rowOff>67945</xdr:rowOff>
    </xdr:to>
    <xdr:sp macro="" textlink="">
      <xdr:nvSpPr>
        <xdr:cNvPr id="67" name="フローチャート: 判断 66">
          <a:extLst>
            <a:ext uri="{FF2B5EF4-FFF2-40B4-BE49-F238E27FC236}">
              <a16:creationId xmlns:a16="http://schemas.microsoft.com/office/drawing/2014/main" id="{722204FE-6C1D-4F90-A078-D760B29512A3}"/>
            </a:ext>
          </a:extLst>
        </xdr:cNvPr>
        <xdr:cNvSpPr/>
      </xdr:nvSpPr>
      <xdr:spPr>
        <a:xfrm>
          <a:off x="988060" y="613473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FA3786D-F0F2-4003-931B-49F399211335}"/>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BD59684-D137-42C9-9F31-D2AEBF363302}"/>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3F6D474-4200-4C00-9512-F99947E6505B}"/>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B623F02-3F83-4B8C-9ED0-4DAF7CDE3FBF}"/>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9B869F7-E59A-4C12-A561-390C780B388C}"/>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111125</xdr:rowOff>
    </xdr:from>
    <xdr:to>
      <xdr:col>24</xdr:col>
      <xdr:colOff>114300</xdr:colOff>
      <xdr:row>35</xdr:row>
      <xdr:rowOff>41275</xdr:rowOff>
    </xdr:to>
    <xdr:sp macro="" textlink="">
      <xdr:nvSpPr>
        <xdr:cNvPr id="73" name="楕円 72">
          <a:extLst>
            <a:ext uri="{FF2B5EF4-FFF2-40B4-BE49-F238E27FC236}">
              <a16:creationId xmlns:a16="http://schemas.microsoft.com/office/drawing/2014/main" id="{EFA5FEA9-1461-4132-B47A-660EEA88BF5C}"/>
            </a:ext>
          </a:extLst>
        </xdr:cNvPr>
        <xdr:cNvSpPr/>
      </xdr:nvSpPr>
      <xdr:spPr>
        <a:xfrm>
          <a:off x="4131310" y="59404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134002</xdr:rowOff>
    </xdr:from>
    <xdr:ext cx="405111" cy="259045"/>
    <xdr:sp macro="" textlink="">
      <xdr:nvSpPr>
        <xdr:cNvPr id="74" name="【図書館】&#10;有形固定資産減価償却率該当値テキスト">
          <a:extLst>
            <a:ext uri="{FF2B5EF4-FFF2-40B4-BE49-F238E27FC236}">
              <a16:creationId xmlns:a16="http://schemas.microsoft.com/office/drawing/2014/main" id="{AFA89FB8-5254-446A-A9C3-A535E7A7AD30}"/>
            </a:ext>
          </a:extLst>
        </xdr:cNvPr>
        <xdr:cNvSpPr txBox="1"/>
      </xdr:nvSpPr>
      <xdr:spPr>
        <a:xfrm>
          <a:off x="4212590" y="578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92075</xdr:rowOff>
    </xdr:from>
    <xdr:to>
      <xdr:col>20</xdr:col>
      <xdr:colOff>38100</xdr:colOff>
      <xdr:row>35</xdr:row>
      <xdr:rowOff>22225</xdr:rowOff>
    </xdr:to>
    <xdr:sp macro="" textlink="">
      <xdr:nvSpPr>
        <xdr:cNvPr id="75" name="楕円 74">
          <a:extLst>
            <a:ext uri="{FF2B5EF4-FFF2-40B4-BE49-F238E27FC236}">
              <a16:creationId xmlns:a16="http://schemas.microsoft.com/office/drawing/2014/main" id="{E28C9B8D-65DC-4A5B-B1B5-AC2483C0608A}"/>
            </a:ext>
          </a:extLst>
        </xdr:cNvPr>
        <xdr:cNvSpPr/>
      </xdr:nvSpPr>
      <xdr:spPr>
        <a:xfrm>
          <a:off x="3388360" y="592518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142875</xdr:rowOff>
    </xdr:from>
    <xdr:to>
      <xdr:col>24</xdr:col>
      <xdr:colOff>63500</xdr:colOff>
      <xdr:row>34</xdr:row>
      <xdr:rowOff>161925</xdr:rowOff>
    </xdr:to>
    <xdr:cxnSp macro="">
      <xdr:nvCxnSpPr>
        <xdr:cNvPr id="76" name="直線コネクタ 75">
          <a:extLst>
            <a:ext uri="{FF2B5EF4-FFF2-40B4-BE49-F238E27FC236}">
              <a16:creationId xmlns:a16="http://schemas.microsoft.com/office/drawing/2014/main" id="{E2D540A4-BADE-4C58-9E31-B842B0547B81}"/>
            </a:ext>
          </a:extLst>
        </xdr:cNvPr>
        <xdr:cNvCxnSpPr/>
      </xdr:nvCxnSpPr>
      <xdr:spPr>
        <a:xfrm>
          <a:off x="3431540" y="5970270"/>
          <a:ext cx="7429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52070</xdr:rowOff>
    </xdr:from>
    <xdr:to>
      <xdr:col>15</xdr:col>
      <xdr:colOff>101600</xdr:colOff>
      <xdr:row>34</xdr:row>
      <xdr:rowOff>153670</xdr:rowOff>
    </xdr:to>
    <xdr:sp macro="" textlink="">
      <xdr:nvSpPr>
        <xdr:cNvPr id="77" name="楕円 76">
          <a:extLst>
            <a:ext uri="{FF2B5EF4-FFF2-40B4-BE49-F238E27FC236}">
              <a16:creationId xmlns:a16="http://schemas.microsoft.com/office/drawing/2014/main" id="{61F01088-5E2F-4490-9BC4-5E328E4DE733}"/>
            </a:ext>
          </a:extLst>
        </xdr:cNvPr>
        <xdr:cNvSpPr/>
      </xdr:nvSpPr>
      <xdr:spPr>
        <a:xfrm>
          <a:off x="2571750" y="58851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102870</xdr:rowOff>
    </xdr:from>
    <xdr:to>
      <xdr:col>19</xdr:col>
      <xdr:colOff>177800</xdr:colOff>
      <xdr:row>34</xdr:row>
      <xdr:rowOff>142875</xdr:rowOff>
    </xdr:to>
    <xdr:cxnSp macro="">
      <xdr:nvCxnSpPr>
        <xdr:cNvPr id="78" name="直線コネクタ 77">
          <a:extLst>
            <a:ext uri="{FF2B5EF4-FFF2-40B4-BE49-F238E27FC236}">
              <a16:creationId xmlns:a16="http://schemas.microsoft.com/office/drawing/2014/main" id="{384D5875-C80B-4C28-BB89-51B5460077BC}"/>
            </a:ext>
          </a:extLst>
        </xdr:cNvPr>
        <xdr:cNvCxnSpPr/>
      </xdr:nvCxnSpPr>
      <xdr:spPr>
        <a:xfrm>
          <a:off x="2626360" y="5930265"/>
          <a:ext cx="80518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15875</xdr:rowOff>
    </xdr:from>
    <xdr:to>
      <xdr:col>10</xdr:col>
      <xdr:colOff>165100</xdr:colOff>
      <xdr:row>34</xdr:row>
      <xdr:rowOff>117475</xdr:rowOff>
    </xdr:to>
    <xdr:sp macro="" textlink="">
      <xdr:nvSpPr>
        <xdr:cNvPr id="79" name="楕円 78">
          <a:extLst>
            <a:ext uri="{FF2B5EF4-FFF2-40B4-BE49-F238E27FC236}">
              <a16:creationId xmlns:a16="http://schemas.microsoft.com/office/drawing/2014/main" id="{BBE3234F-A0EE-46C3-87BD-80AD0A35C3AA}"/>
            </a:ext>
          </a:extLst>
        </xdr:cNvPr>
        <xdr:cNvSpPr/>
      </xdr:nvSpPr>
      <xdr:spPr>
        <a:xfrm>
          <a:off x="1774190" y="584898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66675</xdr:rowOff>
    </xdr:from>
    <xdr:to>
      <xdr:col>15</xdr:col>
      <xdr:colOff>50800</xdr:colOff>
      <xdr:row>34</xdr:row>
      <xdr:rowOff>102870</xdr:rowOff>
    </xdr:to>
    <xdr:cxnSp macro="">
      <xdr:nvCxnSpPr>
        <xdr:cNvPr id="80" name="直線コネクタ 79">
          <a:extLst>
            <a:ext uri="{FF2B5EF4-FFF2-40B4-BE49-F238E27FC236}">
              <a16:creationId xmlns:a16="http://schemas.microsoft.com/office/drawing/2014/main" id="{61CA3731-20F6-43D6-8C22-8C38F937CA68}"/>
            </a:ext>
          </a:extLst>
        </xdr:cNvPr>
        <xdr:cNvCxnSpPr/>
      </xdr:nvCxnSpPr>
      <xdr:spPr>
        <a:xfrm>
          <a:off x="1828800" y="5894070"/>
          <a:ext cx="79756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149225</xdr:rowOff>
    </xdr:from>
    <xdr:to>
      <xdr:col>6</xdr:col>
      <xdr:colOff>38100</xdr:colOff>
      <xdr:row>34</xdr:row>
      <xdr:rowOff>79375</xdr:rowOff>
    </xdr:to>
    <xdr:sp macro="" textlink="">
      <xdr:nvSpPr>
        <xdr:cNvPr id="81" name="楕円 80">
          <a:extLst>
            <a:ext uri="{FF2B5EF4-FFF2-40B4-BE49-F238E27FC236}">
              <a16:creationId xmlns:a16="http://schemas.microsoft.com/office/drawing/2014/main" id="{FA25B28C-5FE9-4EF0-904C-4BFCE5795383}"/>
            </a:ext>
          </a:extLst>
        </xdr:cNvPr>
        <xdr:cNvSpPr/>
      </xdr:nvSpPr>
      <xdr:spPr>
        <a:xfrm>
          <a:off x="988060" y="58070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28575</xdr:rowOff>
    </xdr:from>
    <xdr:to>
      <xdr:col>10</xdr:col>
      <xdr:colOff>114300</xdr:colOff>
      <xdr:row>34</xdr:row>
      <xdr:rowOff>66675</xdr:rowOff>
    </xdr:to>
    <xdr:cxnSp macro="">
      <xdr:nvCxnSpPr>
        <xdr:cNvPr id="82" name="直線コネクタ 81">
          <a:extLst>
            <a:ext uri="{FF2B5EF4-FFF2-40B4-BE49-F238E27FC236}">
              <a16:creationId xmlns:a16="http://schemas.microsoft.com/office/drawing/2014/main" id="{83A51AE9-67DF-4BF3-89DF-9CBABA9A4CFB}"/>
            </a:ext>
          </a:extLst>
        </xdr:cNvPr>
        <xdr:cNvCxnSpPr/>
      </xdr:nvCxnSpPr>
      <xdr:spPr>
        <a:xfrm>
          <a:off x="1031240" y="5855970"/>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125747</xdr:rowOff>
    </xdr:from>
    <xdr:ext cx="405111" cy="259045"/>
    <xdr:sp macro="" textlink="">
      <xdr:nvSpPr>
        <xdr:cNvPr id="83" name="n_1aveValue【図書館】&#10;有形固定資産減価償却率">
          <a:extLst>
            <a:ext uri="{FF2B5EF4-FFF2-40B4-BE49-F238E27FC236}">
              <a16:creationId xmlns:a16="http://schemas.microsoft.com/office/drawing/2014/main" id="{FF0AE08D-9511-4974-A255-553752EF2CAF}"/>
            </a:ext>
          </a:extLst>
        </xdr:cNvPr>
        <xdr:cNvSpPr txBox="1"/>
      </xdr:nvSpPr>
      <xdr:spPr>
        <a:xfrm>
          <a:off x="3239144" y="630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95267</xdr:rowOff>
    </xdr:from>
    <xdr:ext cx="405111" cy="259045"/>
    <xdr:sp macro="" textlink="">
      <xdr:nvSpPr>
        <xdr:cNvPr id="84" name="n_2aveValue【図書館】&#10;有形固定資産減価償却率">
          <a:extLst>
            <a:ext uri="{FF2B5EF4-FFF2-40B4-BE49-F238E27FC236}">
              <a16:creationId xmlns:a16="http://schemas.microsoft.com/office/drawing/2014/main" id="{C485D489-37FC-443D-A725-C40CE5706908}"/>
            </a:ext>
          </a:extLst>
        </xdr:cNvPr>
        <xdr:cNvSpPr txBox="1"/>
      </xdr:nvSpPr>
      <xdr:spPr>
        <a:xfrm>
          <a:off x="2439044" y="626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91457</xdr:rowOff>
    </xdr:from>
    <xdr:ext cx="405111" cy="259045"/>
    <xdr:sp macro="" textlink="">
      <xdr:nvSpPr>
        <xdr:cNvPr id="85" name="n_3aveValue【図書館】&#10;有形固定資産減価償却率">
          <a:extLst>
            <a:ext uri="{FF2B5EF4-FFF2-40B4-BE49-F238E27FC236}">
              <a16:creationId xmlns:a16="http://schemas.microsoft.com/office/drawing/2014/main" id="{ADDCC39C-CBFC-4B1B-90BC-DD1C8A07A2A1}"/>
            </a:ext>
          </a:extLst>
        </xdr:cNvPr>
        <xdr:cNvSpPr txBox="1"/>
      </xdr:nvSpPr>
      <xdr:spPr>
        <a:xfrm>
          <a:off x="1641484" y="626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59072</xdr:rowOff>
    </xdr:from>
    <xdr:ext cx="405111" cy="259045"/>
    <xdr:sp macro="" textlink="">
      <xdr:nvSpPr>
        <xdr:cNvPr id="86" name="n_4aveValue【図書館】&#10;有形固定資産減価償却率">
          <a:extLst>
            <a:ext uri="{FF2B5EF4-FFF2-40B4-BE49-F238E27FC236}">
              <a16:creationId xmlns:a16="http://schemas.microsoft.com/office/drawing/2014/main" id="{AF8B6808-F405-427F-834B-CB2DFE9BD84B}"/>
            </a:ext>
          </a:extLst>
        </xdr:cNvPr>
        <xdr:cNvSpPr txBox="1"/>
      </xdr:nvSpPr>
      <xdr:spPr>
        <a:xfrm>
          <a:off x="855354" y="6227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38752</xdr:rowOff>
    </xdr:from>
    <xdr:ext cx="405111" cy="259045"/>
    <xdr:sp macro="" textlink="">
      <xdr:nvSpPr>
        <xdr:cNvPr id="87" name="n_1mainValue【図書館】&#10;有形固定資産減価償却率">
          <a:extLst>
            <a:ext uri="{FF2B5EF4-FFF2-40B4-BE49-F238E27FC236}">
              <a16:creationId xmlns:a16="http://schemas.microsoft.com/office/drawing/2014/main" id="{20402F8D-861C-4373-87DE-7270083D0D93}"/>
            </a:ext>
          </a:extLst>
        </xdr:cNvPr>
        <xdr:cNvSpPr txBox="1"/>
      </xdr:nvSpPr>
      <xdr:spPr>
        <a:xfrm>
          <a:off x="3239144" y="569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170197</xdr:rowOff>
    </xdr:from>
    <xdr:ext cx="405111" cy="259045"/>
    <xdr:sp macro="" textlink="">
      <xdr:nvSpPr>
        <xdr:cNvPr id="88" name="n_2mainValue【図書館】&#10;有形固定資産減価償却率">
          <a:extLst>
            <a:ext uri="{FF2B5EF4-FFF2-40B4-BE49-F238E27FC236}">
              <a16:creationId xmlns:a16="http://schemas.microsoft.com/office/drawing/2014/main" id="{74711F2C-9B3B-4705-9161-7F02C344FDC0}"/>
            </a:ext>
          </a:extLst>
        </xdr:cNvPr>
        <xdr:cNvSpPr txBox="1"/>
      </xdr:nvSpPr>
      <xdr:spPr>
        <a:xfrm>
          <a:off x="2439044" y="56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134002</xdr:rowOff>
    </xdr:from>
    <xdr:ext cx="405111" cy="259045"/>
    <xdr:sp macro="" textlink="">
      <xdr:nvSpPr>
        <xdr:cNvPr id="89" name="n_3mainValue【図書館】&#10;有形固定資産減価償却率">
          <a:extLst>
            <a:ext uri="{FF2B5EF4-FFF2-40B4-BE49-F238E27FC236}">
              <a16:creationId xmlns:a16="http://schemas.microsoft.com/office/drawing/2014/main" id="{1816FDFE-AF10-49BC-ACBA-85ECFFF8449F}"/>
            </a:ext>
          </a:extLst>
        </xdr:cNvPr>
        <xdr:cNvSpPr txBox="1"/>
      </xdr:nvSpPr>
      <xdr:spPr>
        <a:xfrm>
          <a:off x="1641484" y="561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95902</xdr:rowOff>
    </xdr:from>
    <xdr:ext cx="405111" cy="259045"/>
    <xdr:sp macro="" textlink="">
      <xdr:nvSpPr>
        <xdr:cNvPr id="90" name="n_4mainValue【図書館】&#10;有形固定資産減価償却率">
          <a:extLst>
            <a:ext uri="{FF2B5EF4-FFF2-40B4-BE49-F238E27FC236}">
              <a16:creationId xmlns:a16="http://schemas.microsoft.com/office/drawing/2014/main" id="{3C70FEED-5172-498F-B9A8-F85239A3532F}"/>
            </a:ext>
          </a:extLst>
        </xdr:cNvPr>
        <xdr:cNvSpPr txBox="1"/>
      </xdr:nvSpPr>
      <xdr:spPr>
        <a:xfrm>
          <a:off x="855354" y="557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3B3EA50F-2663-4E86-85B7-A1306D2E17A5}"/>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667C04A-AAEC-4132-B7E2-734451DA9D96}"/>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4338D891-1054-49BF-BBCD-09828090D667}"/>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87CCC90A-F092-4402-BFA4-621445773BA9}"/>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44F651C0-C4F7-4174-9C83-4EA9AAA93AB6}"/>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7D36FBD-1929-4BA7-8030-A7F446248B49}"/>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A9D3E5BF-7DCC-46C3-A7B9-2E3CF113742C}"/>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A0EFEC56-9D64-4FD0-A42B-C3CF7E5D8756}"/>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82B6D665-17DE-4B3D-A0F2-C29AD7A6F3B8}"/>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6E7FE46B-D635-4F82-BE0A-0CF7B76292E7}"/>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49CD93B8-3874-4A92-9871-A996BAD0FF27}"/>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3D527F4C-7861-4DDD-A862-5DF3269B1100}"/>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8D8010F8-D4BE-4604-B4DA-9E177E3854AC}"/>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02985626-96A1-440E-AF9E-C330D5FC4048}"/>
            </a:ext>
          </a:extLst>
        </xdr:cNvPr>
        <xdr:cNvSpPr txBox="1"/>
      </xdr:nvSpPr>
      <xdr:spPr>
        <a:xfrm>
          <a:off x="5527221"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86BE9F67-E05F-41C3-AB06-1F58950B795B}"/>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41895070-B376-44CB-ADB4-0DD29BF3131D}"/>
            </a:ext>
          </a:extLst>
        </xdr:cNvPr>
        <xdr:cNvSpPr txBox="1"/>
      </xdr:nvSpPr>
      <xdr:spPr>
        <a:xfrm>
          <a:off x="5527221"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57CAFD08-BC2A-40FB-9A6F-01871F455DF9}"/>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3C96AE90-FF41-4F19-9587-8E3DAF790A82}"/>
            </a:ext>
          </a:extLst>
        </xdr:cNvPr>
        <xdr:cNvSpPr txBox="1"/>
      </xdr:nvSpPr>
      <xdr:spPr>
        <a:xfrm>
          <a:off x="5527221"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384F1D6E-4F66-4B86-ADD1-91B516ABB8DF}"/>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B1DC9B2D-2BE2-48E0-AD51-A0BB149C8DBB}"/>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3B56FB62-C849-48DD-AA41-09BABC157DE3}"/>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6DE0059C-FA25-4328-B748-9D698613649E}"/>
            </a:ext>
          </a:extLst>
        </xdr:cNvPr>
        <xdr:cNvCxnSpPr/>
      </xdr:nvCxnSpPr>
      <xdr:spPr>
        <a:xfrm flipV="1">
          <a:off x="9429115" y="576834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B1ECE15A-219B-4823-87C6-AEDAB364A7CC}"/>
            </a:ext>
          </a:extLst>
        </xdr:cNvPr>
        <xdr:cNvSpPr txBox="1"/>
      </xdr:nvSpPr>
      <xdr:spPr>
        <a:xfrm>
          <a:off x="9467850"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B16E718D-888F-4028-A998-167002D43F5B}"/>
            </a:ext>
          </a:extLst>
        </xdr:cNvPr>
        <xdr:cNvCxnSpPr/>
      </xdr:nvCxnSpPr>
      <xdr:spPr>
        <a:xfrm>
          <a:off x="9356090" y="70294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5" name="【図書館】&#10;一人当たり面積最大値テキスト">
          <a:extLst>
            <a:ext uri="{FF2B5EF4-FFF2-40B4-BE49-F238E27FC236}">
              <a16:creationId xmlns:a16="http://schemas.microsoft.com/office/drawing/2014/main" id="{41B12566-312C-482E-85E7-42FF7960FE5F}"/>
            </a:ext>
          </a:extLst>
        </xdr:cNvPr>
        <xdr:cNvSpPr txBox="1"/>
      </xdr:nvSpPr>
      <xdr:spPr>
        <a:xfrm>
          <a:off x="9467850" y="553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6" name="直線コネクタ 115">
          <a:extLst>
            <a:ext uri="{FF2B5EF4-FFF2-40B4-BE49-F238E27FC236}">
              <a16:creationId xmlns:a16="http://schemas.microsoft.com/office/drawing/2014/main" id="{C60D5C6E-8D66-4AC9-9904-5257CE9AFD0D}"/>
            </a:ext>
          </a:extLst>
        </xdr:cNvPr>
        <xdr:cNvCxnSpPr/>
      </xdr:nvCxnSpPr>
      <xdr:spPr>
        <a:xfrm>
          <a:off x="9356090" y="57683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129557</xdr:rowOff>
    </xdr:from>
    <xdr:ext cx="469744" cy="259045"/>
    <xdr:sp macro="" textlink="">
      <xdr:nvSpPr>
        <xdr:cNvPr id="117" name="【図書館】&#10;一人当たり面積平均値テキスト">
          <a:extLst>
            <a:ext uri="{FF2B5EF4-FFF2-40B4-BE49-F238E27FC236}">
              <a16:creationId xmlns:a16="http://schemas.microsoft.com/office/drawing/2014/main" id="{3E39F9CD-C60D-4AEF-AE7A-F9C2A9EDD825}"/>
            </a:ext>
          </a:extLst>
        </xdr:cNvPr>
        <xdr:cNvSpPr txBox="1"/>
      </xdr:nvSpPr>
      <xdr:spPr>
        <a:xfrm>
          <a:off x="9467850" y="64770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8" name="フローチャート: 判断 117">
          <a:extLst>
            <a:ext uri="{FF2B5EF4-FFF2-40B4-BE49-F238E27FC236}">
              <a16:creationId xmlns:a16="http://schemas.microsoft.com/office/drawing/2014/main" id="{844FC6FD-5BE7-42DD-B69C-A5588BC91FBB}"/>
            </a:ext>
          </a:extLst>
        </xdr:cNvPr>
        <xdr:cNvSpPr/>
      </xdr:nvSpPr>
      <xdr:spPr>
        <a:xfrm>
          <a:off x="9394190" y="649478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9" name="フローチャート: 判断 118">
          <a:extLst>
            <a:ext uri="{FF2B5EF4-FFF2-40B4-BE49-F238E27FC236}">
              <a16:creationId xmlns:a16="http://schemas.microsoft.com/office/drawing/2014/main" id="{B441923B-9F02-4101-8620-74509B906F54}"/>
            </a:ext>
          </a:extLst>
        </xdr:cNvPr>
        <xdr:cNvSpPr/>
      </xdr:nvSpPr>
      <xdr:spPr>
        <a:xfrm>
          <a:off x="8632190" y="65176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20" name="フローチャート: 判断 119">
          <a:extLst>
            <a:ext uri="{FF2B5EF4-FFF2-40B4-BE49-F238E27FC236}">
              <a16:creationId xmlns:a16="http://schemas.microsoft.com/office/drawing/2014/main" id="{425AB6F3-64A8-4CFD-ABFD-35F78EE069E1}"/>
            </a:ext>
          </a:extLst>
        </xdr:cNvPr>
        <xdr:cNvSpPr/>
      </xdr:nvSpPr>
      <xdr:spPr>
        <a:xfrm>
          <a:off x="7846060" y="65176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64CEA455-3B8A-471E-9FC9-0CA3CA5EF035}"/>
            </a:ext>
          </a:extLst>
        </xdr:cNvPr>
        <xdr:cNvSpPr/>
      </xdr:nvSpPr>
      <xdr:spPr>
        <a:xfrm>
          <a:off x="7029450" y="65176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25400</xdr:rowOff>
    </xdr:from>
    <xdr:to>
      <xdr:col>36</xdr:col>
      <xdr:colOff>165100</xdr:colOff>
      <xdr:row>38</xdr:row>
      <xdr:rowOff>127000</xdr:rowOff>
    </xdr:to>
    <xdr:sp macro="" textlink="">
      <xdr:nvSpPr>
        <xdr:cNvPr id="122" name="フローチャート: 判断 121">
          <a:extLst>
            <a:ext uri="{FF2B5EF4-FFF2-40B4-BE49-F238E27FC236}">
              <a16:creationId xmlns:a16="http://schemas.microsoft.com/office/drawing/2014/main" id="{7CC65161-9B36-47EC-8D6E-65B4A610656B}"/>
            </a:ext>
          </a:extLst>
        </xdr:cNvPr>
        <xdr:cNvSpPr/>
      </xdr:nvSpPr>
      <xdr:spPr>
        <a:xfrm>
          <a:off x="6231890" y="653669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042B978-3077-42C5-B967-B7FED48393C2}"/>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B4FCF48-5303-4CFA-98BD-1915493CB529}"/>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6CE3ED5-6DB7-4883-9982-46725FA6BCB9}"/>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0A59456-ECE7-4E45-B2A9-8D5A5114D962}"/>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A2388A4-02A5-4074-B561-EE4F7DA736E9}"/>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82550</xdr:rowOff>
    </xdr:from>
    <xdr:to>
      <xdr:col>55</xdr:col>
      <xdr:colOff>50800</xdr:colOff>
      <xdr:row>38</xdr:row>
      <xdr:rowOff>12700</xdr:rowOff>
    </xdr:to>
    <xdr:sp macro="" textlink="">
      <xdr:nvSpPr>
        <xdr:cNvPr id="128" name="楕円 127">
          <a:extLst>
            <a:ext uri="{FF2B5EF4-FFF2-40B4-BE49-F238E27FC236}">
              <a16:creationId xmlns:a16="http://schemas.microsoft.com/office/drawing/2014/main" id="{C5E3D903-47BA-420A-ABEC-2B275C729ACE}"/>
            </a:ext>
          </a:extLst>
        </xdr:cNvPr>
        <xdr:cNvSpPr/>
      </xdr:nvSpPr>
      <xdr:spPr>
        <a:xfrm>
          <a:off x="9394190" y="642810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105427</xdr:rowOff>
    </xdr:from>
    <xdr:ext cx="469744" cy="259045"/>
    <xdr:sp macro="" textlink="">
      <xdr:nvSpPr>
        <xdr:cNvPr id="129" name="【図書館】&#10;一人当たり面積該当値テキスト">
          <a:extLst>
            <a:ext uri="{FF2B5EF4-FFF2-40B4-BE49-F238E27FC236}">
              <a16:creationId xmlns:a16="http://schemas.microsoft.com/office/drawing/2014/main" id="{8DA8EAD0-4913-46EB-B932-308D64254DE2}"/>
            </a:ext>
          </a:extLst>
        </xdr:cNvPr>
        <xdr:cNvSpPr txBox="1"/>
      </xdr:nvSpPr>
      <xdr:spPr>
        <a:xfrm>
          <a:off x="9467850" y="6275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82550</xdr:rowOff>
    </xdr:from>
    <xdr:to>
      <xdr:col>50</xdr:col>
      <xdr:colOff>165100</xdr:colOff>
      <xdr:row>38</xdr:row>
      <xdr:rowOff>12700</xdr:rowOff>
    </xdr:to>
    <xdr:sp macro="" textlink="">
      <xdr:nvSpPr>
        <xdr:cNvPr id="130" name="楕円 129">
          <a:extLst>
            <a:ext uri="{FF2B5EF4-FFF2-40B4-BE49-F238E27FC236}">
              <a16:creationId xmlns:a16="http://schemas.microsoft.com/office/drawing/2014/main" id="{D6722C63-4046-4460-8746-CAFDEB3CAFCE}"/>
            </a:ext>
          </a:extLst>
        </xdr:cNvPr>
        <xdr:cNvSpPr/>
      </xdr:nvSpPr>
      <xdr:spPr>
        <a:xfrm>
          <a:off x="8632190" y="64281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133350</xdr:rowOff>
    </xdr:from>
    <xdr:to>
      <xdr:col>55</xdr:col>
      <xdr:colOff>0</xdr:colOff>
      <xdr:row>37</xdr:row>
      <xdr:rowOff>133350</xdr:rowOff>
    </xdr:to>
    <xdr:cxnSp macro="">
      <xdr:nvCxnSpPr>
        <xdr:cNvPr id="131" name="直線コネクタ 130">
          <a:extLst>
            <a:ext uri="{FF2B5EF4-FFF2-40B4-BE49-F238E27FC236}">
              <a16:creationId xmlns:a16="http://schemas.microsoft.com/office/drawing/2014/main" id="{DA3C5A3E-B2E3-4B6E-8650-C8EF2FF5ABB2}"/>
            </a:ext>
          </a:extLst>
        </xdr:cNvPr>
        <xdr:cNvCxnSpPr/>
      </xdr:nvCxnSpPr>
      <xdr:spPr>
        <a:xfrm>
          <a:off x="8686800" y="64731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82550</xdr:rowOff>
    </xdr:from>
    <xdr:to>
      <xdr:col>46</xdr:col>
      <xdr:colOff>38100</xdr:colOff>
      <xdr:row>38</xdr:row>
      <xdr:rowOff>12700</xdr:rowOff>
    </xdr:to>
    <xdr:sp macro="" textlink="">
      <xdr:nvSpPr>
        <xdr:cNvPr id="132" name="楕円 131">
          <a:extLst>
            <a:ext uri="{FF2B5EF4-FFF2-40B4-BE49-F238E27FC236}">
              <a16:creationId xmlns:a16="http://schemas.microsoft.com/office/drawing/2014/main" id="{498B1F55-695B-4FF8-8B63-821B28CB7DA1}"/>
            </a:ext>
          </a:extLst>
        </xdr:cNvPr>
        <xdr:cNvSpPr/>
      </xdr:nvSpPr>
      <xdr:spPr>
        <a:xfrm>
          <a:off x="7846060" y="64281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133350</xdr:rowOff>
    </xdr:from>
    <xdr:to>
      <xdr:col>50</xdr:col>
      <xdr:colOff>114300</xdr:colOff>
      <xdr:row>37</xdr:row>
      <xdr:rowOff>133350</xdr:rowOff>
    </xdr:to>
    <xdr:cxnSp macro="">
      <xdr:nvCxnSpPr>
        <xdr:cNvPr id="133" name="直線コネクタ 132">
          <a:extLst>
            <a:ext uri="{FF2B5EF4-FFF2-40B4-BE49-F238E27FC236}">
              <a16:creationId xmlns:a16="http://schemas.microsoft.com/office/drawing/2014/main" id="{9F80B1E6-6351-4F12-A4F8-0AA449D5AA0B}"/>
            </a:ext>
          </a:extLst>
        </xdr:cNvPr>
        <xdr:cNvCxnSpPr/>
      </xdr:nvCxnSpPr>
      <xdr:spPr>
        <a:xfrm>
          <a:off x="7889240" y="64731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82550</xdr:rowOff>
    </xdr:from>
    <xdr:to>
      <xdr:col>41</xdr:col>
      <xdr:colOff>101600</xdr:colOff>
      <xdr:row>38</xdr:row>
      <xdr:rowOff>12700</xdr:rowOff>
    </xdr:to>
    <xdr:sp macro="" textlink="">
      <xdr:nvSpPr>
        <xdr:cNvPr id="134" name="楕円 133">
          <a:extLst>
            <a:ext uri="{FF2B5EF4-FFF2-40B4-BE49-F238E27FC236}">
              <a16:creationId xmlns:a16="http://schemas.microsoft.com/office/drawing/2014/main" id="{7352B5DD-54B4-4BF2-88EE-B6F7063C17E3}"/>
            </a:ext>
          </a:extLst>
        </xdr:cNvPr>
        <xdr:cNvSpPr/>
      </xdr:nvSpPr>
      <xdr:spPr>
        <a:xfrm>
          <a:off x="7029450" y="64281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133350</xdr:rowOff>
    </xdr:from>
    <xdr:to>
      <xdr:col>45</xdr:col>
      <xdr:colOff>177800</xdr:colOff>
      <xdr:row>37</xdr:row>
      <xdr:rowOff>133350</xdr:rowOff>
    </xdr:to>
    <xdr:cxnSp macro="">
      <xdr:nvCxnSpPr>
        <xdr:cNvPr id="135" name="直線コネクタ 134">
          <a:extLst>
            <a:ext uri="{FF2B5EF4-FFF2-40B4-BE49-F238E27FC236}">
              <a16:creationId xmlns:a16="http://schemas.microsoft.com/office/drawing/2014/main" id="{A2FA35A3-9E0C-4DA8-83AA-9FA8750B2482}"/>
            </a:ext>
          </a:extLst>
        </xdr:cNvPr>
        <xdr:cNvCxnSpPr/>
      </xdr:nvCxnSpPr>
      <xdr:spPr>
        <a:xfrm>
          <a:off x="7084060" y="64731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82550</xdr:rowOff>
    </xdr:from>
    <xdr:to>
      <xdr:col>36</xdr:col>
      <xdr:colOff>165100</xdr:colOff>
      <xdr:row>38</xdr:row>
      <xdr:rowOff>12700</xdr:rowOff>
    </xdr:to>
    <xdr:sp macro="" textlink="">
      <xdr:nvSpPr>
        <xdr:cNvPr id="136" name="楕円 135">
          <a:extLst>
            <a:ext uri="{FF2B5EF4-FFF2-40B4-BE49-F238E27FC236}">
              <a16:creationId xmlns:a16="http://schemas.microsoft.com/office/drawing/2014/main" id="{BCA8F85F-6EA7-4926-8571-862D8CA3365E}"/>
            </a:ext>
          </a:extLst>
        </xdr:cNvPr>
        <xdr:cNvSpPr/>
      </xdr:nvSpPr>
      <xdr:spPr>
        <a:xfrm>
          <a:off x="6231890" y="64281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133350</xdr:rowOff>
    </xdr:from>
    <xdr:to>
      <xdr:col>41</xdr:col>
      <xdr:colOff>50800</xdr:colOff>
      <xdr:row>37</xdr:row>
      <xdr:rowOff>133350</xdr:rowOff>
    </xdr:to>
    <xdr:cxnSp macro="">
      <xdr:nvCxnSpPr>
        <xdr:cNvPr id="137" name="直線コネクタ 136">
          <a:extLst>
            <a:ext uri="{FF2B5EF4-FFF2-40B4-BE49-F238E27FC236}">
              <a16:creationId xmlns:a16="http://schemas.microsoft.com/office/drawing/2014/main" id="{6F92225A-8D2B-4AB8-8EE0-89B0C9DFD7B8}"/>
            </a:ext>
          </a:extLst>
        </xdr:cNvPr>
        <xdr:cNvCxnSpPr/>
      </xdr:nvCxnSpPr>
      <xdr:spPr>
        <a:xfrm>
          <a:off x="6286500" y="64731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95267</xdr:rowOff>
    </xdr:from>
    <xdr:ext cx="469744" cy="259045"/>
    <xdr:sp macro="" textlink="">
      <xdr:nvSpPr>
        <xdr:cNvPr id="138" name="n_1aveValue【図書館】&#10;一人当たり面積">
          <a:extLst>
            <a:ext uri="{FF2B5EF4-FFF2-40B4-BE49-F238E27FC236}">
              <a16:creationId xmlns:a16="http://schemas.microsoft.com/office/drawing/2014/main" id="{415E7CFA-65B0-4677-B135-E7570A50A455}"/>
            </a:ext>
          </a:extLst>
        </xdr:cNvPr>
        <xdr:cNvSpPr txBox="1"/>
      </xdr:nvSpPr>
      <xdr:spPr>
        <a:xfrm>
          <a:off x="8454467" y="66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95267</xdr:rowOff>
    </xdr:from>
    <xdr:ext cx="469744" cy="259045"/>
    <xdr:sp macro="" textlink="">
      <xdr:nvSpPr>
        <xdr:cNvPr id="139" name="n_2aveValue【図書館】&#10;一人当たり面積">
          <a:extLst>
            <a:ext uri="{FF2B5EF4-FFF2-40B4-BE49-F238E27FC236}">
              <a16:creationId xmlns:a16="http://schemas.microsoft.com/office/drawing/2014/main" id="{D778E81A-DBBE-4BC1-93EA-CD3AF5404612}"/>
            </a:ext>
          </a:extLst>
        </xdr:cNvPr>
        <xdr:cNvSpPr txBox="1"/>
      </xdr:nvSpPr>
      <xdr:spPr>
        <a:xfrm>
          <a:off x="7673417" y="66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95267</xdr:rowOff>
    </xdr:from>
    <xdr:ext cx="469744" cy="259045"/>
    <xdr:sp macro="" textlink="">
      <xdr:nvSpPr>
        <xdr:cNvPr id="140" name="n_3aveValue【図書館】&#10;一人当たり面積">
          <a:extLst>
            <a:ext uri="{FF2B5EF4-FFF2-40B4-BE49-F238E27FC236}">
              <a16:creationId xmlns:a16="http://schemas.microsoft.com/office/drawing/2014/main" id="{9E649FF4-30E2-45DD-A3ED-FA794BD1F8A7}"/>
            </a:ext>
          </a:extLst>
        </xdr:cNvPr>
        <xdr:cNvSpPr txBox="1"/>
      </xdr:nvSpPr>
      <xdr:spPr>
        <a:xfrm>
          <a:off x="6866332" y="66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1" name="n_4aveValue【図書館】&#10;一人当たり面積">
          <a:extLst>
            <a:ext uri="{FF2B5EF4-FFF2-40B4-BE49-F238E27FC236}">
              <a16:creationId xmlns:a16="http://schemas.microsoft.com/office/drawing/2014/main" id="{E2AF8844-C9B9-48FA-9BF8-4BF6A70C16A6}"/>
            </a:ext>
          </a:extLst>
        </xdr:cNvPr>
        <xdr:cNvSpPr txBox="1"/>
      </xdr:nvSpPr>
      <xdr:spPr>
        <a:xfrm>
          <a:off x="6068772" y="663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29227</xdr:rowOff>
    </xdr:from>
    <xdr:ext cx="469744" cy="259045"/>
    <xdr:sp macro="" textlink="">
      <xdr:nvSpPr>
        <xdr:cNvPr id="142" name="n_1mainValue【図書館】&#10;一人当たり面積">
          <a:extLst>
            <a:ext uri="{FF2B5EF4-FFF2-40B4-BE49-F238E27FC236}">
              <a16:creationId xmlns:a16="http://schemas.microsoft.com/office/drawing/2014/main" id="{57BE8178-D3B6-42DB-910E-023CF62E9BB4}"/>
            </a:ext>
          </a:extLst>
        </xdr:cNvPr>
        <xdr:cNvSpPr txBox="1"/>
      </xdr:nvSpPr>
      <xdr:spPr>
        <a:xfrm>
          <a:off x="8454467" y="6199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29227</xdr:rowOff>
    </xdr:from>
    <xdr:ext cx="469744" cy="259045"/>
    <xdr:sp macro="" textlink="">
      <xdr:nvSpPr>
        <xdr:cNvPr id="143" name="n_2mainValue【図書館】&#10;一人当たり面積">
          <a:extLst>
            <a:ext uri="{FF2B5EF4-FFF2-40B4-BE49-F238E27FC236}">
              <a16:creationId xmlns:a16="http://schemas.microsoft.com/office/drawing/2014/main" id="{17D9E455-7E06-4E3D-8231-E8F843237EE3}"/>
            </a:ext>
          </a:extLst>
        </xdr:cNvPr>
        <xdr:cNvSpPr txBox="1"/>
      </xdr:nvSpPr>
      <xdr:spPr>
        <a:xfrm>
          <a:off x="7673417" y="6199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29227</xdr:rowOff>
    </xdr:from>
    <xdr:ext cx="469744" cy="259045"/>
    <xdr:sp macro="" textlink="">
      <xdr:nvSpPr>
        <xdr:cNvPr id="144" name="n_3mainValue【図書館】&#10;一人当たり面積">
          <a:extLst>
            <a:ext uri="{FF2B5EF4-FFF2-40B4-BE49-F238E27FC236}">
              <a16:creationId xmlns:a16="http://schemas.microsoft.com/office/drawing/2014/main" id="{0471C00C-5CA8-45B0-A6C6-4582C4D2922B}"/>
            </a:ext>
          </a:extLst>
        </xdr:cNvPr>
        <xdr:cNvSpPr txBox="1"/>
      </xdr:nvSpPr>
      <xdr:spPr>
        <a:xfrm>
          <a:off x="6866332" y="6199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29227</xdr:rowOff>
    </xdr:from>
    <xdr:ext cx="469744" cy="259045"/>
    <xdr:sp macro="" textlink="">
      <xdr:nvSpPr>
        <xdr:cNvPr id="145" name="n_4mainValue【図書館】&#10;一人当たり面積">
          <a:extLst>
            <a:ext uri="{FF2B5EF4-FFF2-40B4-BE49-F238E27FC236}">
              <a16:creationId xmlns:a16="http://schemas.microsoft.com/office/drawing/2014/main" id="{769B739F-E096-47D5-8B97-7A0639AEF7A7}"/>
            </a:ext>
          </a:extLst>
        </xdr:cNvPr>
        <xdr:cNvSpPr txBox="1"/>
      </xdr:nvSpPr>
      <xdr:spPr>
        <a:xfrm>
          <a:off x="6068772" y="6199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711D0B7-547E-4914-88D3-062CFC376B58}"/>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B60BF9A2-83B2-44C0-8DD4-9B44D4E7E290}"/>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24B0DB76-C05B-4287-BBAA-E53C492CEF66}"/>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FCFEE9D0-CBC6-45B8-A37E-23AA3EB0AB3D}"/>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7167C3B9-A037-4864-A39A-EF194810845C}"/>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C4C22E2-76F3-439F-8FE5-3ABC5A2E7BDE}"/>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54DB014E-73D3-4F48-BB3B-689CFEA458D8}"/>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AFD9408D-6EF5-4E31-8FA3-CB80C966C34D}"/>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FBAF6926-9B05-429A-9494-5F146687EB1C}"/>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64B3DB80-84FD-4017-A055-59AAD2622FCD}"/>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EEB51C5E-7921-495A-BD63-EEAB6354AD79}"/>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997B2136-9A7C-4070-9B90-83F9B52862C1}"/>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225730DF-1D22-4CF6-848D-90434101A8F5}"/>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6F701489-0F76-481C-A0F4-1194AE45C38E}"/>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F312F54F-E716-4B18-A461-F13ECA37E63E}"/>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6FB54213-DB41-441B-AD88-CDB9648FE719}"/>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E793C81F-BF8A-4CDD-BA64-5126CDCD9AA4}"/>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D69770B9-60B4-456E-A6F6-8F81C367793A}"/>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312F946E-8E61-4E96-B93F-1AD4C55F04C9}"/>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96E69010-F856-475C-8AF8-A86EB73D599D}"/>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82730AF6-B829-46D5-A4E2-55D589ADCD7B}"/>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12157973-0EF0-4D39-A6C6-DF0B8858F9AB}"/>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09F6E109-6B31-461F-AB00-03868D0FD347}"/>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A2AD1D80-A7B4-4E20-A118-EA43E52BE9B4}"/>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76200</xdr:rowOff>
    </xdr:to>
    <xdr:cxnSp macro="">
      <xdr:nvCxnSpPr>
        <xdr:cNvPr id="170" name="直線コネクタ 169">
          <a:extLst>
            <a:ext uri="{FF2B5EF4-FFF2-40B4-BE49-F238E27FC236}">
              <a16:creationId xmlns:a16="http://schemas.microsoft.com/office/drawing/2014/main" id="{97E8322D-F6F2-4B30-907B-542D8CABDA23}"/>
            </a:ext>
          </a:extLst>
        </xdr:cNvPr>
        <xdr:cNvCxnSpPr/>
      </xdr:nvCxnSpPr>
      <xdr:spPr>
        <a:xfrm flipV="1">
          <a:off x="4173855" y="973074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a:extLst>
            <a:ext uri="{FF2B5EF4-FFF2-40B4-BE49-F238E27FC236}">
              <a16:creationId xmlns:a16="http://schemas.microsoft.com/office/drawing/2014/main" id="{57DCE35F-270B-467C-9259-A1FF0C934EB9}"/>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a:extLst>
            <a:ext uri="{FF2B5EF4-FFF2-40B4-BE49-F238E27FC236}">
              <a16:creationId xmlns:a16="http://schemas.microsoft.com/office/drawing/2014/main" id="{1E912B4A-F058-46AA-8241-B20899F3C930}"/>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64CD1614-C522-4BB8-815E-A5395112051D}"/>
            </a:ext>
          </a:extLst>
        </xdr:cNvPr>
        <xdr:cNvSpPr txBox="1"/>
      </xdr:nvSpPr>
      <xdr:spPr>
        <a:xfrm>
          <a:off x="4212590" y="950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4" name="直線コネクタ 173">
          <a:extLst>
            <a:ext uri="{FF2B5EF4-FFF2-40B4-BE49-F238E27FC236}">
              <a16:creationId xmlns:a16="http://schemas.microsoft.com/office/drawing/2014/main" id="{3201589C-B28C-4BDE-93DC-1FD76B6792D9}"/>
            </a:ext>
          </a:extLst>
        </xdr:cNvPr>
        <xdr:cNvCxnSpPr/>
      </xdr:nvCxnSpPr>
      <xdr:spPr>
        <a:xfrm>
          <a:off x="4112260" y="9730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80662</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734C8EF7-75DD-48F7-99A4-51014940D974}"/>
            </a:ext>
          </a:extLst>
        </xdr:cNvPr>
        <xdr:cNvSpPr txBox="1"/>
      </xdr:nvSpPr>
      <xdr:spPr>
        <a:xfrm>
          <a:off x="4212590" y="10026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76" name="フローチャート: 判断 175">
          <a:extLst>
            <a:ext uri="{FF2B5EF4-FFF2-40B4-BE49-F238E27FC236}">
              <a16:creationId xmlns:a16="http://schemas.microsoft.com/office/drawing/2014/main" id="{BED00701-2B91-4541-BF39-B6AC2BF8D87D}"/>
            </a:ext>
          </a:extLst>
        </xdr:cNvPr>
        <xdr:cNvSpPr/>
      </xdr:nvSpPr>
      <xdr:spPr>
        <a:xfrm>
          <a:off x="4131310" y="1016952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7" name="フローチャート: 判断 176">
          <a:extLst>
            <a:ext uri="{FF2B5EF4-FFF2-40B4-BE49-F238E27FC236}">
              <a16:creationId xmlns:a16="http://schemas.microsoft.com/office/drawing/2014/main" id="{9237231E-5B20-4007-9788-8196D48FE76D}"/>
            </a:ext>
          </a:extLst>
        </xdr:cNvPr>
        <xdr:cNvSpPr/>
      </xdr:nvSpPr>
      <xdr:spPr>
        <a:xfrm>
          <a:off x="3388360" y="1014285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10160</xdr:rowOff>
    </xdr:from>
    <xdr:to>
      <xdr:col>15</xdr:col>
      <xdr:colOff>101600</xdr:colOff>
      <xdr:row>59</xdr:row>
      <xdr:rowOff>111760</xdr:rowOff>
    </xdr:to>
    <xdr:sp macro="" textlink="">
      <xdr:nvSpPr>
        <xdr:cNvPr id="178" name="フローチャート: 判断 177">
          <a:extLst>
            <a:ext uri="{FF2B5EF4-FFF2-40B4-BE49-F238E27FC236}">
              <a16:creationId xmlns:a16="http://schemas.microsoft.com/office/drawing/2014/main" id="{8BA91855-C650-4B6C-B0F7-AB72B3EE8F43}"/>
            </a:ext>
          </a:extLst>
        </xdr:cNvPr>
        <xdr:cNvSpPr/>
      </xdr:nvSpPr>
      <xdr:spPr>
        <a:xfrm>
          <a:off x="2571750" y="1012761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156845</xdr:rowOff>
    </xdr:from>
    <xdr:to>
      <xdr:col>10</xdr:col>
      <xdr:colOff>165100</xdr:colOff>
      <xdr:row>59</xdr:row>
      <xdr:rowOff>86995</xdr:rowOff>
    </xdr:to>
    <xdr:sp macro="" textlink="">
      <xdr:nvSpPr>
        <xdr:cNvPr id="179" name="フローチャート: 判断 178">
          <a:extLst>
            <a:ext uri="{FF2B5EF4-FFF2-40B4-BE49-F238E27FC236}">
              <a16:creationId xmlns:a16="http://schemas.microsoft.com/office/drawing/2014/main" id="{6F346EFF-9083-4C26-AB75-2C8A7D933169}"/>
            </a:ext>
          </a:extLst>
        </xdr:cNvPr>
        <xdr:cNvSpPr/>
      </xdr:nvSpPr>
      <xdr:spPr>
        <a:xfrm>
          <a:off x="1774190" y="1010285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145415</xdr:rowOff>
    </xdr:from>
    <xdr:to>
      <xdr:col>6</xdr:col>
      <xdr:colOff>38100</xdr:colOff>
      <xdr:row>59</xdr:row>
      <xdr:rowOff>75565</xdr:rowOff>
    </xdr:to>
    <xdr:sp macro="" textlink="">
      <xdr:nvSpPr>
        <xdr:cNvPr id="180" name="フローチャート: 判断 179">
          <a:extLst>
            <a:ext uri="{FF2B5EF4-FFF2-40B4-BE49-F238E27FC236}">
              <a16:creationId xmlns:a16="http://schemas.microsoft.com/office/drawing/2014/main" id="{FA1056B5-DBFA-4D55-82E2-689DB698EC14}"/>
            </a:ext>
          </a:extLst>
        </xdr:cNvPr>
        <xdr:cNvSpPr/>
      </xdr:nvSpPr>
      <xdr:spPr>
        <a:xfrm>
          <a:off x="988060" y="1008761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B6CE794E-F37B-4A10-8F42-DB682ED939A7}"/>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68A6A94-193F-456A-B713-397BFA3D59BA}"/>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C7125BD-ECA5-4187-A65B-C6D95B8FDEEE}"/>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0450701-0A21-41CF-89DE-AF45D37B49CC}"/>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300A6BE-9C85-4E89-B90D-5A1D462B911D}"/>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73025</xdr:rowOff>
    </xdr:from>
    <xdr:to>
      <xdr:col>24</xdr:col>
      <xdr:colOff>114300</xdr:colOff>
      <xdr:row>60</xdr:row>
      <xdr:rowOff>3175</xdr:rowOff>
    </xdr:to>
    <xdr:sp macro="" textlink="">
      <xdr:nvSpPr>
        <xdr:cNvPr id="186" name="楕円 185">
          <a:extLst>
            <a:ext uri="{FF2B5EF4-FFF2-40B4-BE49-F238E27FC236}">
              <a16:creationId xmlns:a16="http://schemas.microsoft.com/office/drawing/2014/main" id="{C4CCAE5F-6B75-4AF1-A3D5-FF3964964485}"/>
            </a:ext>
          </a:extLst>
        </xdr:cNvPr>
        <xdr:cNvSpPr/>
      </xdr:nvSpPr>
      <xdr:spPr>
        <a:xfrm>
          <a:off x="4131310" y="1018857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51452</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78674531-3412-4286-9827-CA800BDEBE5C}"/>
            </a:ext>
          </a:extLst>
        </xdr:cNvPr>
        <xdr:cNvSpPr txBox="1"/>
      </xdr:nvSpPr>
      <xdr:spPr>
        <a:xfrm>
          <a:off x="4212590" y="1017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42545</xdr:rowOff>
    </xdr:from>
    <xdr:to>
      <xdr:col>20</xdr:col>
      <xdr:colOff>38100</xdr:colOff>
      <xdr:row>59</xdr:row>
      <xdr:rowOff>144145</xdr:rowOff>
    </xdr:to>
    <xdr:sp macro="" textlink="">
      <xdr:nvSpPr>
        <xdr:cNvPr id="188" name="楕円 187">
          <a:extLst>
            <a:ext uri="{FF2B5EF4-FFF2-40B4-BE49-F238E27FC236}">
              <a16:creationId xmlns:a16="http://schemas.microsoft.com/office/drawing/2014/main" id="{BA537C49-A325-4380-B0F9-E6B4EAB4722F}"/>
            </a:ext>
          </a:extLst>
        </xdr:cNvPr>
        <xdr:cNvSpPr/>
      </xdr:nvSpPr>
      <xdr:spPr>
        <a:xfrm>
          <a:off x="3388360" y="10160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93345</xdr:rowOff>
    </xdr:from>
    <xdr:to>
      <xdr:col>24</xdr:col>
      <xdr:colOff>63500</xdr:colOff>
      <xdr:row>59</xdr:row>
      <xdr:rowOff>123825</xdr:rowOff>
    </xdr:to>
    <xdr:cxnSp macro="">
      <xdr:nvCxnSpPr>
        <xdr:cNvPr id="189" name="直線コネクタ 188">
          <a:extLst>
            <a:ext uri="{FF2B5EF4-FFF2-40B4-BE49-F238E27FC236}">
              <a16:creationId xmlns:a16="http://schemas.microsoft.com/office/drawing/2014/main" id="{9119F5BB-75A1-4556-9D24-41E3EB061C8E}"/>
            </a:ext>
          </a:extLst>
        </xdr:cNvPr>
        <xdr:cNvCxnSpPr/>
      </xdr:nvCxnSpPr>
      <xdr:spPr>
        <a:xfrm>
          <a:off x="3431540" y="10212705"/>
          <a:ext cx="7429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170180</xdr:rowOff>
    </xdr:from>
    <xdr:to>
      <xdr:col>15</xdr:col>
      <xdr:colOff>101600</xdr:colOff>
      <xdr:row>59</xdr:row>
      <xdr:rowOff>100330</xdr:rowOff>
    </xdr:to>
    <xdr:sp macro="" textlink="">
      <xdr:nvSpPr>
        <xdr:cNvPr id="190" name="楕円 189">
          <a:extLst>
            <a:ext uri="{FF2B5EF4-FFF2-40B4-BE49-F238E27FC236}">
              <a16:creationId xmlns:a16="http://schemas.microsoft.com/office/drawing/2014/main" id="{6E91813B-6E4F-47ED-98F7-23A39327649D}"/>
            </a:ext>
          </a:extLst>
        </xdr:cNvPr>
        <xdr:cNvSpPr/>
      </xdr:nvSpPr>
      <xdr:spPr>
        <a:xfrm>
          <a:off x="2571750" y="101180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49530</xdr:rowOff>
    </xdr:from>
    <xdr:to>
      <xdr:col>19</xdr:col>
      <xdr:colOff>177800</xdr:colOff>
      <xdr:row>59</xdr:row>
      <xdr:rowOff>93345</xdr:rowOff>
    </xdr:to>
    <xdr:cxnSp macro="">
      <xdr:nvCxnSpPr>
        <xdr:cNvPr id="191" name="直線コネクタ 190">
          <a:extLst>
            <a:ext uri="{FF2B5EF4-FFF2-40B4-BE49-F238E27FC236}">
              <a16:creationId xmlns:a16="http://schemas.microsoft.com/office/drawing/2014/main" id="{922F9D52-F0DB-4A93-9FCF-FEF155E47A3C}"/>
            </a:ext>
          </a:extLst>
        </xdr:cNvPr>
        <xdr:cNvCxnSpPr/>
      </xdr:nvCxnSpPr>
      <xdr:spPr>
        <a:xfrm>
          <a:off x="2626360" y="10168890"/>
          <a:ext cx="80518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128270</xdr:rowOff>
    </xdr:from>
    <xdr:to>
      <xdr:col>10</xdr:col>
      <xdr:colOff>165100</xdr:colOff>
      <xdr:row>59</xdr:row>
      <xdr:rowOff>58420</xdr:rowOff>
    </xdr:to>
    <xdr:sp macro="" textlink="">
      <xdr:nvSpPr>
        <xdr:cNvPr id="192" name="楕円 191">
          <a:extLst>
            <a:ext uri="{FF2B5EF4-FFF2-40B4-BE49-F238E27FC236}">
              <a16:creationId xmlns:a16="http://schemas.microsoft.com/office/drawing/2014/main" id="{609DA03A-6C83-4CA6-AF2E-F2B68957210A}"/>
            </a:ext>
          </a:extLst>
        </xdr:cNvPr>
        <xdr:cNvSpPr/>
      </xdr:nvSpPr>
      <xdr:spPr>
        <a:xfrm>
          <a:off x="1774190" y="1007618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7620</xdr:rowOff>
    </xdr:from>
    <xdr:to>
      <xdr:col>15</xdr:col>
      <xdr:colOff>50800</xdr:colOff>
      <xdr:row>59</xdr:row>
      <xdr:rowOff>49530</xdr:rowOff>
    </xdr:to>
    <xdr:cxnSp macro="">
      <xdr:nvCxnSpPr>
        <xdr:cNvPr id="193" name="直線コネクタ 192">
          <a:extLst>
            <a:ext uri="{FF2B5EF4-FFF2-40B4-BE49-F238E27FC236}">
              <a16:creationId xmlns:a16="http://schemas.microsoft.com/office/drawing/2014/main" id="{9B7157C6-7976-4AF3-8D0B-BF4B0CBD3CB0}"/>
            </a:ext>
          </a:extLst>
        </xdr:cNvPr>
        <xdr:cNvCxnSpPr/>
      </xdr:nvCxnSpPr>
      <xdr:spPr>
        <a:xfrm>
          <a:off x="1828800" y="10125075"/>
          <a:ext cx="7975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84455</xdr:rowOff>
    </xdr:from>
    <xdr:to>
      <xdr:col>6</xdr:col>
      <xdr:colOff>38100</xdr:colOff>
      <xdr:row>59</xdr:row>
      <xdr:rowOff>14605</xdr:rowOff>
    </xdr:to>
    <xdr:sp macro="" textlink="">
      <xdr:nvSpPr>
        <xdr:cNvPr id="194" name="楕円 193">
          <a:extLst>
            <a:ext uri="{FF2B5EF4-FFF2-40B4-BE49-F238E27FC236}">
              <a16:creationId xmlns:a16="http://schemas.microsoft.com/office/drawing/2014/main" id="{8EB5CF19-A4AA-48A5-BD24-A9E99FCDB05F}"/>
            </a:ext>
          </a:extLst>
        </xdr:cNvPr>
        <xdr:cNvSpPr/>
      </xdr:nvSpPr>
      <xdr:spPr>
        <a:xfrm>
          <a:off x="988060" y="100304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135255</xdr:rowOff>
    </xdr:from>
    <xdr:to>
      <xdr:col>10</xdr:col>
      <xdr:colOff>114300</xdr:colOff>
      <xdr:row>59</xdr:row>
      <xdr:rowOff>7620</xdr:rowOff>
    </xdr:to>
    <xdr:cxnSp macro="">
      <xdr:nvCxnSpPr>
        <xdr:cNvPr id="195" name="直線コネクタ 194">
          <a:extLst>
            <a:ext uri="{FF2B5EF4-FFF2-40B4-BE49-F238E27FC236}">
              <a16:creationId xmlns:a16="http://schemas.microsoft.com/office/drawing/2014/main" id="{5AECF943-13E5-4358-8CF0-BFB57CF15545}"/>
            </a:ext>
          </a:extLst>
        </xdr:cNvPr>
        <xdr:cNvCxnSpPr/>
      </xdr:nvCxnSpPr>
      <xdr:spPr>
        <a:xfrm>
          <a:off x="1031240" y="10075545"/>
          <a:ext cx="7975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147337</xdr:rowOff>
    </xdr:from>
    <xdr:ext cx="405111" cy="259045"/>
    <xdr:sp macro="" textlink="">
      <xdr:nvSpPr>
        <xdr:cNvPr id="196" name="n_1aveValue【体育館・プール】&#10;有形固定資産減価償却率">
          <a:extLst>
            <a:ext uri="{FF2B5EF4-FFF2-40B4-BE49-F238E27FC236}">
              <a16:creationId xmlns:a16="http://schemas.microsoft.com/office/drawing/2014/main" id="{170BA57F-8CAE-4551-A85E-A2E03C7D5959}"/>
            </a:ext>
          </a:extLst>
        </xdr:cNvPr>
        <xdr:cNvSpPr txBox="1"/>
      </xdr:nvSpPr>
      <xdr:spPr>
        <a:xfrm>
          <a:off x="3239144"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102887</xdr:rowOff>
    </xdr:from>
    <xdr:ext cx="405111" cy="259045"/>
    <xdr:sp macro="" textlink="">
      <xdr:nvSpPr>
        <xdr:cNvPr id="197" name="n_2aveValue【体育館・プール】&#10;有形固定資産減価償却率">
          <a:extLst>
            <a:ext uri="{FF2B5EF4-FFF2-40B4-BE49-F238E27FC236}">
              <a16:creationId xmlns:a16="http://schemas.microsoft.com/office/drawing/2014/main" id="{4A5E90BB-1A8E-4008-B458-D79D7A66144A}"/>
            </a:ext>
          </a:extLst>
        </xdr:cNvPr>
        <xdr:cNvSpPr txBox="1"/>
      </xdr:nvSpPr>
      <xdr:spPr>
        <a:xfrm>
          <a:off x="2439044" y="1021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78122</xdr:rowOff>
    </xdr:from>
    <xdr:ext cx="405111" cy="259045"/>
    <xdr:sp macro="" textlink="">
      <xdr:nvSpPr>
        <xdr:cNvPr id="198" name="n_3aveValue【体育館・プール】&#10;有形固定資産減価償却率">
          <a:extLst>
            <a:ext uri="{FF2B5EF4-FFF2-40B4-BE49-F238E27FC236}">
              <a16:creationId xmlns:a16="http://schemas.microsoft.com/office/drawing/2014/main" id="{46FE37D0-672D-4D21-A6DF-BE7A676C7D46}"/>
            </a:ext>
          </a:extLst>
        </xdr:cNvPr>
        <xdr:cNvSpPr txBox="1"/>
      </xdr:nvSpPr>
      <xdr:spPr>
        <a:xfrm>
          <a:off x="1641484" y="1019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66692</xdr:rowOff>
    </xdr:from>
    <xdr:ext cx="405111" cy="259045"/>
    <xdr:sp macro="" textlink="">
      <xdr:nvSpPr>
        <xdr:cNvPr id="199" name="n_4aveValue【体育館・プール】&#10;有形固定資産減価償却率">
          <a:extLst>
            <a:ext uri="{FF2B5EF4-FFF2-40B4-BE49-F238E27FC236}">
              <a16:creationId xmlns:a16="http://schemas.microsoft.com/office/drawing/2014/main" id="{95E49DFD-5069-4AE8-A5F7-D4F0201E21E8}"/>
            </a:ext>
          </a:extLst>
        </xdr:cNvPr>
        <xdr:cNvSpPr txBox="1"/>
      </xdr:nvSpPr>
      <xdr:spPr>
        <a:xfrm>
          <a:off x="855354" y="1018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135272</xdr:rowOff>
    </xdr:from>
    <xdr:ext cx="405111" cy="259045"/>
    <xdr:sp macro="" textlink="">
      <xdr:nvSpPr>
        <xdr:cNvPr id="200" name="n_1mainValue【体育館・プール】&#10;有形固定資産減価償却率">
          <a:extLst>
            <a:ext uri="{FF2B5EF4-FFF2-40B4-BE49-F238E27FC236}">
              <a16:creationId xmlns:a16="http://schemas.microsoft.com/office/drawing/2014/main" id="{78DB7986-223E-4540-A039-3C430F8FBA1D}"/>
            </a:ext>
          </a:extLst>
        </xdr:cNvPr>
        <xdr:cNvSpPr txBox="1"/>
      </xdr:nvSpPr>
      <xdr:spPr>
        <a:xfrm>
          <a:off x="32391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116857</xdr:rowOff>
    </xdr:from>
    <xdr:ext cx="405111" cy="259045"/>
    <xdr:sp macro="" textlink="">
      <xdr:nvSpPr>
        <xdr:cNvPr id="201" name="n_2mainValue【体育館・プール】&#10;有形固定資産減価償却率">
          <a:extLst>
            <a:ext uri="{FF2B5EF4-FFF2-40B4-BE49-F238E27FC236}">
              <a16:creationId xmlns:a16="http://schemas.microsoft.com/office/drawing/2014/main" id="{D265C458-6A76-4C3B-AC9C-B3FCC286AACB}"/>
            </a:ext>
          </a:extLst>
        </xdr:cNvPr>
        <xdr:cNvSpPr txBox="1"/>
      </xdr:nvSpPr>
      <xdr:spPr>
        <a:xfrm>
          <a:off x="2439044"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74947</xdr:rowOff>
    </xdr:from>
    <xdr:ext cx="405111" cy="259045"/>
    <xdr:sp macro="" textlink="">
      <xdr:nvSpPr>
        <xdr:cNvPr id="202" name="n_3mainValue【体育館・プール】&#10;有形固定資産減価償却率">
          <a:extLst>
            <a:ext uri="{FF2B5EF4-FFF2-40B4-BE49-F238E27FC236}">
              <a16:creationId xmlns:a16="http://schemas.microsoft.com/office/drawing/2014/main" id="{1D167C7C-EF6D-4703-B7C3-ED5D781184C2}"/>
            </a:ext>
          </a:extLst>
        </xdr:cNvPr>
        <xdr:cNvSpPr txBox="1"/>
      </xdr:nvSpPr>
      <xdr:spPr>
        <a:xfrm>
          <a:off x="164148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31132</xdr:rowOff>
    </xdr:from>
    <xdr:ext cx="405111" cy="259045"/>
    <xdr:sp macro="" textlink="">
      <xdr:nvSpPr>
        <xdr:cNvPr id="203" name="n_4mainValue【体育館・プール】&#10;有形固定資産減価償却率">
          <a:extLst>
            <a:ext uri="{FF2B5EF4-FFF2-40B4-BE49-F238E27FC236}">
              <a16:creationId xmlns:a16="http://schemas.microsoft.com/office/drawing/2014/main" id="{1391DF0C-85AE-495F-A4BE-C89B8B60087A}"/>
            </a:ext>
          </a:extLst>
        </xdr:cNvPr>
        <xdr:cNvSpPr txBox="1"/>
      </xdr:nvSpPr>
      <xdr:spPr>
        <a:xfrm>
          <a:off x="85535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4B90A9E3-191D-4837-903E-B2E6CEE258B6}"/>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95978460-1BF5-4501-9477-C114DDE4997A}"/>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02A96DC1-CD44-4F4E-B606-F7FE5F485069}"/>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7B3A836E-002E-4DAA-A2B4-C687B068DAC1}"/>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AA9C8C0A-8C6A-4651-9609-A7BF0EC1D95E}"/>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34BE35D-8B26-46C6-BF9C-1F06C6B64A24}"/>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372158EF-15F6-435C-ABA4-43C9CD0F9DD3}"/>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78DA650C-53C4-4B29-8323-DF7217E5E500}"/>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CEEBEA5A-AE83-4B8A-822B-6ADDFDFCD8B3}"/>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7BA55E30-C57A-44DB-AF26-9110641820D5}"/>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6A28EA44-03C5-469A-99D5-686A73E92F9E}"/>
            </a:ext>
          </a:extLst>
        </xdr:cNvPr>
        <xdr:cNvCxnSpPr/>
      </xdr:nvCxnSpPr>
      <xdr:spPr>
        <a:xfrm>
          <a:off x="5960110" y="1097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99865D57-80FB-4A97-8085-685C54402517}"/>
            </a:ext>
          </a:extLst>
        </xdr:cNvPr>
        <xdr:cNvSpPr txBox="1"/>
      </xdr:nvSpPr>
      <xdr:spPr>
        <a:xfrm>
          <a:off x="5527221"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CBB3C81E-AC56-408A-92C4-7DA35B1DC9F0}"/>
            </a:ext>
          </a:extLst>
        </xdr:cNvPr>
        <xdr:cNvCxnSpPr/>
      </xdr:nvCxnSpPr>
      <xdr:spPr>
        <a:xfrm>
          <a:off x="5960110" y="1051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3A9F384D-6F69-4339-A937-B6E8E1C6D621}"/>
            </a:ext>
          </a:extLst>
        </xdr:cNvPr>
        <xdr:cNvSpPr txBox="1"/>
      </xdr:nvSpPr>
      <xdr:spPr>
        <a:xfrm>
          <a:off x="5527221"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39174D40-1771-4AEC-9B89-8C17417C561C}"/>
            </a:ext>
          </a:extLst>
        </xdr:cNvPr>
        <xdr:cNvCxnSpPr/>
      </xdr:nvCxnSpPr>
      <xdr:spPr>
        <a:xfrm>
          <a:off x="5960110" y="1005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EDC901B0-809A-4875-9339-75F904972252}"/>
            </a:ext>
          </a:extLst>
        </xdr:cNvPr>
        <xdr:cNvSpPr txBox="1"/>
      </xdr:nvSpPr>
      <xdr:spPr>
        <a:xfrm>
          <a:off x="5527221"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85D0BD34-D7D9-4D6D-A20F-77CAFC606549}"/>
            </a:ext>
          </a:extLst>
        </xdr:cNvPr>
        <xdr:cNvCxnSpPr/>
      </xdr:nvCxnSpPr>
      <xdr:spPr>
        <a:xfrm>
          <a:off x="5960110" y="960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47EC9B97-745D-466D-90BA-06BD4C83A7DE}"/>
            </a:ext>
          </a:extLst>
        </xdr:cNvPr>
        <xdr:cNvSpPr txBox="1"/>
      </xdr:nvSpPr>
      <xdr:spPr>
        <a:xfrm>
          <a:off x="5527221"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A72DA7D1-C950-4AE2-BC21-44F77F0F98C7}"/>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0BFD0B60-8FE3-4272-9D6F-11EC0B34355C}"/>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AF7CA2EA-F243-492D-A4E2-92FB2F6472B1}"/>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D147E4D5-3F4A-4570-8779-1C940B598040}"/>
            </a:ext>
          </a:extLst>
        </xdr:cNvPr>
        <xdr:cNvCxnSpPr/>
      </xdr:nvCxnSpPr>
      <xdr:spPr>
        <a:xfrm flipV="1">
          <a:off x="9429115" y="9601200"/>
          <a:ext cx="0" cy="1359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439168F3-7F54-4DDF-98F9-0DCB8E2014E2}"/>
            </a:ext>
          </a:extLst>
        </xdr:cNvPr>
        <xdr:cNvSpPr txBox="1"/>
      </xdr:nvSpPr>
      <xdr:spPr>
        <a:xfrm>
          <a:off x="9467850" y="10964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48020907-FC8E-4043-9E80-736B18D4DA23}"/>
            </a:ext>
          </a:extLst>
        </xdr:cNvPr>
        <xdr:cNvCxnSpPr/>
      </xdr:nvCxnSpPr>
      <xdr:spPr>
        <a:xfrm>
          <a:off x="9356090" y="1096098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28" name="【体育館・プール】&#10;一人当たり面積最大値テキスト">
          <a:extLst>
            <a:ext uri="{FF2B5EF4-FFF2-40B4-BE49-F238E27FC236}">
              <a16:creationId xmlns:a16="http://schemas.microsoft.com/office/drawing/2014/main" id="{8EA43E4A-FF6A-4B89-8F2F-C9C55A26BD67}"/>
            </a:ext>
          </a:extLst>
        </xdr:cNvPr>
        <xdr:cNvSpPr txBox="1"/>
      </xdr:nvSpPr>
      <xdr:spPr>
        <a:xfrm>
          <a:off x="9467850" y="937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29" name="直線コネクタ 228">
          <a:extLst>
            <a:ext uri="{FF2B5EF4-FFF2-40B4-BE49-F238E27FC236}">
              <a16:creationId xmlns:a16="http://schemas.microsoft.com/office/drawing/2014/main" id="{E33B5FFB-83EB-45F3-96E3-8EC344AE8140}"/>
            </a:ext>
          </a:extLst>
        </xdr:cNvPr>
        <xdr:cNvCxnSpPr/>
      </xdr:nvCxnSpPr>
      <xdr:spPr>
        <a:xfrm>
          <a:off x="9356090" y="96012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47515</xdr:rowOff>
    </xdr:from>
    <xdr:ext cx="469744" cy="259045"/>
    <xdr:sp macro="" textlink="">
      <xdr:nvSpPr>
        <xdr:cNvPr id="230" name="【体育館・プール】&#10;一人当たり面積平均値テキスト">
          <a:extLst>
            <a:ext uri="{FF2B5EF4-FFF2-40B4-BE49-F238E27FC236}">
              <a16:creationId xmlns:a16="http://schemas.microsoft.com/office/drawing/2014/main" id="{FD199052-97DA-4CE7-9CFB-0F2CF12453B0}"/>
            </a:ext>
          </a:extLst>
        </xdr:cNvPr>
        <xdr:cNvSpPr txBox="1"/>
      </xdr:nvSpPr>
      <xdr:spPr>
        <a:xfrm>
          <a:off x="9467850" y="10507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24638</xdr:rowOff>
    </xdr:from>
    <xdr:to>
      <xdr:col>55</xdr:col>
      <xdr:colOff>50800</xdr:colOff>
      <xdr:row>62</xdr:row>
      <xdr:rowOff>126238</xdr:rowOff>
    </xdr:to>
    <xdr:sp macro="" textlink="">
      <xdr:nvSpPr>
        <xdr:cNvPr id="231" name="フローチャート: 判断 230">
          <a:extLst>
            <a:ext uri="{FF2B5EF4-FFF2-40B4-BE49-F238E27FC236}">
              <a16:creationId xmlns:a16="http://schemas.microsoft.com/office/drawing/2014/main" id="{0BECD65F-AA6B-4D24-9569-FD200FE4EA3F}"/>
            </a:ext>
          </a:extLst>
        </xdr:cNvPr>
        <xdr:cNvSpPr/>
      </xdr:nvSpPr>
      <xdr:spPr>
        <a:xfrm>
          <a:off x="9394190" y="10650728"/>
          <a:ext cx="9017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26924</xdr:rowOff>
    </xdr:from>
    <xdr:to>
      <xdr:col>50</xdr:col>
      <xdr:colOff>165100</xdr:colOff>
      <xdr:row>62</xdr:row>
      <xdr:rowOff>128524</xdr:rowOff>
    </xdr:to>
    <xdr:sp macro="" textlink="">
      <xdr:nvSpPr>
        <xdr:cNvPr id="232" name="フローチャート: 判断 231">
          <a:extLst>
            <a:ext uri="{FF2B5EF4-FFF2-40B4-BE49-F238E27FC236}">
              <a16:creationId xmlns:a16="http://schemas.microsoft.com/office/drawing/2014/main" id="{A02539E8-1127-4F32-8402-EF17DF73317B}"/>
            </a:ext>
          </a:extLst>
        </xdr:cNvPr>
        <xdr:cNvSpPr/>
      </xdr:nvSpPr>
      <xdr:spPr>
        <a:xfrm>
          <a:off x="8632190" y="1065491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3" name="フローチャート: 判断 232">
          <a:extLst>
            <a:ext uri="{FF2B5EF4-FFF2-40B4-BE49-F238E27FC236}">
              <a16:creationId xmlns:a16="http://schemas.microsoft.com/office/drawing/2014/main" id="{D38A6A3D-6DC0-4AAF-9286-ED5D56FC10B2}"/>
            </a:ext>
          </a:extLst>
        </xdr:cNvPr>
        <xdr:cNvSpPr/>
      </xdr:nvSpPr>
      <xdr:spPr>
        <a:xfrm>
          <a:off x="7846060" y="1065720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34" name="フローチャート: 判断 233">
          <a:extLst>
            <a:ext uri="{FF2B5EF4-FFF2-40B4-BE49-F238E27FC236}">
              <a16:creationId xmlns:a16="http://schemas.microsoft.com/office/drawing/2014/main" id="{2C06491B-A6FE-402F-8092-14B89629A6B8}"/>
            </a:ext>
          </a:extLst>
        </xdr:cNvPr>
        <xdr:cNvSpPr/>
      </xdr:nvSpPr>
      <xdr:spPr>
        <a:xfrm>
          <a:off x="7029450" y="10661777"/>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35" name="フローチャート: 判断 234">
          <a:extLst>
            <a:ext uri="{FF2B5EF4-FFF2-40B4-BE49-F238E27FC236}">
              <a16:creationId xmlns:a16="http://schemas.microsoft.com/office/drawing/2014/main" id="{FB0D7790-E8DD-447D-BDB5-06ACB3E8B7F2}"/>
            </a:ext>
          </a:extLst>
        </xdr:cNvPr>
        <xdr:cNvSpPr/>
      </xdr:nvSpPr>
      <xdr:spPr>
        <a:xfrm>
          <a:off x="6231890" y="1066177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5AF6E46F-CFA1-44D4-8A50-61B3F1B77625}"/>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C3E75A7D-10B9-4BDC-BB8C-33C7A40F6917}"/>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4286DB34-8795-42DA-92E2-F127500D60E7}"/>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5A040F8F-9A71-4E85-9D66-E5A3B6ECA8DD}"/>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D942A0B-A0F6-43E1-8D6F-254C0CC522C0}"/>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97790</xdr:rowOff>
    </xdr:from>
    <xdr:to>
      <xdr:col>55</xdr:col>
      <xdr:colOff>50800</xdr:colOff>
      <xdr:row>63</xdr:row>
      <xdr:rowOff>27940</xdr:rowOff>
    </xdr:to>
    <xdr:sp macro="" textlink="">
      <xdr:nvSpPr>
        <xdr:cNvPr id="241" name="楕円 240">
          <a:extLst>
            <a:ext uri="{FF2B5EF4-FFF2-40B4-BE49-F238E27FC236}">
              <a16:creationId xmlns:a16="http://schemas.microsoft.com/office/drawing/2014/main" id="{C886D267-EC32-4D89-BD70-3C4219539429}"/>
            </a:ext>
          </a:extLst>
        </xdr:cNvPr>
        <xdr:cNvSpPr/>
      </xdr:nvSpPr>
      <xdr:spPr>
        <a:xfrm>
          <a:off x="9394190" y="1072388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76217</xdr:rowOff>
    </xdr:from>
    <xdr:ext cx="469744" cy="259045"/>
    <xdr:sp macro="" textlink="">
      <xdr:nvSpPr>
        <xdr:cNvPr id="242" name="【体育館・プール】&#10;一人当たり面積該当値テキスト">
          <a:extLst>
            <a:ext uri="{FF2B5EF4-FFF2-40B4-BE49-F238E27FC236}">
              <a16:creationId xmlns:a16="http://schemas.microsoft.com/office/drawing/2014/main" id="{D0E9CC5C-8EA1-4FBE-AA18-E94592C3FAD2}"/>
            </a:ext>
          </a:extLst>
        </xdr:cNvPr>
        <xdr:cNvSpPr txBox="1"/>
      </xdr:nvSpPr>
      <xdr:spPr>
        <a:xfrm>
          <a:off x="9467850" y="1070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100076</xdr:rowOff>
    </xdr:from>
    <xdr:to>
      <xdr:col>50</xdr:col>
      <xdr:colOff>165100</xdr:colOff>
      <xdr:row>63</xdr:row>
      <xdr:rowOff>30226</xdr:rowOff>
    </xdr:to>
    <xdr:sp macro="" textlink="">
      <xdr:nvSpPr>
        <xdr:cNvPr id="243" name="楕円 242">
          <a:extLst>
            <a:ext uri="{FF2B5EF4-FFF2-40B4-BE49-F238E27FC236}">
              <a16:creationId xmlns:a16="http://schemas.microsoft.com/office/drawing/2014/main" id="{CCD08739-0483-4059-A439-BF06F2B53739}"/>
            </a:ext>
          </a:extLst>
        </xdr:cNvPr>
        <xdr:cNvSpPr/>
      </xdr:nvSpPr>
      <xdr:spPr>
        <a:xfrm>
          <a:off x="8632190" y="1072616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148590</xdr:rowOff>
    </xdr:from>
    <xdr:to>
      <xdr:col>55</xdr:col>
      <xdr:colOff>0</xdr:colOff>
      <xdr:row>62</xdr:row>
      <xdr:rowOff>150876</xdr:rowOff>
    </xdr:to>
    <xdr:cxnSp macro="">
      <xdr:nvCxnSpPr>
        <xdr:cNvPr id="244" name="直線コネクタ 243">
          <a:extLst>
            <a:ext uri="{FF2B5EF4-FFF2-40B4-BE49-F238E27FC236}">
              <a16:creationId xmlns:a16="http://schemas.microsoft.com/office/drawing/2014/main" id="{048D11F9-DB2C-4F44-A834-221787AC8CEA}"/>
            </a:ext>
          </a:extLst>
        </xdr:cNvPr>
        <xdr:cNvCxnSpPr/>
      </xdr:nvCxnSpPr>
      <xdr:spPr>
        <a:xfrm flipV="1">
          <a:off x="8686800" y="10778490"/>
          <a:ext cx="7429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100076</xdr:rowOff>
    </xdr:from>
    <xdr:to>
      <xdr:col>46</xdr:col>
      <xdr:colOff>38100</xdr:colOff>
      <xdr:row>63</xdr:row>
      <xdr:rowOff>30226</xdr:rowOff>
    </xdr:to>
    <xdr:sp macro="" textlink="">
      <xdr:nvSpPr>
        <xdr:cNvPr id="245" name="楕円 244">
          <a:extLst>
            <a:ext uri="{FF2B5EF4-FFF2-40B4-BE49-F238E27FC236}">
              <a16:creationId xmlns:a16="http://schemas.microsoft.com/office/drawing/2014/main" id="{49404387-9FCB-4A72-97B4-5E59E7B68B93}"/>
            </a:ext>
          </a:extLst>
        </xdr:cNvPr>
        <xdr:cNvSpPr/>
      </xdr:nvSpPr>
      <xdr:spPr>
        <a:xfrm>
          <a:off x="7846060" y="1072616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150876</xdr:rowOff>
    </xdr:from>
    <xdr:to>
      <xdr:col>50</xdr:col>
      <xdr:colOff>114300</xdr:colOff>
      <xdr:row>62</xdr:row>
      <xdr:rowOff>150876</xdr:rowOff>
    </xdr:to>
    <xdr:cxnSp macro="">
      <xdr:nvCxnSpPr>
        <xdr:cNvPr id="246" name="直線コネクタ 245">
          <a:extLst>
            <a:ext uri="{FF2B5EF4-FFF2-40B4-BE49-F238E27FC236}">
              <a16:creationId xmlns:a16="http://schemas.microsoft.com/office/drawing/2014/main" id="{DF4F9E20-EAC9-4168-BCC4-CAC8D47DF14B}"/>
            </a:ext>
          </a:extLst>
        </xdr:cNvPr>
        <xdr:cNvCxnSpPr/>
      </xdr:nvCxnSpPr>
      <xdr:spPr>
        <a:xfrm>
          <a:off x="7889240" y="1078077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102362</xdr:rowOff>
    </xdr:from>
    <xdr:to>
      <xdr:col>41</xdr:col>
      <xdr:colOff>101600</xdr:colOff>
      <xdr:row>63</xdr:row>
      <xdr:rowOff>32512</xdr:rowOff>
    </xdr:to>
    <xdr:sp macro="" textlink="">
      <xdr:nvSpPr>
        <xdr:cNvPr id="247" name="楕円 246">
          <a:extLst>
            <a:ext uri="{FF2B5EF4-FFF2-40B4-BE49-F238E27FC236}">
              <a16:creationId xmlns:a16="http://schemas.microsoft.com/office/drawing/2014/main" id="{B5D3CC7E-6314-4643-B9D7-A53E4E3C4346}"/>
            </a:ext>
          </a:extLst>
        </xdr:cNvPr>
        <xdr:cNvSpPr/>
      </xdr:nvSpPr>
      <xdr:spPr>
        <a:xfrm>
          <a:off x="7029450" y="1072845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150876</xdr:rowOff>
    </xdr:from>
    <xdr:to>
      <xdr:col>45</xdr:col>
      <xdr:colOff>177800</xdr:colOff>
      <xdr:row>62</xdr:row>
      <xdr:rowOff>153162</xdr:rowOff>
    </xdr:to>
    <xdr:cxnSp macro="">
      <xdr:nvCxnSpPr>
        <xdr:cNvPr id="248" name="直線コネクタ 247">
          <a:extLst>
            <a:ext uri="{FF2B5EF4-FFF2-40B4-BE49-F238E27FC236}">
              <a16:creationId xmlns:a16="http://schemas.microsoft.com/office/drawing/2014/main" id="{E822B399-6E73-4670-BC39-1161F7908D43}"/>
            </a:ext>
          </a:extLst>
        </xdr:cNvPr>
        <xdr:cNvCxnSpPr/>
      </xdr:nvCxnSpPr>
      <xdr:spPr>
        <a:xfrm flipV="1">
          <a:off x="7084060" y="10780776"/>
          <a:ext cx="80518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102362</xdr:rowOff>
    </xdr:from>
    <xdr:to>
      <xdr:col>36</xdr:col>
      <xdr:colOff>165100</xdr:colOff>
      <xdr:row>63</xdr:row>
      <xdr:rowOff>32512</xdr:rowOff>
    </xdr:to>
    <xdr:sp macro="" textlink="">
      <xdr:nvSpPr>
        <xdr:cNvPr id="249" name="楕円 248">
          <a:extLst>
            <a:ext uri="{FF2B5EF4-FFF2-40B4-BE49-F238E27FC236}">
              <a16:creationId xmlns:a16="http://schemas.microsoft.com/office/drawing/2014/main" id="{FD5EE554-3EF5-40A0-AF85-4BDBD806CFBB}"/>
            </a:ext>
          </a:extLst>
        </xdr:cNvPr>
        <xdr:cNvSpPr/>
      </xdr:nvSpPr>
      <xdr:spPr>
        <a:xfrm>
          <a:off x="6231890" y="1072845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153162</xdr:rowOff>
    </xdr:from>
    <xdr:to>
      <xdr:col>41</xdr:col>
      <xdr:colOff>50800</xdr:colOff>
      <xdr:row>62</xdr:row>
      <xdr:rowOff>153162</xdr:rowOff>
    </xdr:to>
    <xdr:cxnSp macro="">
      <xdr:nvCxnSpPr>
        <xdr:cNvPr id="250" name="直線コネクタ 249">
          <a:extLst>
            <a:ext uri="{FF2B5EF4-FFF2-40B4-BE49-F238E27FC236}">
              <a16:creationId xmlns:a16="http://schemas.microsoft.com/office/drawing/2014/main" id="{43E1C880-744D-4C02-972E-6A3D61EFD0AE}"/>
            </a:ext>
          </a:extLst>
        </xdr:cNvPr>
        <xdr:cNvCxnSpPr/>
      </xdr:nvCxnSpPr>
      <xdr:spPr>
        <a:xfrm>
          <a:off x="6286500" y="1078306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145051</xdr:rowOff>
    </xdr:from>
    <xdr:ext cx="469744" cy="259045"/>
    <xdr:sp macro="" textlink="">
      <xdr:nvSpPr>
        <xdr:cNvPr id="251" name="n_1aveValue【体育館・プール】&#10;一人当たり面積">
          <a:extLst>
            <a:ext uri="{FF2B5EF4-FFF2-40B4-BE49-F238E27FC236}">
              <a16:creationId xmlns:a16="http://schemas.microsoft.com/office/drawing/2014/main" id="{733DA1C5-89CC-4467-A603-6EDB42F91D1E}"/>
            </a:ext>
          </a:extLst>
        </xdr:cNvPr>
        <xdr:cNvSpPr txBox="1"/>
      </xdr:nvSpPr>
      <xdr:spPr>
        <a:xfrm>
          <a:off x="8454467" y="10430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2" name="n_2aveValue【体育館・プール】&#10;一人当たり面積">
          <a:extLst>
            <a:ext uri="{FF2B5EF4-FFF2-40B4-BE49-F238E27FC236}">
              <a16:creationId xmlns:a16="http://schemas.microsoft.com/office/drawing/2014/main" id="{3B092A9D-51DF-496C-8153-FC15470B869F}"/>
            </a:ext>
          </a:extLst>
        </xdr:cNvPr>
        <xdr:cNvSpPr txBox="1"/>
      </xdr:nvSpPr>
      <xdr:spPr>
        <a:xfrm>
          <a:off x="7673417" y="1043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53" name="n_3aveValue【体育館・プール】&#10;一人当たり面積">
          <a:extLst>
            <a:ext uri="{FF2B5EF4-FFF2-40B4-BE49-F238E27FC236}">
              <a16:creationId xmlns:a16="http://schemas.microsoft.com/office/drawing/2014/main" id="{30C0657C-AA7D-4F8E-B571-469E8DE12C7A}"/>
            </a:ext>
          </a:extLst>
        </xdr:cNvPr>
        <xdr:cNvSpPr txBox="1"/>
      </xdr:nvSpPr>
      <xdr:spPr>
        <a:xfrm>
          <a:off x="6866332"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54" name="n_4aveValue【体育館・プール】&#10;一人当たり面積">
          <a:extLst>
            <a:ext uri="{FF2B5EF4-FFF2-40B4-BE49-F238E27FC236}">
              <a16:creationId xmlns:a16="http://schemas.microsoft.com/office/drawing/2014/main" id="{74B5ED75-D603-4426-B32C-55E5D208A3ED}"/>
            </a:ext>
          </a:extLst>
        </xdr:cNvPr>
        <xdr:cNvSpPr txBox="1"/>
      </xdr:nvSpPr>
      <xdr:spPr>
        <a:xfrm>
          <a:off x="6068772" y="10438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21353</xdr:rowOff>
    </xdr:from>
    <xdr:ext cx="469744" cy="259045"/>
    <xdr:sp macro="" textlink="">
      <xdr:nvSpPr>
        <xdr:cNvPr id="255" name="n_1mainValue【体育館・プール】&#10;一人当たり面積">
          <a:extLst>
            <a:ext uri="{FF2B5EF4-FFF2-40B4-BE49-F238E27FC236}">
              <a16:creationId xmlns:a16="http://schemas.microsoft.com/office/drawing/2014/main" id="{FFA6C479-DF40-45D2-9D0A-214858DB126E}"/>
            </a:ext>
          </a:extLst>
        </xdr:cNvPr>
        <xdr:cNvSpPr txBox="1"/>
      </xdr:nvSpPr>
      <xdr:spPr>
        <a:xfrm>
          <a:off x="8454467" y="10818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21353</xdr:rowOff>
    </xdr:from>
    <xdr:ext cx="469744" cy="259045"/>
    <xdr:sp macro="" textlink="">
      <xdr:nvSpPr>
        <xdr:cNvPr id="256" name="n_2mainValue【体育館・プール】&#10;一人当たり面積">
          <a:extLst>
            <a:ext uri="{FF2B5EF4-FFF2-40B4-BE49-F238E27FC236}">
              <a16:creationId xmlns:a16="http://schemas.microsoft.com/office/drawing/2014/main" id="{10806115-6060-4478-9346-DF76191C6C04}"/>
            </a:ext>
          </a:extLst>
        </xdr:cNvPr>
        <xdr:cNvSpPr txBox="1"/>
      </xdr:nvSpPr>
      <xdr:spPr>
        <a:xfrm>
          <a:off x="7673417" y="10818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23639</xdr:rowOff>
    </xdr:from>
    <xdr:ext cx="469744" cy="259045"/>
    <xdr:sp macro="" textlink="">
      <xdr:nvSpPr>
        <xdr:cNvPr id="257" name="n_3mainValue【体育館・プール】&#10;一人当たり面積">
          <a:extLst>
            <a:ext uri="{FF2B5EF4-FFF2-40B4-BE49-F238E27FC236}">
              <a16:creationId xmlns:a16="http://schemas.microsoft.com/office/drawing/2014/main" id="{CFEA8932-F355-4FD0-9ADC-810A32A33DED}"/>
            </a:ext>
          </a:extLst>
        </xdr:cNvPr>
        <xdr:cNvSpPr txBox="1"/>
      </xdr:nvSpPr>
      <xdr:spPr>
        <a:xfrm>
          <a:off x="6866332" y="1082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23639</xdr:rowOff>
    </xdr:from>
    <xdr:ext cx="469744" cy="259045"/>
    <xdr:sp macro="" textlink="">
      <xdr:nvSpPr>
        <xdr:cNvPr id="258" name="n_4mainValue【体育館・プール】&#10;一人当たり面積">
          <a:extLst>
            <a:ext uri="{FF2B5EF4-FFF2-40B4-BE49-F238E27FC236}">
              <a16:creationId xmlns:a16="http://schemas.microsoft.com/office/drawing/2014/main" id="{24FF78B3-1083-44B0-B3F4-4A343A2CAA81}"/>
            </a:ext>
          </a:extLst>
        </xdr:cNvPr>
        <xdr:cNvSpPr txBox="1"/>
      </xdr:nvSpPr>
      <xdr:spPr>
        <a:xfrm>
          <a:off x="6068772" y="1082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8017C5D0-DD06-4699-BB55-223D0137C164}"/>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E9DE617E-2E85-44F1-92A7-EAC5D36CABA9}"/>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D8206F37-39D8-41CE-A83F-49425A7A9C46}"/>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8E9E2BBE-D24E-4CFC-92D2-D81539C6EC62}"/>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86D11710-3F1B-48B8-B7F1-DE76B0DB00AE}"/>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DA4A09F0-E453-4FF2-AE47-79011692AD43}"/>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82C28CD5-BD83-44B6-886D-55FE50AAD079}"/>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E6AB7F49-7485-4DB5-94A0-3234C435CA30}"/>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69B15907-BAA4-45E5-B71A-A9982B248D3E}"/>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A4B72CE7-E271-466B-89B5-ECC4E31308B2}"/>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601937DA-4084-4832-97C5-F914436FBA92}"/>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48989E85-B3BA-4FA0-AA66-547FF3A0F8C9}"/>
            </a:ext>
          </a:extLst>
        </xdr:cNvPr>
        <xdr:cNvCxnSpPr/>
      </xdr:nvCxnSpPr>
      <xdr:spPr>
        <a:xfrm>
          <a:off x="6858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60B47549-6CA8-4562-81B4-117A9EFA9F76}"/>
            </a:ext>
          </a:extLst>
        </xdr:cNvPr>
        <xdr:cNvSpPr txBox="1"/>
      </xdr:nvSpPr>
      <xdr:spPr>
        <a:xfrm>
          <a:off x="2738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F25A0B64-8BBE-48FD-86F3-44B17B867BB0}"/>
            </a:ext>
          </a:extLst>
        </xdr:cNvPr>
        <xdr:cNvCxnSpPr/>
      </xdr:nvCxnSpPr>
      <xdr:spPr>
        <a:xfrm>
          <a:off x="6858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4B69A395-4F1B-4522-8474-7838462AF9E5}"/>
            </a:ext>
          </a:extLst>
        </xdr:cNvPr>
        <xdr:cNvSpPr txBox="1"/>
      </xdr:nvSpPr>
      <xdr:spPr>
        <a:xfrm>
          <a:off x="343701" y="1418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178E15E5-6048-433F-9EDE-DDEFF4CA30DC}"/>
            </a:ext>
          </a:extLst>
        </xdr:cNvPr>
        <xdr:cNvCxnSpPr/>
      </xdr:nvCxnSpPr>
      <xdr:spPr>
        <a:xfrm>
          <a:off x="6858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E7A277BC-2D80-4D44-B74D-651A5B2A60F1}"/>
            </a:ext>
          </a:extLst>
        </xdr:cNvPr>
        <xdr:cNvSpPr txBox="1"/>
      </xdr:nvSpPr>
      <xdr:spPr>
        <a:xfrm>
          <a:off x="343701" y="1372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B14A0071-F4A0-4DEF-B6E4-DAA88A0B61EA}"/>
            </a:ext>
          </a:extLst>
        </xdr:cNvPr>
        <xdr:cNvCxnSpPr/>
      </xdr:nvCxnSpPr>
      <xdr:spPr>
        <a:xfrm>
          <a:off x="6858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B5EC4F3C-B265-4942-BC53-9A2A9FEADEE6}"/>
            </a:ext>
          </a:extLst>
        </xdr:cNvPr>
        <xdr:cNvSpPr txBox="1"/>
      </xdr:nvSpPr>
      <xdr:spPr>
        <a:xfrm>
          <a:off x="343701" y="1326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68DD33B4-D93E-4D5E-ADE8-3AF64FFD542E}"/>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D4D532DE-9DFF-47C4-B7B8-E0CE649FC88C}"/>
            </a:ext>
          </a:extLst>
        </xdr:cNvPr>
        <xdr:cNvSpPr txBox="1"/>
      </xdr:nvSpPr>
      <xdr:spPr>
        <a:xfrm>
          <a:off x="343701" y="1281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8481956F-3438-430B-92DC-8A9D5F5CCEDD}"/>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150113</xdr:rowOff>
    </xdr:from>
    <xdr:to>
      <xdr:col>24</xdr:col>
      <xdr:colOff>62865</xdr:colOff>
      <xdr:row>85</xdr:row>
      <xdr:rowOff>118111</xdr:rowOff>
    </xdr:to>
    <xdr:cxnSp macro="">
      <xdr:nvCxnSpPr>
        <xdr:cNvPr id="281" name="直線コネクタ 280">
          <a:extLst>
            <a:ext uri="{FF2B5EF4-FFF2-40B4-BE49-F238E27FC236}">
              <a16:creationId xmlns:a16="http://schemas.microsoft.com/office/drawing/2014/main" id="{57E4CDB6-079D-4B1A-A909-4855F22F6F48}"/>
            </a:ext>
          </a:extLst>
        </xdr:cNvPr>
        <xdr:cNvCxnSpPr/>
      </xdr:nvCxnSpPr>
      <xdr:spPr>
        <a:xfrm flipV="1">
          <a:off x="4173855" y="13351763"/>
          <a:ext cx="0" cy="1341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51BCBE9C-9879-4F1E-9B37-70CCF2AFE6EC}"/>
            </a:ext>
          </a:extLst>
        </xdr:cNvPr>
        <xdr:cNvSpPr txBox="1"/>
      </xdr:nvSpPr>
      <xdr:spPr>
        <a:xfrm>
          <a:off x="4212590" y="14697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83" name="直線コネクタ 282">
          <a:extLst>
            <a:ext uri="{FF2B5EF4-FFF2-40B4-BE49-F238E27FC236}">
              <a16:creationId xmlns:a16="http://schemas.microsoft.com/office/drawing/2014/main" id="{B807AC58-CCF9-41A9-8900-368D55F96D1C}"/>
            </a:ext>
          </a:extLst>
        </xdr:cNvPr>
        <xdr:cNvCxnSpPr/>
      </xdr:nvCxnSpPr>
      <xdr:spPr>
        <a:xfrm>
          <a:off x="4112260" y="14693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96790</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F244EAE5-C20E-4DAD-A25F-51414BA2DB91}"/>
            </a:ext>
          </a:extLst>
        </xdr:cNvPr>
        <xdr:cNvSpPr txBox="1"/>
      </xdr:nvSpPr>
      <xdr:spPr>
        <a:xfrm>
          <a:off x="4212590" y="13123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150113</xdr:rowOff>
    </xdr:from>
    <xdr:to>
      <xdr:col>24</xdr:col>
      <xdr:colOff>152400</xdr:colOff>
      <xdr:row>77</xdr:row>
      <xdr:rowOff>150113</xdr:rowOff>
    </xdr:to>
    <xdr:cxnSp macro="">
      <xdr:nvCxnSpPr>
        <xdr:cNvPr id="285" name="直線コネクタ 284">
          <a:extLst>
            <a:ext uri="{FF2B5EF4-FFF2-40B4-BE49-F238E27FC236}">
              <a16:creationId xmlns:a16="http://schemas.microsoft.com/office/drawing/2014/main" id="{A337667A-DA5C-480C-863A-05905414DE82}"/>
            </a:ext>
          </a:extLst>
        </xdr:cNvPr>
        <xdr:cNvCxnSpPr/>
      </xdr:nvCxnSpPr>
      <xdr:spPr>
        <a:xfrm>
          <a:off x="4112260" y="133517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99331</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7F08C2F4-9C24-4D59-8618-AD433AA55B3A}"/>
            </a:ext>
          </a:extLst>
        </xdr:cNvPr>
        <xdr:cNvSpPr txBox="1"/>
      </xdr:nvSpPr>
      <xdr:spPr>
        <a:xfrm>
          <a:off x="4212590" y="136400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76454</xdr:rowOff>
    </xdr:from>
    <xdr:to>
      <xdr:col>24</xdr:col>
      <xdr:colOff>114300</xdr:colOff>
      <xdr:row>81</xdr:row>
      <xdr:rowOff>6604</xdr:rowOff>
    </xdr:to>
    <xdr:sp macro="" textlink="">
      <xdr:nvSpPr>
        <xdr:cNvPr id="287" name="フローチャート: 判断 286">
          <a:extLst>
            <a:ext uri="{FF2B5EF4-FFF2-40B4-BE49-F238E27FC236}">
              <a16:creationId xmlns:a16="http://schemas.microsoft.com/office/drawing/2014/main" id="{29CD4A68-866E-44A6-844C-FA66A94BEB2B}"/>
            </a:ext>
          </a:extLst>
        </xdr:cNvPr>
        <xdr:cNvSpPr/>
      </xdr:nvSpPr>
      <xdr:spPr>
        <a:xfrm>
          <a:off x="4131310" y="1379245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39878</xdr:rowOff>
    </xdr:from>
    <xdr:to>
      <xdr:col>20</xdr:col>
      <xdr:colOff>38100</xdr:colOff>
      <xdr:row>80</xdr:row>
      <xdr:rowOff>141478</xdr:rowOff>
    </xdr:to>
    <xdr:sp macro="" textlink="">
      <xdr:nvSpPr>
        <xdr:cNvPr id="288" name="フローチャート: 判断 287">
          <a:extLst>
            <a:ext uri="{FF2B5EF4-FFF2-40B4-BE49-F238E27FC236}">
              <a16:creationId xmlns:a16="http://schemas.microsoft.com/office/drawing/2014/main" id="{F4CAA981-3DCB-4410-A5A0-335695F7727C}"/>
            </a:ext>
          </a:extLst>
        </xdr:cNvPr>
        <xdr:cNvSpPr/>
      </xdr:nvSpPr>
      <xdr:spPr>
        <a:xfrm>
          <a:off x="3388360" y="13755878"/>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xdr:rowOff>
    </xdr:from>
    <xdr:to>
      <xdr:col>15</xdr:col>
      <xdr:colOff>101600</xdr:colOff>
      <xdr:row>80</xdr:row>
      <xdr:rowOff>114046</xdr:rowOff>
    </xdr:to>
    <xdr:sp macro="" textlink="">
      <xdr:nvSpPr>
        <xdr:cNvPr id="289" name="フローチャート: 判断 288">
          <a:extLst>
            <a:ext uri="{FF2B5EF4-FFF2-40B4-BE49-F238E27FC236}">
              <a16:creationId xmlns:a16="http://schemas.microsoft.com/office/drawing/2014/main" id="{176DED43-D9A5-4A59-B236-FCF2F35D11C3}"/>
            </a:ext>
          </a:extLst>
        </xdr:cNvPr>
        <xdr:cNvSpPr/>
      </xdr:nvSpPr>
      <xdr:spPr>
        <a:xfrm>
          <a:off x="2571750" y="1373225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147320</xdr:rowOff>
    </xdr:from>
    <xdr:to>
      <xdr:col>10</xdr:col>
      <xdr:colOff>165100</xdr:colOff>
      <xdr:row>80</xdr:row>
      <xdr:rowOff>77470</xdr:rowOff>
    </xdr:to>
    <xdr:sp macro="" textlink="">
      <xdr:nvSpPr>
        <xdr:cNvPr id="290" name="フローチャート: 判断 289">
          <a:extLst>
            <a:ext uri="{FF2B5EF4-FFF2-40B4-BE49-F238E27FC236}">
              <a16:creationId xmlns:a16="http://schemas.microsoft.com/office/drawing/2014/main" id="{6D3401D5-C46E-4B25-B0AA-1662F312E7A4}"/>
            </a:ext>
          </a:extLst>
        </xdr:cNvPr>
        <xdr:cNvSpPr/>
      </xdr:nvSpPr>
      <xdr:spPr>
        <a:xfrm>
          <a:off x="1774190" y="136899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110744</xdr:rowOff>
    </xdr:from>
    <xdr:to>
      <xdr:col>6</xdr:col>
      <xdr:colOff>38100</xdr:colOff>
      <xdr:row>80</xdr:row>
      <xdr:rowOff>40894</xdr:rowOff>
    </xdr:to>
    <xdr:sp macro="" textlink="">
      <xdr:nvSpPr>
        <xdr:cNvPr id="291" name="フローチャート: 判断 290">
          <a:extLst>
            <a:ext uri="{FF2B5EF4-FFF2-40B4-BE49-F238E27FC236}">
              <a16:creationId xmlns:a16="http://schemas.microsoft.com/office/drawing/2014/main" id="{A3A473C7-99D2-4E78-A448-FF793246DCED}"/>
            </a:ext>
          </a:extLst>
        </xdr:cNvPr>
        <xdr:cNvSpPr/>
      </xdr:nvSpPr>
      <xdr:spPr>
        <a:xfrm>
          <a:off x="988060" y="136552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F2102BEA-0FD7-420B-B96C-6CE156371A38}"/>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4C60A696-2FC1-4D06-A0BB-C7FFE799B16C}"/>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8E508C33-725C-4F80-8CBB-D3839EFB247F}"/>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A43A151C-4132-4896-9261-19B2BF114692}"/>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ACECCD71-3820-42E6-98BB-E1E09054C148}"/>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60452</xdr:rowOff>
    </xdr:from>
    <xdr:to>
      <xdr:col>24</xdr:col>
      <xdr:colOff>114300</xdr:colOff>
      <xdr:row>81</xdr:row>
      <xdr:rowOff>162052</xdr:rowOff>
    </xdr:to>
    <xdr:sp macro="" textlink="">
      <xdr:nvSpPr>
        <xdr:cNvPr id="297" name="楕円 296">
          <a:extLst>
            <a:ext uri="{FF2B5EF4-FFF2-40B4-BE49-F238E27FC236}">
              <a16:creationId xmlns:a16="http://schemas.microsoft.com/office/drawing/2014/main" id="{D448C930-05F6-465D-A4C7-929A3DBB3481}"/>
            </a:ext>
          </a:extLst>
        </xdr:cNvPr>
        <xdr:cNvSpPr/>
      </xdr:nvSpPr>
      <xdr:spPr>
        <a:xfrm>
          <a:off x="4131310" y="1394409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38879</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2EDC5067-040C-40FB-9038-F042E5872F52}"/>
            </a:ext>
          </a:extLst>
        </xdr:cNvPr>
        <xdr:cNvSpPr txBox="1"/>
      </xdr:nvSpPr>
      <xdr:spPr>
        <a:xfrm>
          <a:off x="4212590" y="13926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19304</xdr:rowOff>
    </xdr:from>
    <xdr:to>
      <xdr:col>20</xdr:col>
      <xdr:colOff>38100</xdr:colOff>
      <xdr:row>81</xdr:row>
      <xdr:rowOff>120904</xdr:rowOff>
    </xdr:to>
    <xdr:sp macro="" textlink="">
      <xdr:nvSpPr>
        <xdr:cNvPr id="299" name="楕円 298">
          <a:extLst>
            <a:ext uri="{FF2B5EF4-FFF2-40B4-BE49-F238E27FC236}">
              <a16:creationId xmlns:a16="http://schemas.microsoft.com/office/drawing/2014/main" id="{A7A6403A-4183-4090-8E5F-9B203995B8E6}"/>
            </a:ext>
          </a:extLst>
        </xdr:cNvPr>
        <xdr:cNvSpPr/>
      </xdr:nvSpPr>
      <xdr:spPr>
        <a:xfrm>
          <a:off x="3388360" y="13902944"/>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70104</xdr:rowOff>
    </xdr:from>
    <xdr:to>
      <xdr:col>24</xdr:col>
      <xdr:colOff>63500</xdr:colOff>
      <xdr:row>81</xdr:row>
      <xdr:rowOff>111252</xdr:rowOff>
    </xdr:to>
    <xdr:cxnSp macro="">
      <xdr:nvCxnSpPr>
        <xdr:cNvPr id="300" name="直線コネクタ 299">
          <a:extLst>
            <a:ext uri="{FF2B5EF4-FFF2-40B4-BE49-F238E27FC236}">
              <a16:creationId xmlns:a16="http://schemas.microsoft.com/office/drawing/2014/main" id="{F3C6EC8A-B5F3-4731-A800-FEDE35BA74B6}"/>
            </a:ext>
          </a:extLst>
        </xdr:cNvPr>
        <xdr:cNvCxnSpPr/>
      </xdr:nvCxnSpPr>
      <xdr:spPr>
        <a:xfrm>
          <a:off x="3431540" y="13955649"/>
          <a:ext cx="74295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142748</xdr:rowOff>
    </xdr:from>
    <xdr:to>
      <xdr:col>15</xdr:col>
      <xdr:colOff>101600</xdr:colOff>
      <xdr:row>81</xdr:row>
      <xdr:rowOff>72898</xdr:rowOff>
    </xdr:to>
    <xdr:sp macro="" textlink="">
      <xdr:nvSpPr>
        <xdr:cNvPr id="301" name="楕円 300">
          <a:extLst>
            <a:ext uri="{FF2B5EF4-FFF2-40B4-BE49-F238E27FC236}">
              <a16:creationId xmlns:a16="http://schemas.microsoft.com/office/drawing/2014/main" id="{2E7EFE2A-B797-42F6-9A7C-E19DE1880453}"/>
            </a:ext>
          </a:extLst>
        </xdr:cNvPr>
        <xdr:cNvSpPr/>
      </xdr:nvSpPr>
      <xdr:spPr>
        <a:xfrm>
          <a:off x="2571750" y="1385684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22098</xdr:rowOff>
    </xdr:from>
    <xdr:to>
      <xdr:col>19</xdr:col>
      <xdr:colOff>177800</xdr:colOff>
      <xdr:row>81</xdr:row>
      <xdr:rowOff>70104</xdr:rowOff>
    </xdr:to>
    <xdr:cxnSp macro="">
      <xdr:nvCxnSpPr>
        <xdr:cNvPr id="302" name="直線コネクタ 301">
          <a:extLst>
            <a:ext uri="{FF2B5EF4-FFF2-40B4-BE49-F238E27FC236}">
              <a16:creationId xmlns:a16="http://schemas.microsoft.com/office/drawing/2014/main" id="{8F6F7344-A543-4D5D-ACD9-584704EE9D70}"/>
            </a:ext>
          </a:extLst>
        </xdr:cNvPr>
        <xdr:cNvCxnSpPr/>
      </xdr:nvCxnSpPr>
      <xdr:spPr>
        <a:xfrm>
          <a:off x="2626360" y="13905738"/>
          <a:ext cx="805180" cy="4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99313</xdr:rowOff>
    </xdr:from>
    <xdr:to>
      <xdr:col>10</xdr:col>
      <xdr:colOff>165100</xdr:colOff>
      <xdr:row>81</xdr:row>
      <xdr:rowOff>29463</xdr:rowOff>
    </xdr:to>
    <xdr:sp macro="" textlink="">
      <xdr:nvSpPr>
        <xdr:cNvPr id="303" name="楕円 302">
          <a:extLst>
            <a:ext uri="{FF2B5EF4-FFF2-40B4-BE49-F238E27FC236}">
              <a16:creationId xmlns:a16="http://schemas.microsoft.com/office/drawing/2014/main" id="{39FD3CA3-414D-448B-8966-72C248F1E975}"/>
            </a:ext>
          </a:extLst>
        </xdr:cNvPr>
        <xdr:cNvSpPr/>
      </xdr:nvSpPr>
      <xdr:spPr>
        <a:xfrm>
          <a:off x="1774190" y="1381150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150113</xdr:rowOff>
    </xdr:from>
    <xdr:to>
      <xdr:col>15</xdr:col>
      <xdr:colOff>50800</xdr:colOff>
      <xdr:row>81</xdr:row>
      <xdr:rowOff>22098</xdr:rowOff>
    </xdr:to>
    <xdr:cxnSp macro="">
      <xdr:nvCxnSpPr>
        <xdr:cNvPr id="304" name="直線コネクタ 303">
          <a:extLst>
            <a:ext uri="{FF2B5EF4-FFF2-40B4-BE49-F238E27FC236}">
              <a16:creationId xmlns:a16="http://schemas.microsoft.com/office/drawing/2014/main" id="{F492F16C-EDA4-49F0-9D83-B20899561DBA}"/>
            </a:ext>
          </a:extLst>
        </xdr:cNvPr>
        <xdr:cNvCxnSpPr/>
      </xdr:nvCxnSpPr>
      <xdr:spPr>
        <a:xfrm>
          <a:off x="1828800" y="13866113"/>
          <a:ext cx="797560" cy="3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19304</xdr:rowOff>
    </xdr:from>
    <xdr:to>
      <xdr:col>6</xdr:col>
      <xdr:colOff>38100</xdr:colOff>
      <xdr:row>80</xdr:row>
      <xdr:rowOff>120904</xdr:rowOff>
    </xdr:to>
    <xdr:sp macro="" textlink="">
      <xdr:nvSpPr>
        <xdr:cNvPr id="305" name="楕円 304">
          <a:extLst>
            <a:ext uri="{FF2B5EF4-FFF2-40B4-BE49-F238E27FC236}">
              <a16:creationId xmlns:a16="http://schemas.microsoft.com/office/drawing/2014/main" id="{5E539EE3-F139-4A6B-9C48-E410EF33ED16}"/>
            </a:ext>
          </a:extLst>
        </xdr:cNvPr>
        <xdr:cNvSpPr/>
      </xdr:nvSpPr>
      <xdr:spPr>
        <a:xfrm>
          <a:off x="988060" y="13731494"/>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70104</xdr:rowOff>
    </xdr:from>
    <xdr:to>
      <xdr:col>10</xdr:col>
      <xdr:colOff>114300</xdr:colOff>
      <xdr:row>80</xdr:row>
      <xdr:rowOff>150113</xdr:rowOff>
    </xdr:to>
    <xdr:cxnSp macro="">
      <xdr:nvCxnSpPr>
        <xdr:cNvPr id="306" name="直線コネクタ 305">
          <a:extLst>
            <a:ext uri="{FF2B5EF4-FFF2-40B4-BE49-F238E27FC236}">
              <a16:creationId xmlns:a16="http://schemas.microsoft.com/office/drawing/2014/main" id="{05189488-3AD7-43BB-9F14-87ACA9F67BFD}"/>
            </a:ext>
          </a:extLst>
        </xdr:cNvPr>
        <xdr:cNvCxnSpPr/>
      </xdr:nvCxnSpPr>
      <xdr:spPr>
        <a:xfrm>
          <a:off x="1031240" y="13784199"/>
          <a:ext cx="79756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158005</xdr:rowOff>
    </xdr:from>
    <xdr:ext cx="405111" cy="259045"/>
    <xdr:sp macro="" textlink="">
      <xdr:nvSpPr>
        <xdr:cNvPr id="307" name="n_1aveValue【福祉施設】&#10;有形固定資産減価償却率">
          <a:extLst>
            <a:ext uri="{FF2B5EF4-FFF2-40B4-BE49-F238E27FC236}">
              <a16:creationId xmlns:a16="http://schemas.microsoft.com/office/drawing/2014/main" id="{1533BA6E-C144-4AFC-BC21-E8DF698DEA06}"/>
            </a:ext>
          </a:extLst>
        </xdr:cNvPr>
        <xdr:cNvSpPr txBox="1"/>
      </xdr:nvSpPr>
      <xdr:spPr>
        <a:xfrm>
          <a:off x="3239144" y="13533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130573</xdr:rowOff>
    </xdr:from>
    <xdr:ext cx="405111" cy="259045"/>
    <xdr:sp macro="" textlink="">
      <xdr:nvSpPr>
        <xdr:cNvPr id="308" name="n_2aveValue【福祉施設】&#10;有形固定資産減価償却率">
          <a:extLst>
            <a:ext uri="{FF2B5EF4-FFF2-40B4-BE49-F238E27FC236}">
              <a16:creationId xmlns:a16="http://schemas.microsoft.com/office/drawing/2014/main" id="{2A5F40A3-3DCE-45EE-9416-C5A5309D1742}"/>
            </a:ext>
          </a:extLst>
        </xdr:cNvPr>
        <xdr:cNvSpPr txBox="1"/>
      </xdr:nvSpPr>
      <xdr:spPr>
        <a:xfrm>
          <a:off x="2439044" y="1350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93997</xdr:rowOff>
    </xdr:from>
    <xdr:ext cx="405111" cy="259045"/>
    <xdr:sp macro="" textlink="">
      <xdr:nvSpPr>
        <xdr:cNvPr id="309" name="n_3aveValue【福祉施設】&#10;有形固定資産減価償却率">
          <a:extLst>
            <a:ext uri="{FF2B5EF4-FFF2-40B4-BE49-F238E27FC236}">
              <a16:creationId xmlns:a16="http://schemas.microsoft.com/office/drawing/2014/main" id="{BD3C6958-BBB4-4401-A7B0-FF9AD2F39F53}"/>
            </a:ext>
          </a:extLst>
        </xdr:cNvPr>
        <xdr:cNvSpPr txBox="1"/>
      </xdr:nvSpPr>
      <xdr:spPr>
        <a:xfrm>
          <a:off x="164148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57421</xdr:rowOff>
    </xdr:from>
    <xdr:ext cx="405111" cy="259045"/>
    <xdr:sp macro="" textlink="">
      <xdr:nvSpPr>
        <xdr:cNvPr id="310" name="n_4aveValue【福祉施設】&#10;有形固定資産減価償却率">
          <a:extLst>
            <a:ext uri="{FF2B5EF4-FFF2-40B4-BE49-F238E27FC236}">
              <a16:creationId xmlns:a16="http://schemas.microsoft.com/office/drawing/2014/main" id="{FA67918C-61FB-4391-870B-6ACCF97699A8}"/>
            </a:ext>
          </a:extLst>
        </xdr:cNvPr>
        <xdr:cNvSpPr txBox="1"/>
      </xdr:nvSpPr>
      <xdr:spPr>
        <a:xfrm>
          <a:off x="855354" y="1342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112031</xdr:rowOff>
    </xdr:from>
    <xdr:ext cx="405111" cy="259045"/>
    <xdr:sp macro="" textlink="">
      <xdr:nvSpPr>
        <xdr:cNvPr id="311" name="n_1mainValue【福祉施設】&#10;有形固定資産減価償却率">
          <a:extLst>
            <a:ext uri="{FF2B5EF4-FFF2-40B4-BE49-F238E27FC236}">
              <a16:creationId xmlns:a16="http://schemas.microsoft.com/office/drawing/2014/main" id="{8818F3C7-7555-4AF0-AC24-095D6B2D9097}"/>
            </a:ext>
          </a:extLst>
        </xdr:cNvPr>
        <xdr:cNvSpPr txBox="1"/>
      </xdr:nvSpPr>
      <xdr:spPr>
        <a:xfrm>
          <a:off x="3239144" y="13999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64025</xdr:rowOff>
    </xdr:from>
    <xdr:ext cx="405111" cy="259045"/>
    <xdr:sp macro="" textlink="">
      <xdr:nvSpPr>
        <xdr:cNvPr id="312" name="n_2mainValue【福祉施設】&#10;有形固定資産減価償却率">
          <a:extLst>
            <a:ext uri="{FF2B5EF4-FFF2-40B4-BE49-F238E27FC236}">
              <a16:creationId xmlns:a16="http://schemas.microsoft.com/office/drawing/2014/main" id="{DBBFC3AF-EECC-4326-B3AA-76573756F353}"/>
            </a:ext>
          </a:extLst>
        </xdr:cNvPr>
        <xdr:cNvSpPr txBox="1"/>
      </xdr:nvSpPr>
      <xdr:spPr>
        <a:xfrm>
          <a:off x="2439044" y="13947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20590</xdr:rowOff>
    </xdr:from>
    <xdr:ext cx="405111" cy="259045"/>
    <xdr:sp macro="" textlink="">
      <xdr:nvSpPr>
        <xdr:cNvPr id="313" name="n_3mainValue【福祉施設】&#10;有形固定資産減価償却率">
          <a:extLst>
            <a:ext uri="{FF2B5EF4-FFF2-40B4-BE49-F238E27FC236}">
              <a16:creationId xmlns:a16="http://schemas.microsoft.com/office/drawing/2014/main" id="{D7B5131B-B0E1-4D1B-BDF1-AD78E97FABCE}"/>
            </a:ext>
          </a:extLst>
        </xdr:cNvPr>
        <xdr:cNvSpPr txBox="1"/>
      </xdr:nvSpPr>
      <xdr:spPr>
        <a:xfrm>
          <a:off x="1641484" y="13904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112031</xdr:rowOff>
    </xdr:from>
    <xdr:ext cx="405111" cy="259045"/>
    <xdr:sp macro="" textlink="">
      <xdr:nvSpPr>
        <xdr:cNvPr id="314" name="n_4mainValue【福祉施設】&#10;有形固定資産減価償却率">
          <a:extLst>
            <a:ext uri="{FF2B5EF4-FFF2-40B4-BE49-F238E27FC236}">
              <a16:creationId xmlns:a16="http://schemas.microsoft.com/office/drawing/2014/main" id="{FF0D36F5-4FAF-4EC6-A494-7D0429981B8C}"/>
            </a:ext>
          </a:extLst>
        </xdr:cNvPr>
        <xdr:cNvSpPr txBox="1"/>
      </xdr:nvSpPr>
      <xdr:spPr>
        <a:xfrm>
          <a:off x="855354" y="1382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848AF85F-D775-4116-A287-1351DCA90C45}"/>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5ED2EED-360A-43B2-9AEC-01743EB588A3}"/>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3C64948F-73A4-4B1B-9870-5A6487704D41}"/>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B60514AF-69C2-43E9-BF8D-206FAE6BC64D}"/>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2B472AED-B4AD-40AD-AE53-3E98EDB22AC5}"/>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4E3B5390-FCBB-4B25-8061-07F6800004F0}"/>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90FFBDF8-C0FB-4D24-BB7B-30980030DF3F}"/>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564B677-CDAD-4868-9117-8D12E3C2FBF8}"/>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8E080A10-BB39-4FA0-BC4B-295AD994ABB6}"/>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56BCEBAB-537C-438A-B650-7ACC66CD36B8}"/>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4F89CEE8-DC50-47FD-9ABB-27728497B059}"/>
            </a:ext>
          </a:extLst>
        </xdr:cNvPr>
        <xdr:cNvCxnSpPr/>
      </xdr:nvCxnSpPr>
      <xdr:spPr>
        <a:xfrm>
          <a:off x="5960110" y="1491723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46344DA0-13E4-46D3-ACA0-E26D48DD5488}"/>
            </a:ext>
          </a:extLst>
        </xdr:cNvPr>
        <xdr:cNvSpPr txBox="1"/>
      </xdr:nvSpPr>
      <xdr:spPr>
        <a:xfrm>
          <a:off x="552722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21A8C0D4-83AB-475E-B848-FDEBB95E0DB3}"/>
            </a:ext>
          </a:extLst>
        </xdr:cNvPr>
        <xdr:cNvCxnSpPr/>
      </xdr:nvCxnSpPr>
      <xdr:spPr>
        <a:xfrm>
          <a:off x="5960110" y="1459066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8772179A-9006-4355-8A2F-756D874EF293}"/>
            </a:ext>
          </a:extLst>
        </xdr:cNvPr>
        <xdr:cNvSpPr txBox="1"/>
      </xdr:nvSpPr>
      <xdr:spPr>
        <a:xfrm>
          <a:off x="5527221"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F7D1F589-B53B-4334-8A64-532C440E729B}"/>
            </a:ext>
          </a:extLst>
        </xdr:cNvPr>
        <xdr:cNvCxnSpPr/>
      </xdr:nvCxnSpPr>
      <xdr:spPr>
        <a:xfrm>
          <a:off x="5960110" y="1425838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AA91D9AF-1078-459F-B1A4-720D6DEAF096}"/>
            </a:ext>
          </a:extLst>
        </xdr:cNvPr>
        <xdr:cNvSpPr txBox="1"/>
      </xdr:nvSpPr>
      <xdr:spPr>
        <a:xfrm>
          <a:off x="5527221"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F650D758-D245-46F4-B6B9-E720EAD73200}"/>
            </a:ext>
          </a:extLst>
        </xdr:cNvPr>
        <xdr:cNvCxnSpPr/>
      </xdr:nvCxnSpPr>
      <xdr:spPr>
        <a:xfrm>
          <a:off x="5960110" y="1393561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B731FAE4-C056-45B8-89C3-BA117B0A5865}"/>
            </a:ext>
          </a:extLst>
        </xdr:cNvPr>
        <xdr:cNvSpPr txBox="1"/>
      </xdr:nvSpPr>
      <xdr:spPr>
        <a:xfrm>
          <a:off x="55272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C69DBAB4-7BA7-46B8-B204-69AD73A1D80D}"/>
            </a:ext>
          </a:extLst>
        </xdr:cNvPr>
        <xdr:cNvCxnSpPr/>
      </xdr:nvCxnSpPr>
      <xdr:spPr>
        <a:xfrm>
          <a:off x="5960110" y="1360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066C6101-5B1F-46AD-8850-C0FD3174DCB7}"/>
            </a:ext>
          </a:extLst>
        </xdr:cNvPr>
        <xdr:cNvSpPr txBox="1"/>
      </xdr:nvSpPr>
      <xdr:spPr>
        <a:xfrm>
          <a:off x="5527221"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D22212BF-CC96-4270-ADA0-381B2080A640}"/>
            </a:ext>
          </a:extLst>
        </xdr:cNvPr>
        <xdr:cNvCxnSpPr/>
      </xdr:nvCxnSpPr>
      <xdr:spPr>
        <a:xfrm>
          <a:off x="5960110" y="132805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4F6E21B7-5BE5-4856-A727-D30139BEA8BA}"/>
            </a:ext>
          </a:extLst>
        </xdr:cNvPr>
        <xdr:cNvSpPr txBox="1"/>
      </xdr:nvSpPr>
      <xdr:spPr>
        <a:xfrm>
          <a:off x="5527221"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1B96FDE7-879F-454C-8BF1-9D913281608E}"/>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3B12FBBA-5EDE-4F5F-9D5A-C34E2D789469}"/>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73C4679F-3E45-4DAE-A774-826816A76153}"/>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78921</xdr:rowOff>
    </xdr:from>
    <xdr:to>
      <xdr:col>54</xdr:col>
      <xdr:colOff>189865</xdr:colOff>
      <xdr:row>86</xdr:row>
      <xdr:rowOff>81643</xdr:rowOff>
    </xdr:to>
    <xdr:cxnSp macro="">
      <xdr:nvCxnSpPr>
        <xdr:cNvPr id="340" name="直線コネクタ 339">
          <a:extLst>
            <a:ext uri="{FF2B5EF4-FFF2-40B4-BE49-F238E27FC236}">
              <a16:creationId xmlns:a16="http://schemas.microsoft.com/office/drawing/2014/main" id="{31C54299-AC6B-47A2-A3A1-EA5FC554930B}"/>
            </a:ext>
          </a:extLst>
        </xdr:cNvPr>
        <xdr:cNvCxnSpPr/>
      </xdr:nvCxnSpPr>
      <xdr:spPr>
        <a:xfrm flipV="1">
          <a:off x="9429115" y="13280571"/>
          <a:ext cx="0" cy="1547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1" name="【福祉施設】&#10;一人当たり面積最小値テキスト">
          <a:extLst>
            <a:ext uri="{FF2B5EF4-FFF2-40B4-BE49-F238E27FC236}">
              <a16:creationId xmlns:a16="http://schemas.microsoft.com/office/drawing/2014/main" id="{65E47B71-AFC1-4D58-8C5D-979AD40AE040}"/>
            </a:ext>
          </a:extLst>
        </xdr:cNvPr>
        <xdr:cNvSpPr txBox="1"/>
      </xdr:nvSpPr>
      <xdr:spPr>
        <a:xfrm>
          <a:off x="9467850" y="14832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2" name="直線コネクタ 341">
          <a:extLst>
            <a:ext uri="{FF2B5EF4-FFF2-40B4-BE49-F238E27FC236}">
              <a16:creationId xmlns:a16="http://schemas.microsoft.com/office/drawing/2014/main" id="{4921F5A6-E095-4652-A733-C66BECA3D881}"/>
            </a:ext>
          </a:extLst>
        </xdr:cNvPr>
        <xdr:cNvCxnSpPr/>
      </xdr:nvCxnSpPr>
      <xdr:spPr>
        <a:xfrm>
          <a:off x="9356090" y="1482824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25598</xdr:rowOff>
    </xdr:from>
    <xdr:ext cx="469744" cy="259045"/>
    <xdr:sp macro="" textlink="">
      <xdr:nvSpPr>
        <xdr:cNvPr id="343" name="【福祉施設】&#10;一人当たり面積最大値テキスト">
          <a:extLst>
            <a:ext uri="{FF2B5EF4-FFF2-40B4-BE49-F238E27FC236}">
              <a16:creationId xmlns:a16="http://schemas.microsoft.com/office/drawing/2014/main" id="{806344B1-D9B5-42EA-A593-7B2BBBA0EAB0}"/>
            </a:ext>
          </a:extLst>
        </xdr:cNvPr>
        <xdr:cNvSpPr txBox="1"/>
      </xdr:nvSpPr>
      <xdr:spPr>
        <a:xfrm>
          <a:off x="9467850" y="13051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78921</xdr:rowOff>
    </xdr:from>
    <xdr:to>
      <xdr:col>55</xdr:col>
      <xdr:colOff>88900</xdr:colOff>
      <xdr:row>77</xdr:row>
      <xdr:rowOff>78921</xdr:rowOff>
    </xdr:to>
    <xdr:cxnSp macro="">
      <xdr:nvCxnSpPr>
        <xdr:cNvPr id="344" name="直線コネクタ 343">
          <a:extLst>
            <a:ext uri="{FF2B5EF4-FFF2-40B4-BE49-F238E27FC236}">
              <a16:creationId xmlns:a16="http://schemas.microsoft.com/office/drawing/2014/main" id="{DB1B41CA-577D-454F-9382-B447984D3578}"/>
            </a:ext>
          </a:extLst>
        </xdr:cNvPr>
        <xdr:cNvCxnSpPr/>
      </xdr:nvCxnSpPr>
      <xdr:spPr>
        <a:xfrm>
          <a:off x="9356090" y="1328057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44648</xdr:rowOff>
    </xdr:from>
    <xdr:ext cx="469744" cy="259045"/>
    <xdr:sp macro="" textlink="">
      <xdr:nvSpPr>
        <xdr:cNvPr id="345" name="【福祉施設】&#10;一人当たり面積平均値テキスト">
          <a:extLst>
            <a:ext uri="{FF2B5EF4-FFF2-40B4-BE49-F238E27FC236}">
              <a16:creationId xmlns:a16="http://schemas.microsoft.com/office/drawing/2014/main" id="{89B70249-0186-4708-91C4-B91D7389C341}"/>
            </a:ext>
          </a:extLst>
        </xdr:cNvPr>
        <xdr:cNvSpPr txBox="1"/>
      </xdr:nvSpPr>
      <xdr:spPr>
        <a:xfrm>
          <a:off x="9467850" y="142769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399C172E-B729-40DD-AA9F-797835A320C8}"/>
            </a:ext>
          </a:extLst>
        </xdr:cNvPr>
        <xdr:cNvSpPr/>
      </xdr:nvSpPr>
      <xdr:spPr>
        <a:xfrm>
          <a:off x="9394190" y="14294666"/>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47" name="フローチャート: 判断 346">
          <a:extLst>
            <a:ext uri="{FF2B5EF4-FFF2-40B4-BE49-F238E27FC236}">
              <a16:creationId xmlns:a16="http://schemas.microsoft.com/office/drawing/2014/main" id="{171D6966-57CD-4327-8923-74AD09940D83}"/>
            </a:ext>
          </a:extLst>
        </xdr:cNvPr>
        <xdr:cNvSpPr/>
      </xdr:nvSpPr>
      <xdr:spPr>
        <a:xfrm>
          <a:off x="8632190" y="1429466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48" name="フローチャート: 判断 347">
          <a:extLst>
            <a:ext uri="{FF2B5EF4-FFF2-40B4-BE49-F238E27FC236}">
              <a16:creationId xmlns:a16="http://schemas.microsoft.com/office/drawing/2014/main" id="{440AB2D8-4676-457E-BD2F-CEFDE844D4CC}"/>
            </a:ext>
          </a:extLst>
        </xdr:cNvPr>
        <xdr:cNvSpPr/>
      </xdr:nvSpPr>
      <xdr:spPr>
        <a:xfrm>
          <a:off x="7846060" y="14294666"/>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49" name="フローチャート: 判断 348">
          <a:extLst>
            <a:ext uri="{FF2B5EF4-FFF2-40B4-BE49-F238E27FC236}">
              <a16:creationId xmlns:a16="http://schemas.microsoft.com/office/drawing/2014/main" id="{3AB44B23-A917-42FA-8E8E-5E919D088AA6}"/>
            </a:ext>
          </a:extLst>
        </xdr:cNvPr>
        <xdr:cNvSpPr/>
      </xdr:nvSpPr>
      <xdr:spPr>
        <a:xfrm>
          <a:off x="7029450" y="143074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50" name="フローチャート: 判断 349">
          <a:extLst>
            <a:ext uri="{FF2B5EF4-FFF2-40B4-BE49-F238E27FC236}">
              <a16:creationId xmlns:a16="http://schemas.microsoft.com/office/drawing/2014/main" id="{1DA95D83-42CE-4570-A1AD-33F94446ACB2}"/>
            </a:ext>
          </a:extLst>
        </xdr:cNvPr>
        <xdr:cNvSpPr/>
      </xdr:nvSpPr>
      <xdr:spPr>
        <a:xfrm>
          <a:off x="6231890" y="1430745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6C8FD97B-C6D8-4391-AF8C-045F99F9B691}"/>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1CCE1A40-72DD-4FA0-B9AE-BBC7DC818937}"/>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70239E0B-47C4-475F-9827-E46AD399E5FC}"/>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508E488B-939A-41FB-94EC-939B407E80D6}"/>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3606506-30F1-4285-BDD8-072D6D74E0AF}"/>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9071</xdr:rowOff>
    </xdr:from>
    <xdr:to>
      <xdr:col>55</xdr:col>
      <xdr:colOff>50800</xdr:colOff>
      <xdr:row>82</xdr:row>
      <xdr:rowOff>110671</xdr:rowOff>
    </xdr:to>
    <xdr:sp macro="" textlink="">
      <xdr:nvSpPr>
        <xdr:cNvPr id="356" name="楕円 355">
          <a:extLst>
            <a:ext uri="{FF2B5EF4-FFF2-40B4-BE49-F238E27FC236}">
              <a16:creationId xmlns:a16="http://schemas.microsoft.com/office/drawing/2014/main" id="{0B379406-D0DE-4F1A-AFC2-0DB615FF3A62}"/>
            </a:ext>
          </a:extLst>
        </xdr:cNvPr>
        <xdr:cNvSpPr/>
      </xdr:nvSpPr>
      <xdr:spPr>
        <a:xfrm>
          <a:off x="9394190" y="14069876"/>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31948</xdr:rowOff>
    </xdr:from>
    <xdr:ext cx="469744" cy="259045"/>
    <xdr:sp macro="" textlink="">
      <xdr:nvSpPr>
        <xdr:cNvPr id="357" name="【福祉施設】&#10;一人当たり面積該当値テキスト">
          <a:extLst>
            <a:ext uri="{FF2B5EF4-FFF2-40B4-BE49-F238E27FC236}">
              <a16:creationId xmlns:a16="http://schemas.microsoft.com/office/drawing/2014/main" id="{37B46F83-7D30-419F-BD05-DC02979D4AA5}"/>
            </a:ext>
          </a:extLst>
        </xdr:cNvPr>
        <xdr:cNvSpPr txBox="1"/>
      </xdr:nvSpPr>
      <xdr:spPr>
        <a:xfrm>
          <a:off x="9467850" y="1391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9071</xdr:rowOff>
    </xdr:from>
    <xdr:to>
      <xdr:col>50</xdr:col>
      <xdr:colOff>165100</xdr:colOff>
      <xdr:row>82</xdr:row>
      <xdr:rowOff>110671</xdr:rowOff>
    </xdr:to>
    <xdr:sp macro="" textlink="">
      <xdr:nvSpPr>
        <xdr:cNvPr id="358" name="楕円 357">
          <a:extLst>
            <a:ext uri="{FF2B5EF4-FFF2-40B4-BE49-F238E27FC236}">
              <a16:creationId xmlns:a16="http://schemas.microsoft.com/office/drawing/2014/main" id="{E06B4E33-5A86-4349-955E-13FBAB7FD5BA}"/>
            </a:ext>
          </a:extLst>
        </xdr:cNvPr>
        <xdr:cNvSpPr/>
      </xdr:nvSpPr>
      <xdr:spPr>
        <a:xfrm>
          <a:off x="8632190" y="1406987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59871</xdr:rowOff>
    </xdr:from>
    <xdr:to>
      <xdr:col>55</xdr:col>
      <xdr:colOff>0</xdr:colOff>
      <xdr:row>82</xdr:row>
      <xdr:rowOff>59871</xdr:rowOff>
    </xdr:to>
    <xdr:cxnSp macro="">
      <xdr:nvCxnSpPr>
        <xdr:cNvPr id="359" name="直線コネクタ 358">
          <a:extLst>
            <a:ext uri="{FF2B5EF4-FFF2-40B4-BE49-F238E27FC236}">
              <a16:creationId xmlns:a16="http://schemas.microsoft.com/office/drawing/2014/main" id="{364AFE99-D938-4555-A4A1-CEEDCB5E3FE6}"/>
            </a:ext>
          </a:extLst>
        </xdr:cNvPr>
        <xdr:cNvCxnSpPr/>
      </xdr:nvCxnSpPr>
      <xdr:spPr>
        <a:xfrm>
          <a:off x="8686800" y="1411496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19957</xdr:rowOff>
    </xdr:from>
    <xdr:to>
      <xdr:col>46</xdr:col>
      <xdr:colOff>38100</xdr:colOff>
      <xdr:row>82</xdr:row>
      <xdr:rowOff>121557</xdr:rowOff>
    </xdr:to>
    <xdr:sp macro="" textlink="">
      <xdr:nvSpPr>
        <xdr:cNvPr id="360" name="楕円 359">
          <a:extLst>
            <a:ext uri="{FF2B5EF4-FFF2-40B4-BE49-F238E27FC236}">
              <a16:creationId xmlns:a16="http://schemas.microsoft.com/office/drawing/2014/main" id="{D24CFECC-C9A4-41F4-A3E9-5650E711628E}"/>
            </a:ext>
          </a:extLst>
        </xdr:cNvPr>
        <xdr:cNvSpPr/>
      </xdr:nvSpPr>
      <xdr:spPr>
        <a:xfrm>
          <a:off x="7846060" y="1407504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59871</xdr:rowOff>
    </xdr:from>
    <xdr:to>
      <xdr:col>50</xdr:col>
      <xdr:colOff>114300</xdr:colOff>
      <xdr:row>82</xdr:row>
      <xdr:rowOff>70757</xdr:rowOff>
    </xdr:to>
    <xdr:cxnSp macro="">
      <xdr:nvCxnSpPr>
        <xdr:cNvPr id="361" name="直線コネクタ 360">
          <a:extLst>
            <a:ext uri="{FF2B5EF4-FFF2-40B4-BE49-F238E27FC236}">
              <a16:creationId xmlns:a16="http://schemas.microsoft.com/office/drawing/2014/main" id="{66724FA6-CF8F-4AC0-BBF1-1D9D21399E14}"/>
            </a:ext>
          </a:extLst>
        </xdr:cNvPr>
        <xdr:cNvCxnSpPr/>
      </xdr:nvCxnSpPr>
      <xdr:spPr>
        <a:xfrm flipV="1">
          <a:off x="7889240" y="14114961"/>
          <a:ext cx="797560" cy="1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19957</xdr:rowOff>
    </xdr:from>
    <xdr:to>
      <xdr:col>41</xdr:col>
      <xdr:colOff>101600</xdr:colOff>
      <xdr:row>82</xdr:row>
      <xdr:rowOff>121557</xdr:rowOff>
    </xdr:to>
    <xdr:sp macro="" textlink="">
      <xdr:nvSpPr>
        <xdr:cNvPr id="362" name="楕円 361">
          <a:extLst>
            <a:ext uri="{FF2B5EF4-FFF2-40B4-BE49-F238E27FC236}">
              <a16:creationId xmlns:a16="http://schemas.microsoft.com/office/drawing/2014/main" id="{240BF1E4-0541-4061-8D3B-8E2DCBEAD43E}"/>
            </a:ext>
          </a:extLst>
        </xdr:cNvPr>
        <xdr:cNvSpPr/>
      </xdr:nvSpPr>
      <xdr:spPr>
        <a:xfrm>
          <a:off x="7029450" y="1407504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70757</xdr:rowOff>
    </xdr:from>
    <xdr:to>
      <xdr:col>45</xdr:col>
      <xdr:colOff>177800</xdr:colOff>
      <xdr:row>82</xdr:row>
      <xdr:rowOff>70757</xdr:rowOff>
    </xdr:to>
    <xdr:cxnSp macro="">
      <xdr:nvCxnSpPr>
        <xdr:cNvPr id="363" name="直線コネクタ 362">
          <a:extLst>
            <a:ext uri="{FF2B5EF4-FFF2-40B4-BE49-F238E27FC236}">
              <a16:creationId xmlns:a16="http://schemas.microsoft.com/office/drawing/2014/main" id="{96A55771-91A7-4F88-9894-818B7F0D11E3}"/>
            </a:ext>
          </a:extLst>
        </xdr:cNvPr>
        <xdr:cNvCxnSpPr/>
      </xdr:nvCxnSpPr>
      <xdr:spPr>
        <a:xfrm>
          <a:off x="7084060" y="14127752"/>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30843</xdr:rowOff>
    </xdr:from>
    <xdr:to>
      <xdr:col>36</xdr:col>
      <xdr:colOff>165100</xdr:colOff>
      <xdr:row>82</xdr:row>
      <xdr:rowOff>132443</xdr:rowOff>
    </xdr:to>
    <xdr:sp macro="" textlink="">
      <xdr:nvSpPr>
        <xdr:cNvPr id="364" name="楕円 363">
          <a:extLst>
            <a:ext uri="{FF2B5EF4-FFF2-40B4-BE49-F238E27FC236}">
              <a16:creationId xmlns:a16="http://schemas.microsoft.com/office/drawing/2014/main" id="{0148283D-7922-42FC-8751-AAC12AFA0657}"/>
            </a:ext>
          </a:extLst>
        </xdr:cNvPr>
        <xdr:cNvSpPr/>
      </xdr:nvSpPr>
      <xdr:spPr>
        <a:xfrm>
          <a:off x="6231890" y="14087838"/>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70757</xdr:rowOff>
    </xdr:from>
    <xdr:to>
      <xdr:col>41</xdr:col>
      <xdr:colOff>50800</xdr:colOff>
      <xdr:row>82</xdr:row>
      <xdr:rowOff>81643</xdr:rowOff>
    </xdr:to>
    <xdr:cxnSp macro="">
      <xdr:nvCxnSpPr>
        <xdr:cNvPr id="365" name="直線コネクタ 364">
          <a:extLst>
            <a:ext uri="{FF2B5EF4-FFF2-40B4-BE49-F238E27FC236}">
              <a16:creationId xmlns:a16="http://schemas.microsoft.com/office/drawing/2014/main" id="{3D54D8CA-053D-4B5F-8AB3-2EBC06ED186D}"/>
            </a:ext>
          </a:extLst>
        </xdr:cNvPr>
        <xdr:cNvCxnSpPr/>
      </xdr:nvCxnSpPr>
      <xdr:spPr>
        <a:xfrm flipV="1">
          <a:off x="6286500" y="14127752"/>
          <a:ext cx="79756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66" name="n_1aveValue【福祉施設】&#10;一人当たり面積">
          <a:extLst>
            <a:ext uri="{FF2B5EF4-FFF2-40B4-BE49-F238E27FC236}">
              <a16:creationId xmlns:a16="http://schemas.microsoft.com/office/drawing/2014/main" id="{60FA61CF-118A-4437-A7F3-05A6D2A0EE61}"/>
            </a:ext>
          </a:extLst>
        </xdr:cNvPr>
        <xdr:cNvSpPr txBox="1"/>
      </xdr:nvSpPr>
      <xdr:spPr>
        <a:xfrm>
          <a:off x="8454467" y="14391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67" name="n_2aveValue【福祉施設】&#10;一人当たり面積">
          <a:extLst>
            <a:ext uri="{FF2B5EF4-FFF2-40B4-BE49-F238E27FC236}">
              <a16:creationId xmlns:a16="http://schemas.microsoft.com/office/drawing/2014/main" id="{FA30FAD9-2DC2-48CF-8189-A5A864729D49}"/>
            </a:ext>
          </a:extLst>
        </xdr:cNvPr>
        <xdr:cNvSpPr txBox="1"/>
      </xdr:nvSpPr>
      <xdr:spPr>
        <a:xfrm>
          <a:off x="7673417" y="14391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169834</xdr:rowOff>
    </xdr:from>
    <xdr:ext cx="469744" cy="259045"/>
    <xdr:sp macro="" textlink="">
      <xdr:nvSpPr>
        <xdr:cNvPr id="368" name="n_3aveValue【福祉施設】&#10;一人当たり面積">
          <a:extLst>
            <a:ext uri="{FF2B5EF4-FFF2-40B4-BE49-F238E27FC236}">
              <a16:creationId xmlns:a16="http://schemas.microsoft.com/office/drawing/2014/main" id="{B226E659-E781-43D7-8436-7300D0459643}"/>
            </a:ext>
          </a:extLst>
        </xdr:cNvPr>
        <xdr:cNvSpPr txBox="1"/>
      </xdr:nvSpPr>
      <xdr:spPr>
        <a:xfrm>
          <a:off x="6866332" y="1440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169834</xdr:rowOff>
    </xdr:from>
    <xdr:ext cx="469744" cy="259045"/>
    <xdr:sp macro="" textlink="">
      <xdr:nvSpPr>
        <xdr:cNvPr id="369" name="n_4aveValue【福祉施設】&#10;一人当たり面積">
          <a:extLst>
            <a:ext uri="{FF2B5EF4-FFF2-40B4-BE49-F238E27FC236}">
              <a16:creationId xmlns:a16="http://schemas.microsoft.com/office/drawing/2014/main" id="{9ADDE64A-3BB2-4D32-BB07-43DEFAB2407E}"/>
            </a:ext>
          </a:extLst>
        </xdr:cNvPr>
        <xdr:cNvSpPr txBox="1"/>
      </xdr:nvSpPr>
      <xdr:spPr>
        <a:xfrm>
          <a:off x="6068772" y="1440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127198</xdr:rowOff>
    </xdr:from>
    <xdr:ext cx="469744" cy="259045"/>
    <xdr:sp macro="" textlink="">
      <xdr:nvSpPr>
        <xdr:cNvPr id="370" name="n_1mainValue【福祉施設】&#10;一人当たり面積">
          <a:extLst>
            <a:ext uri="{FF2B5EF4-FFF2-40B4-BE49-F238E27FC236}">
              <a16:creationId xmlns:a16="http://schemas.microsoft.com/office/drawing/2014/main" id="{E05E2288-2D5D-4CFD-8FD3-C5D58E4286DB}"/>
            </a:ext>
          </a:extLst>
        </xdr:cNvPr>
        <xdr:cNvSpPr txBox="1"/>
      </xdr:nvSpPr>
      <xdr:spPr>
        <a:xfrm>
          <a:off x="8454467" y="13847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138084</xdr:rowOff>
    </xdr:from>
    <xdr:ext cx="469744" cy="259045"/>
    <xdr:sp macro="" textlink="">
      <xdr:nvSpPr>
        <xdr:cNvPr id="371" name="n_2mainValue【福祉施設】&#10;一人当たり面積">
          <a:extLst>
            <a:ext uri="{FF2B5EF4-FFF2-40B4-BE49-F238E27FC236}">
              <a16:creationId xmlns:a16="http://schemas.microsoft.com/office/drawing/2014/main" id="{8A756065-36AE-4CD4-BB26-A86EA3CB5D47}"/>
            </a:ext>
          </a:extLst>
        </xdr:cNvPr>
        <xdr:cNvSpPr txBox="1"/>
      </xdr:nvSpPr>
      <xdr:spPr>
        <a:xfrm>
          <a:off x="7673417" y="1385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138084</xdr:rowOff>
    </xdr:from>
    <xdr:ext cx="469744" cy="259045"/>
    <xdr:sp macro="" textlink="">
      <xdr:nvSpPr>
        <xdr:cNvPr id="372" name="n_3mainValue【福祉施設】&#10;一人当たり面積">
          <a:extLst>
            <a:ext uri="{FF2B5EF4-FFF2-40B4-BE49-F238E27FC236}">
              <a16:creationId xmlns:a16="http://schemas.microsoft.com/office/drawing/2014/main" id="{00A82060-FCD5-4C8B-8E0B-A89DAFAF2397}"/>
            </a:ext>
          </a:extLst>
        </xdr:cNvPr>
        <xdr:cNvSpPr txBox="1"/>
      </xdr:nvSpPr>
      <xdr:spPr>
        <a:xfrm>
          <a:off x="6866332" y="1385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148970</xdr:rowOff>
    </xdr:from>
    <xdr:ext cx="469744" cy="259045"/>
    <xdr:sp macro="" textlink="">
      <xdr:nvSpPr>
        <xdr:cNvPr id="373" name="n_4mainValue【福祉施設】&#10;一人当たり面積">
          <a:extLst>
            <a:ext uri="{FF2B5EF4-FFF2-40B4-BE49-F238E27FC236}">
              <a16:creationId xmlns:a16="http://schemas.microsoft.com/office/drawing/2014/main" id="{335E9063-C7B6-40AD-B290-FF592C29DA6B}"/>
            </a:ext>
          </a:extLst>
        </xdr:cNvPr>
        <xdr:cNvSpPr txBox="1"/>
      </xdr:nvSpPr>
      <xdr:spPr>
        <a:xfrm>
          <a:off x="6068772" y="1386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48456E4B-9ADB-4BC8-A46C-767E2BE00256}"/>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6E32882A-9913-4504-A89E-57043C7032DC}"/>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8E304259-938C-430E-A784-493C3754B903}"/>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27917A5B-426C-4460-9A6D-61CCAED47592}"/>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AF00D7E6-DB35-42FE-A988-E0B02A99FF26}"/>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BB7F9BEC-3FD4-49C8-B245-3254CA516435}"/>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4C6336D2-12E3-45FF-9266-9B619DD03151}"/>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CB9961E2-D295-431D-A7EB-A06F4EE78179}"/>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B2A4BBA0-381B-4116-B9D8-99D4B37A9C31}"/>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6D5503E6-468C-4E19-93D8-A77C53341510}"/>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76177413-F270-475A-BA46-46AED3029573}"/>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63E9F4AF-6F5B-48EF-A387-3D227CC3F881}"/>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5EB41726-6A56-4CB5-9620-BF0A4FEA5553}"/>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467A1070-C9B2-464C-BA5A-8C5424AAC586}"/>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6C52C67F-B865-43DD-9A12-5F3749378430}"/>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4C754D58-CE0D-48D7-A104-CCF263BCBB9E}"/>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B7FBC472-783D-4C29-A783-07AA8B6EDE9B}"/>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EBDBAE31-3016-4C10-BF7A-FE37DB26727D}"/>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D70C9ED5-81EF-4E63-8251-8AC551383342}"/>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36143D59-5939-4402-BE46-71405DDE81C7}"/>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68FBBF0C-43FE-4EFC-93F1-E44B17062112}"/>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2DDB0F7C-C976-479E-8D56-8CF9BA23FC1B}"/>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1AB12D43-0BA7-4257-B6DF-E003ECFFDDF9}"/>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29CAD17E-DD92-43C4-A9EE-93754A4AD351}"/>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137161</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E8EC6F56-79A6-4606-B127-751A24D8D2F3}"/>
            </a:ext>
          </a:extLst>
        </xdr:cNvPr>
        <xdr:cNvCxnSpPr/>
      </xdr:nvCxnSpPr>
      <xdr:spPr>
        <a:xfrm flipV="1">
          <a:off x="4173855" y="17106901"/>
          <a:ext cx="0" cy="1562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896B12D0-0666-4F4E-8E28-85A4722489F7}"/>
            </a:ext>
          </a:extLst>
        </xdr:cNvPr>
        <xdr:cNvSpPr txBox="1"/>
      </xdr:nvSpPr>
      <xdr:spPr>
        <a:xfrm>
          <a:off x="421259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58A4EE55-E8A9-4D6C-A901-FC7ACCAADB82}"/>
            </a:ext>
          </a:extLst>
        </xdr:cNvPr>
        <xdr:cNvCxnSpPr/>
      </xdr:nvCxnSpPr>
      <xdr:spPr>
        <a:xfrm>
          <a:off x="411226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83838</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4AF1B1FC-1489-4416-A0E1-249C95C7E1EC}"/>
            </a:ext>
          </a:extLst>
        </xdr:cNvPr>
        <xdr:cNvSpPr txBox="1"/>
      </xdr:nvSpPr>
      <xdr:spPr>
        <a:xfrm>
          <a:off x="4212590" y="16887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137161</xdr:rowOff>
    </xdr:from>
    <xdr:to>
      <xdr:col>24</xdr:col>
      <xdr:colOff>152400</xdr:colOff>
      <xdr:row>99</xdr:row>
      <xdr:rowOff>137161</xdr:rowOff>
    </xdr:to>
    <xdr:cxnSp macro="">
      <xdr:nvCxnSpPr>
        <xdr:cNvPr id="402" name="直線コネクタ 401">
          <a:extLst>
            <a:ext uri="{FF2B5EF4-FFF2-40B4-BE49-F238E27FC236}">
              <a16:creationId xmlns:a16="http://schemas.microsoft.com/office/drawing/2014/main" id="{AA960ACF-25EA-4442-9148-30E9BEA6A042}"/>
            </a:ext>
          </a:extLst>
        </xdr:cNvPr>
        <xdr:cNvCxnSpPr/>
      </xdr:nvCxnSpPr>
      <xdr:spPr>
        <a:xfrm>
          <a:off x="4112260" y="171069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76852</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E95D55F6-9F81-4FCB-84C1-300EF68BA557}"/>
            </a:ext>
          </a:extLst>
        </xdr:cNvPr>
        <xdr:cNvSpPr txBox="1"/>
      </xdr:nvSpPr>
      <xdr:spPr>
        <a:xfrm>
          <a:off x="4212590" y="175647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53975</xdr:rowOff>
    </xdr:from>
    <xdr:to>
      <xdr:col>24</xdr:col>
      <xdr:colOff>114300</xdr:colOff>
      <xdr:row>103</xdr:row>
      <xdr:rowOff>155575</xdr:rowOff>
    </xdr:to>
    <xdr:sp macro="" textlink="">
      <xdr:nvSpPr>
        <xdr:cNvPr id="404" name="フローチャート: 判断 403">
          <a:extLst>
            <a:ext uri="{FF2B5EF4-FFF2-40B4-BE49-F238E27FC236}">
              <a16:creationId xmlns:a16="http://schemas.microsoft.com/office/drawing/2014/main" id="{355AE160-C37D-4969-B599-34E834602D90}"/>
            </a:ext>
          </a:extLst>
        </xdr:cNvPr>
        <xdr:cNvSpPr/>
      </xdr:nvSpPr>
      <xdr:spPr>
        <a:xfrm>
          <a:off x="4131310" y="177171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17780</xdr:rowOff>
    </xdr:from>
    <xdr:to>
      <xdr:col>20</xdr:col>
      <xdr:colOff>38100</xdr:colOff>
      <xdr:row>103</xdr:row>
      <xdr:rowOff>119380</xdr:rowOff>
    </xdr:to>
    <xdr:sp macro="" textlink="">
      <xdr:nvSpPr>
        <xdr:cNvPr id="405" name="フローチャート: 判断 404">
          <a:extLst>
            <a:ext uri="{FF2B5EF4-FFF2-40B4-BE49-F238E27FC236}">
              <a16:creationId xmlns:a16="http://schemas.microsoft.com/office/drawing/2014/main" id="{171DBA3E-6AEF-411F-A3D7-058A6ED3A9AB}"/>
            </a:ext>
          </a:extLst>
        </xdr:cNvPr>
        <xdr:cNvSpPr/>
      </xdr:nvSpPr>
      <xdr:spPr>
        <a:xfrm>
          <a:off x="3388360" y="176809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27305</xdr:rowOff>
    </xdr:from>
    <xdr:to>
      <xdr:col>15</xdr:col>
      <xdr:colOff>101600</xdr:colOff>
      <xdr:row>103</xdr:row>
      <xdr:rowOff>128905</xdr:rowOff>
    </xdr:to>
    <xdr:sp macro="" textlink="">
      <xdr:nvSpPr>
        <xdr:cNvPr id="406" name="フローチャート: 判断 405">
          <a:extLst>
            <a:ext uri="{FF2B5EF4-FFF2-40B4-BE49-F238E27FC236}">
              <a16:creationId xmlns:a16="http://schemas.microsoft.com/office/drawing/2014/main" id="{4B997A63-09E6-43E8-90FC-8F442D49EA77}"/>
            </a:ext>
          </a:extLst>
        </xdr:cNvPr>
        <xdr:cNvSpPr/>
      </xdr:nvSpPr>
      <xdr:spPr>
        <a:xfrm>
          <a:off x="2571750" y="1768475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25400</xdr:rowOff>
    </xdr:from>
    <xdr:to>
      <xdr:col>10</xdr:col>
      <xdr:colOff>165100</xdr:colOff>
      <xdr:row>103</xdr:row>
      <xdr:rowOff>127000</xdr:rowOff>
    </xdr:to>
    <xdr:sp macro="" textlink="">
      <xdr:nvSpPr>
        <xdr:cNvPr id="407" name="フローチャート: 判断 406">
          <a:extLst>
            <a:ext uri="{FF2B5EF4-FFF2-40B4-BE49-F238E27FC236}">
              <a16:creationId xmlns:a16="http://schemas.microsoft.com/office/drawing/2014/main" id="{5592702E-66EB-4C47-A166-7A8611C2AD28}"/>
            </a:ext>
          </a:extLst>
        </xdr:cNvPr>
        <xdr:cNvSpPr/>
      </xdr:nvSpPr>
      <xdr:spPr>
        <a:xfrm>
          <a:off x="1774190" y="1768094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2539</xdr:rowOff>
    </xdr:from>
    <xdr:to>
      <xdr:col>6</xdr:col>
      <xdr:colOff>38100</xdr:colOff>
      <xdr:row>103</xdr:row>
      <xdr:rowOff>104139</xdr:rowOff>
    </xdr:to>
    <xdr:sp macro="" textlink="">
      <xdr:nvSpPr>
        <xdr:cNvPr id="408" name="フローチャート: 判断 407">
          <a:extLst>
            <a:ext uri="{FF2B5EF4-FFF2-40B4-BE49-F238E27FC236}">
              <a16:creationId xmlns:a16="http://schemas.microsoft.com/office/drawing/2014/main" id="{74DBD76C-F690-497B-8DE3-763F45C72D50}"/>
            </a:ext>
          </a:extLst>
        </xdr:cNvPr>
        <xdr:cNvSpPr/>
      </xdr:nvSpPr>
      <xdr:spPr>
        <a:xfrm>
          <a:off x="988060" y="1766188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731FAF14-7BC2-47B2-9E9C-27653516B7CA}"/>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36B05BB7-D333-41B0-9EE7-9768A991C0B3}"/>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B8257944-2CC5-417F-A6C4-646D209CBD28}"/>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8EECF628-38BB-42AA-AC6D-8EEC64FF1E59}"/>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587DB3C2-C78E-4707-83C8-ABFF2CF55069}"/>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116839</xdr:rowOff>
    </xdr:from>
    <xdr:to>
      <xdr:col>24</xdr:col>
      <xdr:colOff>114300</xdr:colOff>
      <xdr:row>104</xdr:row>
      <xdr:rowOff>46989</xdr:rowOff>
    </xdr:to>
    <xdr:sp macro="" textlink="">
      <xdr:nvSpPr>
        <xdr:cNvPr id="414" name="楕円 413">
          <a:extLst>
            <a:ext uri="{FF2B5EF4-FFF2-40B4-BE49-F238E27FC236}">
              <a16:creationId xmlns:a16="http://schemas.microsoft.com/office/drawing/2014/main" id="{50E35B88-A9BC-4856-A28D-EAF07F7392B4}"/>
            </a:ext>
          </a:extLst>
        </xdr:cNvPr>
        <xdr:cNvSpPr/>
      </xdr:nvSpPr>
      <xdr:spPr>
        <a:xfrm>
          <a:off x="4131310" y="177761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95266</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B3C54905-EFF7-4BD5-A8BA-F6514BE7884A}"/>
            </a:ext>
          </a:extLst>
        </xdr:cNvPr>
        <xdr:cNvSpPr txBox="1"/>
      </xdr:nvSpPr>
      <xdr:spPr>
        <a:xfrm>
          <a:off x="4212590" y="17750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63500</xdr:rowOff>
    </xdr:from>
    <xdr:to>
      <xdr:col>20</xdr:col>
      <xdr:colOff>38100</xdr:colOff>
      <xdr:row>103</xdr:row>
      <xdr:rowOff>165100</xdr:rowOff>
    </xdr:to>
    <xdr:sp macro="" textlink="">
      <xdr:nvSpPr>
        <xdr:cNvPr id="416" name="楕円 415">
          <a:extLst>
            <a:ext uri="{FF2B5EF4-FFF2-40B4-BE49-F238E27FC236}">
              <a16:creationId xmlns:a16="http://schemas.microsoft.com/office/drawing/2014/main" id="{AF49963D-0202-4007-8690-A8F08A5DC04F}"/>
            </a:ext>
          </a:extLst>
        </xdr:cNvPr>
        <xdr:cNvSpPr/>
      </xdr:nvSpPr>
      <xdr:spPr>
        <a:xfrm>
          <a:off x="3388360" y="1771904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114300</xdr:rowOff>
    </xdr:from>
    <xdr:to>
      <xdr:col>24</xdr:col>
      <xdr:colOff>63500</xdr:colOff>
      <xdr:row>103</xdr:row>
      <xdr:rowOff>167639</xdr:rowOff>
    </xdr:to>
    <xdr:cxnSp macro="">
      <xdr:nvCxnSpPr>
        <xdr:cNvPr id="417" name="直線コネクタ 416">
          <a:extLst>
            <a:ext uri="{FF2B5EF4-FFF2-40B4-BE49-F238E27FC236}">
              <a16:creationId xmlns:a16="http://schemas.microsoft.com/office/drawing/2014/main" id="{707C1010-F424-4F09-B5C8-EC7BFBDBC52E}"/>
            </a:ext>
          </a:extLst>
        </xdr:cNvPr>
        <xdr:cNvCxnSpPr/>
      </xdr:nvCxnSpPr>
      <xdr:spPr>
        <a:xfrm>
          <a:off x="3431540" y="17773650"/>
          <a:ext cx="742950" cy="5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636</xdr:rowOff>
    </xdr:from>
    <xdr:to>
      <xdr:col>15</xdr:col>
      <xdr:colOff>101600</xdr:colOff>
      <xdr:row>105</xdr:row>
      <xdr:rowOff>102236</xdr:rowOff>
    </xdr:to>
    <xdr:sp macro="" textlink="">
      <xdr:nvSpPr>
        <xdr:cNvPr id="418" name="楕円 417">
          <a:extLst>
            <a:ext uri="{FF2B5EF4-FFF2-40B4-BE49-F238E27FC236}">
              <a16:creationId xmlns:a16="http://schemas.microsoft.com/office/drawing/2014/main" id="{5D5D9570-E657-407F-AB49-741049B745C5}"/>
            </a:ext>
          </a:extLst>
        </xdr:cNvPr>
        <xdr:cNvSpPr/>
      </xdr:nvSpPr>
      <xdr:spPr>
        <a:xfrm>
          <a:off x="2571750" y="1800288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114300</xdr:rowOff>
    </xdr:from>
    <xdr:to>
      <xdr:col>19</xdr:col>
      <xdr:colOff>177800</xdr:colOff>
      <xdr:row>105</xdr:row>
      <xdr:rowOff>51436</xdr:rowOff>
    </xdr:to>
    <xdr:cxnSp macro="">
      <xdr:nvCxnSpPr>
        <xdr:cNvPr id="419" name="直線コネクタ 418">
          <a:extLst>
            <a:ext uri="{FF2B5EF4-FFF2-40B4-BE49-F238E27FC236}">
              <a16:creationId xmlns:a16="http://schemas.microsoft.com/office/drawing/2014/main" id="{25B0B577-A472-411F-908C-2164115456AD}"/>
            </a:ext>
          </a:extLst>
        </xdr:cNvPr>
        <xdr:cNvCxnSpPr/>
      </xdr:nvCxnSpPr>
      <xdr:spPr>
        <a:xfrm flipV="1">
          <a:off x="2626360" y="17773650"/>
          <a:ext cx="805180" cy="28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130175</xdr:rowOff>
    </xdr:from>
    <xdr:to>
      <xdr:col>10</xdr:col>
      <xdr:colOff>165100</xdr:colOff>
      <xdr:row>105</xdr:row>
      <xdr:rowOff>60325</xdr:rowOff>
    </xdr:to>
    <xdr:sp macro="" textlink="">
      <xdr:nvSpPr>
        <xdr:cNvPr id="420" name="楕円 419">
          <a:extLst>
            <a:ext uri="{FF2B5EF4-FFF2-40B4-BE49-F238E27FC236}">
              <a16:creationId xmlns:a16="http://schemas.microsoft.com/office/drawing/2014/main" id="{56D00A2D-01D2-446E-8BE5-42C012DD3E54}"/>
            </a:ext>
          </a:extLst>
        </xdr:cNvPr>
        <xdr:cNvSpPr/>
      </xdr:nvSpPr>
      <xdr:spPr>
        <a:xfrm>
          <a:off x="1774190" y="17964785"/>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9525</xdr:rowOff>
    </xdr:from>
    <xdr:to>
      <xdr:col>15</xdr:col>
      <xdr:colOff>50800</xdr:colOff>
      <xdr:row>105</xdr:row>
      <xdr:rowOff>51436</xdr:rowOff>
    </xdr:to>
    <xdr:cxnSp macro="">
      <xdr:nvCxnSpPr>
        <xdr:cNvPr id="421" name="直線コネクタ 420">
          <a:extLst>
            <a:ext uri="{FF2B5EF4-FFF2-40B4-BE49-F238E27FC236}">
              <a16:creationId xmlns:a16="http://schemas.microsoft.com/office/drawing/2014/main" id="{D7F9E8B3-8BA4-4199-A2A3-FB1BBA2903A8}"/>
            </a:ext>
          </a:extLst>
        </xdr:cNvPr>
        <xdr:cNvCxnSpPr/>
      </xdr:nvCxnSpPr>
      <xdr:spPr>
        <a:xfrm>
          <a:off x="1828800" y="18013680"/>
          <a:ext cx="79756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93980</xdr:rowOff>
    </xdr:from>
    <xdr:to>
      <xdr:col>6</xdr:col>
      <xdr:colOff>38100</xdr:colOff>
      <xdr:row>105</xdr:row>
      <xdr:rowOff>24130</xdr:rowOff>
    </xdr:to>
    <xdr:sp macro="" textlink="">
      <xdr:nvSpPr>
        <xdr:cNvPr id="422" name="楕円 421">
          <a:extLst>
            <a:ext uri="{FF2B5EF4-FFF2-40B4-BE49-F238E27FC236}">
              <a16:creationId xmlns:a16="http://schemas.microsoft.com/office/drawing/2014/main" id="{AA1770F9-C542-4955-8D87-16DC7DCA6773}"/>
            </a:ext>
          </a:extLst>
        </xdr:cNvPr>
        <xdr:cNvSpPr/>
      </xdr:nvSpPr>
      <xdr:spPr>
        <a:xfrm>
          <a:off x="988060" y="179285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144780</xdr:rowOff>
    </xdr:from>
    <xdr:to>
      <xdr:col>10</xdr:col>
      <xdr:colOff>114300</xdr:colOff>
      <xdr:row>105</xdr:row>
      <xdr:rowOff>9525</xdr:rowOff>
    </xdr:to>
    <xdr:cxnSp macro="">
      <xdr:nvCxnSpPr>
        <xdr:cNvPr id="423" name="直線コネクタ 422">
          <a:extLst>
            <a:ext uri="{FF2B5EF4-FFF2-40B4-BE49-F238E27FC236}">
              <a16:creationId xmlns:a16="http://schemas.microsoft.com/office/drawing/2014/main" id="{3B38031B-E2CE-4DC1-BF20-509E5E18BB95}"/>
            </a:ext>
          </a:extLst>
        </xdr:cNvPr>
        <xdr:cNvCxnSpPr/>
      </xdr:nvCxnSpPr>
      <xdr:spPr>
        <a:xfrm>
          <a:off x="1031240" y="17973675"/>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135907</xdr:rowOff>
    </xdr:from>
    <xdr:ext cx="405111" cy="259045"/>
    <xdr:sp macro="" textlink="">
      <xdr:nvSpPr>
        <xdr:cNvPr id="424" name="n_1aveValue【市民会館】&#10;有形固定資産減価償却率">
          <a:extLst>
            <a:ext uri="{FF2B5EF4-FFF2-40B4-BE49-F238E27FC236}">
              <a16:creationId xmlns:a16="http://schemas.microsoft.com/office/drawing/2014/main" id="{F0F14BC4-0B4F-4418-BCAF-DE703820B21F}"/>
            </a:ext>
          </a:extLst>
        </xdr:cNvPr>
        <xdr:cNvSpPr txBox="1"/>
      </xdr:nvSpPr>
      <xdr:spPr>
        <a:xfrm>
          <a:off x="3239144" y="1744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145432</xdr:rowOff>
    </xdr:from>
    <xdr:ext cx="405111" cy="259045"/>
    <xdr:sp macro="" textlink="">
      <xdr:nvSpPr>
        <xdr:cNvPr id="425" name="n_2aveValue【市民会館】&#10;有形固定資産減価償却率">
          <a:extLst>
            <a:ext uri="{FF2B5EF4-FFF2-40B4-BE49-F238E27FC236}">
              <a16:creationId xmlns:a16="http://schemas.microsoft.com/office/drawing/2014/main" id="{0B5C0B07-541F-45D7-ACFA-BD032C3019F9}"/>
            </a:ext>
          </a:extLst>
        </xdr:cNvPr>
        <xdr:cNvSpPr txBox="1"/>
      </xdr:nvSpPr>
      <xdr:spPr>
        <a:xfrm>
          <a:off x="2439044" y="1745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143527</xdr:rowOff>
    </xdr:from>
    <xdr:ext cx="405111" cy="259045"/>
    <xdr:sp macro="" textlink="">
      <xdr:nvSpPr>
        <xdr:cNvPr id="426" name="n_3aveValue【市民会館】&#10;有形固定資産減価償却率">
          <a:extLst>
            <a:ext uri="{FF2B5EF4-FFF2-40B4-BE49-F238E27FC236}">
              <a16:creationId xmlns:a16="http://schemas.microsoft.com/office/drawing/2014/main" id="{75F09E44-3C2A-47B7-A028-FD54FA639CDD}"/>
            </a:ext>
          </a:extLst>
        </xdr:cNvPr>
        <xdr:cNvSpPr txBox="1"/>
      </xdr:nvSpPr>
      <xdr:spPr>
        <a:xfrm>
          <a:off x="1641484" y="1745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120666</xdr:rowOff>
    </xdr:from>
    <xdr:ext cx="405111" cy="259045"/>
    <xdr:sp macro="" textlink="">
      <xdr:nvSpPr>
        <xdr:cNvPr id="427" name="n_4aveValue【市民会館】&#10;有形固定資産減価償却率">
          <a:extLst>
            <a:ext uri="{FF2B5EF4-FFF2-40B4-BE49-F238E27FC236}">
              <a16:creationId xmlns:a16="http://schemas.microsoft.com/office/drawing/2014/main" id="{46FBF303-6012-4465-A93D-B85BB98833CA}"/>
            </a:ext>
          </a:extLst>
        </xdr:cNvPr>
        <xdr:cNvSpPr txBox="1"/>
      </xdr:nvSpPr>
      <xdr:spPr>
        <a:xfrm>
          <a:off x="855354" y="17439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156227</xdr:rowOff>
    </xdr:from>
    <xdr:ext cx="405111" cy="259045"/>
    <xdr:sp macro="" textlink="">
      <xdr:nvSpPr>
        <xdr:cNvPr id="428" name="n_1mainValue【市民会館】&#10;有形固定資産減価償却率">
          <a:extLst>
            <a:ext uri="{FF2B5EF4-FFF2-40B4-BE49-F238E27FC236}">
              <a16:creationId xmlns:a16="http://schemas.microsoft.com/office/drawing/2014/main" id="{1469B018-5205-412A-B7B2-E2F563A40825}"/>
            </a:ext>
          </a:extLst>
        </xdr:cNvPr>
        <xdr:cNvSpPr txBox="1"/>
      </xdr:nvSpPr>
      <xdr:spPr>
        <a:xfrm>
          <a:off x="3239144" y="1781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93363</xdr:rowOff>
    </xdr:from>
    <xdr:ext cx="405111" cy="259045"/>
    <xdr:sp macro="" textlink="">
      <xdr:nvSpPr>
        <xdr:cNvPr id="429" name="n_2mainValue【市民会館】&#10;有形固定資産減価償却率">
          <a:extLst>
            <a:ext uri="{FF2B5EF4-FFF2-40B4-BE49-F238E27FC236}">
              <a16:creationId xmlns:a16="http://schemas.microsoft.com/office/drawing/2014/main" id="{F0718668-15A7-411E-99A5-7587209B3014}"/>
            </a:ext>
          </a:extLst>
        </xdr:cNvPr>
        <xdr:cNvSpPr txBox="1"/>
      </xdr:nvSpPr>
      <xdr:spPr>
        <a:xfrm>
          <a:off x="2439044" y="1809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51452</xdr:rowOff>
    </xdr:from>
    <xdr:ext cx="405111" cy="259045"/>
    <xdr:sp macro="" textlink="">
      <xdr:nvSpPr>
        <xdr:cNvPr id="430" name="n_3mainValue【市民会館】&#10;有形固定資産減価償却率">
          <a:extLst>
            <a:ext uri="{FF2B5EF4-FFF2-40B4-BE49-F238E27FC236}">
              <a16:creationId xmlns:a16="http://schemas.microsoft.com/office/drawing/2014/main" id="{0DA54569-ED21-44A1-97AC-F69F415B8ABF}"/>
            </a:ext>
          </a:extLst>
        </xdr:cNvPr>
        <xdr:cNvSpPr txBox="1"/>
      </xdr:nvSpPr>
      <xdr:spPr>
        <a:xfrm>
          <a:off x="1641484" y="1805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15257</xdr:rowOff>
    </xdr:from>
    <xdr:ext cx="405111" cy="259045"/>
    <xdr:sp macro="" textlink="">
      <xdr:nvSpPr>
        <xdr:cNvPr id="431" name="n_4mainValue【市民会館】&#10;有形固定資産減価償却率">
          <a:extLst>
            <a:ext uri="{FF2B5EF4-FFF2-40B4-BE49-F238E27FC236}">
              <a16:creationId xmlns:a16="http://schemas.microsoft.com/office/drawing/2014/main" id="{4395247B-5B90-4249-AC6B-AA3C1B0C6829}"/>
            </a:ext>
          </a:extLst>
        </xdr:cNvPr>
        <xdr:cNvSpPr txBox="1"/>
      </xdr:nvSpPr>
      <xdr:spPr>
        <a:xfrm>
          <a:off x="855354" y="1802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ED2998C4-8315-4D4A-AF94-94A6E1DE5592}"/>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523F1990-E75D-47E1-82F6-597BBFCFE82D}"/>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D473864B-690A-4070-B81F-3B82057A45F3}"/>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34BFAF4B-E63F-4C05-A217-DD373967334C}"/>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786D81BB-F2AA-465C-8848-B514E589B078}"/>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CA5009BD-1570-4A39-9F76-FF587DB650A2}"/>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BA317044-4B35-4731-919B-AD183426739D}"/>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21B1CE2C-947E-415E-AEE8-1DB32673F179}"/>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702D8102-42EB-4403-AC26-C3C738B8DFDF}"/>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3A98ACDA-C4FA-46D2-B23F-1717FD5201C9}"/>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7E8C4DFB-C433-42F4-BE34-70182AE25E11}"/>
            </a:ext>
          </a:extLst>
        </xdr:cNvPr>
        <xdr:cNvCxnSpPr/>
      </xdr:nvCxnSpPr>
      <xdr:spPr>
        <a:xfrm>
          <a:off x="5960110" y="1847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D6471CCA-DF1C-4499-A4F5-05C5542AAAB7}"/>
            </a:ext>
          </a:extLst>
        </xdr:cNvPr>
        <xdr:cNvSpPr txBox="1"/>
      </xdr:nvSpPr>
      <xdr:spPr>
        <a:xfrm>
          <a:off x="5527221" y="1833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E10FBEEF-6422-4A0E-8DAF-1E55B0BB872F}"/>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D577D5F7-EB1F-4044-ADF3-F2BE476BAE27}"/>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162208F4-A84B-4EE6-8BF5-56A06CA86C84}"/>
            </a:ext>
          </a:extLst>
        </xdr:cNvPr>
        <xdr:cNvCxnSpPr/>
      </xdr:nvCxnSpPr>
      <xdr:spPr>
        <a:xfrm>
          <a:off x="5960110" y="17331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DCFE12FC-C104-41A1-A9D6-1D1CAEF932F9}"/>
            </a:ext>
          </a:extLst>
        </xdr:cNvPr>
        <xdr:cNvSpPr txBox="1"/>
      </xdr:nvSpPr>
      <xdr:spPr>
        <a:xfrm>
          <a:off x="5527221" y="1719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D89FE7BF-08DA-4302-925B-6EBC45ED6F5F}"/>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FC05BA21-BFDF-418F-B6DC-E8F481929219}"/>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08D19D80-4070-4A0B-874B-608203B79BE4}"/>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93345</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39F2F495-AC4E-473D-8497-2A2A75C91A3A}"/>
            </a:ext>
          </a:extLst>
        </xdr:cNvPr>
        <xdr:cNvCxnSpPr/>
      </xdr:nvCxnSpPr>
      <xdr:spPr>
        <a:xfrm flipV="1">
          <a:off x="9429115" y="17242155"/>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CC0BB444-ABAB-4778-A55F-E32E6C4FEC1F}"/>
            </a:ext>
          </a:extLst>
        </xdr:cNvPr>
        <xdr:cNvSpPr txBox="1"/>
      </xdr:nvSpPr>
      <xdr:spPr>
        <a:xfrm>
          <a:off x="9467850"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8A321152-D021-4C25-BA38-3ADA0C8C3A30}"/>
            </a:ext>
          </a:extLst>
        </xdr:cNvPr>
        <xdr:cNvCxnSpPr/>
      </xdr:nvCxnSpPr>
      <xdr:spPr>
        <a:xfrm>
          <a:off x="9356090" y="1844802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40022</xdr:rowOff>
    </xdr:from>
    <xdr:ext cx="469744" cy="259045"/>
    <xdr:sp macro="" textlink="">
      <xdr:nvSpPr>
        <xdr:cNvPr id="454" name="【市民会館】&#10;一人当たり面積最大値テキスト">
          <a:extLst>
            <a:ext uri="{FF2B5EF4-FFF2-40B4-BE49-F238E27FC236}">
              <a16:creationId xmlns:a16="http://schemas.microsoft.com/office/drawing/2014/main" id="{E375144D-DE7E-476B-AAAB-4B06CFFA8DC6}"/>
            </a:ext>
          </a:extLst>
        </xdr:cNvPr>
        <xdr:cNvSpPr txBox="1"/>
      </xdr:nvSpPr>
      <xdr:spPr>
        <a:xfrm>
          <a:off x="9467850" y="1701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93345</xdr:rowOff>
    </xdr:from>
    <xdr:to>
      <xdr:col>55</xdr:col>
      <xdr:colOff>88900</xdr:colOff>
      <xdr:row>100</xdr:row>
      <xdr:rowOff>93345</xdr:rowOff>
    </xdr:to>
    <xdr:cxnSp macro="">
      <xdr:nvCxnSpPr>
        <xdr:cNvPr id="455" name="直線コネクタ 454">
          <a:extLst>
            <a:ext uri="{FF2B5EF4-FFF2-40B4-BE49-F238E27FC236}">
              <a16:creationId xmlns:a16="http://schemas.microsoft.com/office/drawing/2014/main" id="{CFC144F3-F159-4F63-900A-18A9F4F98FB8}"/>
            </a:ext>
          </a:extLst>
        </xdr:cNvPr>
        <xdr:cNvCxnSpPr/>
      </xdr:nvCxnSpPr>
      <xdr:spPr>
        <a:xfrm>
          <a:off x="9356090" y="172421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168291</xdr:rowOff>
    </xdr:from>
    <xdr:ext cx="469744" cy="259045"/>
    <xdr:sp macro="" textlink="">
      <xdr:nvSpPr>
        <xdr:cNvPr id="456" name="【市民会館】&#10;一人当たり面積平均値テキスト">
          <a:extLst>
            <a:ext uri="{FF2B5EF4-FFF2-40B4-BE49-F238E27FC236}">
              <a16:creationId xmlns:a16="http://schemas.microsoft.com/office/drawing/2014/main" id="{A98CAF16-438A-4F8F-AEBD-85795B9A7F8F}"/>
            </a:ext>
          </a:extLst>
        </xdr:cNvPr>
        <xdr:cNvSpPr txBox="1"/>
      </xdr:nvSpPr>
      <xdr:spPr>
        <a:xfrm>
          <a:off x="9467850" y="178314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57" name="フローチャート: 判断 456">
          <a:extLst>
            <a:ext uri="{FF2B5EF4-FFF2-40B4-BE49-F238E27FC236}">
              <a16:creationId xmlns:a16="http://schemas.microsoft.com/office/drawing/2014/main" id="{2891B848-8FAA-4699-A609-FBE56BC2A1AE}"/>
            </a:ext>
          </a:extLst>
        </xdr:cNvPr>
        <xdr:cNvSpPr/>
      </xdr:nvSpPr>
      <xdr:spPr>
        <a:xfrm>
          <a:off x="9394190" y="1797430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58" name="フローチャート: 判断 457">
          <a:extLst>
            <a:ext uri="{FF2B5EF4-FFF2-40B4-BE49-F238E27FC236}">
              <a16:creationId xmlns:a16="http://schemas.microsoft.com/office/drawing/2014/main" id="{A48F8917-49FD-437E-ACFA-DC7538F72B7B}"/>
            </a:ext>
          </a:extLst>
        </xdr:cNvPr>
        <xdr:cNvSpPr/>
      </xdr:nvSpPr>
      <xdr:spPr>
        <a:xfrm>
          <a:off x="8632190" y="1799526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59" name="フローチャート: 判断 458">
          <a:extLst>
            <a:ext uri="{FF2B5EF4-FFF2-40B4-BE49-F238E27FC236}">
              <a16:creationId xmlns:a16="http://schemas.microsoft.com/office/drawing/2014/main" id="{CDB3401A-1FD4-474C-87DC-2E966AB7E2F9}"/>
            </a:ext>
          </a:extLst>
        </xdr:cNvPr>
        <xdr:cNvSpPr/>
      </xdr:nvSpPr>
      <xdr:spPr>
        <a:xfrm>
          <a:off x="7846060" y="179952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60" name="フローチャート: 判断 459">
          <a:extLst>
            <a:ext uri="{FF2B5EF4-FFF2-40B4-BE49-F238E27FC236}">
              <a16:creationId xmlns:a16="http://schemas.microsoft.com/office/drawing/2014/main" id="{CE5494E3-5725-41E8-AF68-3A910BF7CFFC}"/>
            </a:ext>
          </a:extLst>
        </xdr:cNvPr>
        <xdr:cNvSpPr/>
      </xdr:nvSpPr>
      <xdr:spPr>
        <a:xfrm>
          <a:off x="7029450" y="1802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61" name="フローチャート: 判断 460">
          <a:extLst>
            <a:ext uri="{FF2B5EF4-FFF2-40B4-BE49-F238E27FC236}">
              <a16:creationId xmlns:a16="http://schemas.microsoft.com/office/drawing/2014/main" id="{CE3CF518-D059-4252-A637-739AA4A83CB2}"/>
            </a:ext>
          </a:extLst>
        </xdr:cNvPr>
        <xdr:cNvSpPr/>
      </xdr:nvSpPr>
      <xdr:spPr>
        <a:xfrm>
          <a:off x="6231890" y="180200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61092939-C4B5-457D-839C-10CBBFC3DECB}"/>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67ADBEF3-941C-426E-8C3F-8E1084FF71E8}"/>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73773275-B160-43A6-A128-115E89288183}"/>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9034B278-D93C-48D7-8BEB-55762F1379A2}"/>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96089C21-AFD7-4D1E-B03B-0B47D51863F6}"/>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93980</xdr:rowOff>
    </xdr:from>
    <xdr:to>
      <xdr:col>55</xdr:col>
      <xdr:colOff>50800</xdr:colOff>
      <xdr:row>106</xdr:row>
      <xdr:rowOff>24130</xdr:rowOff>
    </xdr:to>
    <xdr:sp macro="" textlink="">
      <xdr:nvSpPr>
        <xdr:cNvPr id="467" name="楕円 466">
          <a:extLst>
            <a:ext uri="{FF2B5EF4-FFF2-40B4-BE49-F238E27FC236}">
              <a16:creationId xmlns:a16="http://schemas.microsoft.com/office/drawing/2014/main" id="{5DA929BA-1E62-4294-BEB0-AE2ADED9BE95}"/>
            </a:ext>
          </a:extLst>
        </xdr:cNvPr>
        <xdr:cNvSpPr/>
      </xdr:nvSpPr>
      <xdr:spPr>
        <a:xfrm>
          <a:off x="9394190" y="18100040"/>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72407</xdr:rowOff>
    </xdr:from>
    <xdr:ext cx="469744" cy="259045"/>
    <xdr:sp macro="" textlink="">
      <xdr:nvSpPr>
        <xdr:cNvPr id="468" name="【市民会館】&#10;一人当たり面積該当値テキスト">
          <a:extLst>
            <a:ext uri="{FF2B5EF4-FFF2-40B4-BE49-F238E27FC236}">
              <a16:creationId xmlns:a16="http://schemas.microsoft.com/office/drawing/2014/main" id="{8D565F19-2F24-44B6-B321-FA87772AE643}"/>
            </a:ext>
          </a:extLst>
        </xdr:cNvPr>
        <xdr:cNvSpPr txBox="1"/>
      </xdr:nvSpPr>
      <xdr:spPr>
        <a:xfrm>
          <a:off x="9467850" y="180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99695</xdr:rowOff>
    </xdr:from>
    <xdr:to>
      <xdr:col>50</xdr:col>
      <xdr:colOff>165100</xdr:colOff>
      <xdr:row>106</xdr:row>
      <xdr:rowOff>29845</xdr:rowOff>
    </xdr:to>
    <xdr:sp macro="" textlink="">
      <xdr:nvSpPr>
        <xdr:cNvPr id="469" name="楕円 468">
          <a:extLst>
            <a:ext uri="{FF2B5EF4-FFF2-40B4-BE49-F238E27FC236}">
              <a16:creationId xmlns:a16="http://schemas.microsoft.com/office/drawing/2014/main" id="{811CB62C-E6D7-4F7F-B6BE-E01A847003F2}"/>
            </a:ext>
          </a:extLst>
        </xdr:cNvPr>
        <xdr:cNvSpPr/>
      </xdr:nvSpPr>
      <xdr:spPr>
        <a:xfrm>
          <a:off x="8632190" y="1809813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144780</xdr:rowOff>
    </xdr:from>
    <xdr:to>
      <xdr:col>55</xdr:col>
      <xdr:colOff>0</xdr:colOff>
      <xdr:row>105</xdr:row>
      <xdr:rowOff>150495</xdr:rowOff>
    </xdr:to>
    <xdr:cxnSp macro="">
      <xdr:nvCxnSpPr>
        <xdr:cNvPr id="470" name="直線コネクタ 469">
          <a:extLst>
            <a:ext uri="{FF2B5EF4-FFF2-40B4-BE49-F238E27FC236}">
              <a16:creationId xmlns:a16="http://schemas.microsoft.com/office/drawing/2014/main" id="{CB8EF752-CE6B-4B4B-BBA4-0DF2B5D7365E}"/>
            </a:ext>
          </a:extLst>
        </xdr:cNvPr>
        <xdr:cNvCxnSpPr/>
      </xdr:nvCxnSpPr>
      <xdr:spPr>
        <a:xfrm flipV="1">
          <a:off x="8686800" y="18145125"/>
          <a:ext cx="7429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99695</xdr:rowOff>
    </xdr:from>
    <xdr:to>
      <xdr:col>46</xdr:col>
      <xdr:colOff>38100</xdr:colOff>
      <xdr:row>106</xdr:row>
      <xdr:rowOff>29845</xdr:rowOff>
    </xdr:to>
    <xdr:sp macro="" textlink="">
      <xdr:nvSpPr>
        <xdr:cNvPr id="471" name="楕円 470">
          <a:extLst>
            <a:ext uri="{FF2B5EF4-FFF2-40B4-BE49-F238E27FC236}">
              <a16:creationId xmlns:a16="http://schemas.microsoft.com/office/drawing/2014/main" id="{8F7AF433-8D85-4609-A819-A95971582090}"/>
            </a:ext>
          </a:extLst>
        </xdr:cNvPr>
        <xdr:cNvSpPr/>
      </xdr:nvSpPr>
      <xdr:spPr>
        <a:xfrm>
          <a:off x="7846060" y="1809813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150495</xdr:rowOff>
    </xdr:from>
    <xdr:to>
      <xdr:col>50</xdr:col>
      <xdr:colOff>114300</xdr:colOff>
      <xdr:row>105</xdr:row>
      <xdr:rowOff>150495</xdr:rowOff>
    </xdr:to>
    <xdr:cxnSp macro="">
      <xdr:nvCxnSpPr>
        <xdr:cNvPr id="472" name="直線コネクタ 471">
          <a:extLst>
            <a:ext uri="{FF2B5EF4-FFF2-40B4-BE49-F238E27FC236}">
              <a16:creationId xmlns:a16="http://schemas.microsoft.com/office/drawing/2014/main" id="{5289F04F-BBC2-4E5E-817F-B34AE8EA2944}"/>
            </a:ext>
          </a:extLst>
        </xdr:cNvPr>
        <xdr:cNvCxnSpPr/>
      </xdr:nvCxnSpPr>
      <xdr:spPr>
        <a:xfrm>
          <a:off x="7889240" y="1815274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99695</xdr:rowOff>
    </xdr:from>
    <xdr:to>
      <xdr:col>41</xdr:col>
      <xdr:colOff>101600</xdr:colOff>
      <xdr:row>106</xdr:row>
      <xdr:rowOff>29845</xdr:rowOff>
    </xdr:to>
    <xdr:sp macro="" textlink="">
      <xdr:nvSpPr>
        <xdr:cNvPr id="473" name="楕円 472">
          <a:extLst>
            <a:ext uri="{FF2B5EF4-FFF2-40B4-BE49-F238E27FC236}">
              <a16:creationId xmlns:a16="http://schemas.microsoft.com/office/drawing/2014/main" id="{A593572E-2BCF-4D64-AEDE-BED284EE261B}"/>
            </a:ext>
          </a:extLst>
        </xdr:cNvPr>
        <xdr:cNvSpPr/>
      </xdr:nvSpPr>
      <xdr:spPr>
        <a:xfrm>
          <a:off x="7029450" y="1809813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150495</xdr:rowOff>
    </xdr:from>
    <xdr:to>
      <xdr:col>45</xdr:col>
      <xdr:colOff>177800</xdr:colOff>
      <xdr:row>105</xdr:row>
      <xdr:rowOff>150495</xdr:rowOff>
    </xdr:to>
    <xdr:cxnSp macro="">
      <xdr:nvCxnSpPr>
        <xdr:cNvPr id="474" name="直線コネクタ 473">
          <a:extLst>
            <a:ext uri="{FF2B5EF4-FFF2-40B4-BE49-F238E27FC236}">
              <a16:creationId xmlns:a16="http://schemas.microsoft.com/office/drawing/2014/main" id="{B704B184-5C0F-41FC-873D-3C720C947F87}"/>
            </a:ext>
          </a:extLst>
        </xdr:cNvPr>
        <xdr:cNvCxnSpPr/>
      </xdr:nvCxnSpPr>
      <xdr:spPr>
        <a:xfrm>
          <a:off x="7084060" y="1815274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75" name="楕円 474">
          <a:extLst>
            <a:ext uri="{FF2B5EF4-FFF2-40B4-BE49-F238E27FC236}">
              <a16:creationId xmlns:a16="http://schemas.microsoft.com/office/drawing/2014/main" id="{45325919-3372-4888-BF6B-9823BFDAAF5A}"/>
            </a:ext>
          </a:extLst>
        </xdr:cNvPr>
        <xdr:cNvSpPr/>
      </xdr:nvSpPr>
      <xdr:spPr>
        <a:xfrm>
          <a:off x="6231890" y="1810575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150495</xdr:rowOff>
    </xdr:from>
    <xdr:to>
      <xdr:col>41</xdr:col>
      <xdr:colOff>50800</xdr:colOff>
      <xdr:row>105</xdr:row>
      <xdr:rowOff>156211</xdr:rowOff>
    </xdr:to>
    <xdr:cxnSp macro="">
      <xdr:nvCxnSpPr>
        <xdr:cNvPr id="476" name="直線コネクタ 475">
          <a:extLst>
            <a:ext uri="{FF2B5EF4-FFF2-40B4-BE49-F238E27FC236}">
              <a16:creationId xmlns:a16="http://schemas.microsoft.com/office/drawing/2014/main" id="{5929FE10-1CF3-488F-B9D4-EBBC288A3A2A}"/>
            </a:ext>
          </a:extLst>
        </xdr:cNvPr>
        <xdr:cNvCxnSpPr/>
      </xdr:nvCxnSpPr>
      <xdr:spPr>
        <a:xfrm flipV="1">
          <a:off x="6286500" y="18152745"/>
          <a:ext cx="79756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109238</xdr:rowOff>
    </xdr:from>
    <xdr:ext cx="469744" cy="259045"/>
    <xdr:sp macro="" textlink="">
      <xdr:nvSpPr>
        <xdr:cNvPr id="477" name="n_1aveValue【市民会館】&#10;一人当たり面積">
          <a:extLst>
            <a:ext uri="{FF2B5EF4-FFF2-40B4-BE49-F238E27FC236}">
              <a16:creationId xmlns:a16="http://schemas.microsoft.com/office/drawing/2014/main" id="{5CAAE9CA-50E1-4937-A4A6-FEDA8CB9F283}"/>
            </a:ext>
          </a:extLst>
        </xdr:cNvPr>
        <xdr:cNvSpPr txBox="1"/>
      </xdr:nvSpPr>
      <xdr:spPr>
        <a:xfrm>
          <a:off x="8454467" y="1776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109238</xdr:rowOff>
    </xdr:from>
    <xdr:ext cx="469744" cy="259045"/>
    <xdr:sp macro="" textlink="">
      <xdr:nvSpPr>
        <xdr:cNvPr id="478" name="n_2aveValue【市民会館】&#10;一人当たり面積">
          <a:extLst>
            <a:ext uri="{FF2B5EF4-FFF2-40B4-BE49-F238E27FC236}">
              <a16:creationId xmlns:a16="http://schemas.microsoft.com/office/drawing/2014/main" id="{4DC23AFD-0FD0-40DD-B3B6-C235E552284A}"/>
            </a:ext>
          </a:extLst>
        </xdr:cNvPr>
        <xdr:cNvSpPr txBox="1"/>
      </xdr:nvSpPr>
      <xdr:spPr>
        <a:xfrm>
          <a:off x="7673417" y="1776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79" name="n_3aveValue【市民会館】&#10;一人当たり面積">
          <a:extLst>
            <a:ext uri="{FF2B5EF4-FFF2-40B4-BE49-F238E27FC236}">
              <a16:creationId xmlns:a16="http://schemas.microsoft.com/office/drawing/2014/main" id="{B0663C9A-5285-495A-87A3-3354C5676EFA}"/>
            </a:ext>
          </a:extLst>
        </xdr:cNvPr>
        <xdr:cNvSpPr txBox="1"/>
      </xdr:nvSpPr>
      <xdr:spPr>
        <a:xfrm>
          <a:off x="6866332" y="1779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80" name="n_4aveValue【市民会館】&#10;一人当たり面積">
          <a:extLst>
            <a:ext uri="{FF2B5EF4-FFF2-40B4-BE49-F238E27FC236}">
              <a16:creationId xmlns:a16="http://schemas.microsoft.com/office/drawing/2014/main" id="{98F5322A-C46C-4A29-94B1-3C24CB78E0D7}"/>
            </a:ext>
          </a:extLst>
        </xdr:cNvPr>
        <xdr:cNvSpPr txBox="1"/>
      </xdr:nvSpPr>
      <xdr:spPr>
        <a:xfrm>
          <a:off x="6068772" y="1779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20972</xdr:rowOff>
    </xdr:from>
    <xdr:ext cx="469744" cy="259045"/>
    <xdr:sp macro="" textlink="">
      <xdr:nvSpPr>
        <xdr:cNvPr id="481" name="n_1mainValue【市民会館】&#10;一人当たり面積">
          <a:extLst>
            <a:ext uri="{FF2B5EF4-FFF2-40B4-BE49-F238E27FC236}">
              <a16:creationId xmlns:a16="http://schemas.microsoft.com/office/drawing/2014/main" id="{9820EC55-B7EA-45B7-B01B-C129BC9E5E0C}"/>
            </a:ext>
          </a:extLst>
        </xdr:cNvPr>
        <xdr:cNvSpPr txBox="1"/>
      </xdr:nvSpPr>
      <xdr:spPr>
        <a:xfrm>
          <a:off x="8454467" y="1819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20972</xdr:rowOff>
    </xdr:from>
    <xdr:ext cx="469744" cy="259045"/>
    <xdr:sp macro="" textlink="">
      <xdr:nvSpPr>
        <xdr:cNvPr id="482" name="n_2mainValue【市民会館】&#10;一人当たり面積">
          <a:extLst>
            <a:ext uri="{FF2B5EF4-FFF2-40B4-BE49-F238E27FC236}">
              <a16:creationId xmlns:a16="http://schemas.microsoft.com/office/drawing/2014/main" id="{AD1D0252-465F-4819-9215-D72D6E24D788}"/>
            </a:ext>
          </a:extLst>
        </xdr:cNvPr>
        <xdr:cNvSpPr txBox="1"/>
      </xdr:nvSpPr>
      <xdr:spPr>
        <a:xfrm>
          <a:off x="7673417" y="1819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20972</xdr:rowOff>
    </xdr:from>
    <xdr:ext cx="469744" cy="259045"/>
    <xdr:sp macro="" textlink="">
      <xdr:nvSpPr>
        <xdr:cNvPr id="483" name="n_3mainValue【市民会館】&#10;一人当たり面積">
          <a:extLst>
            <a:ext uri="{FF2B5EF4-FFF2-40B4-BE49-F238E27FC236}">
              <a16:creationId xmlns:a16="http://schemas.microsoft.com/office/drawing/2014/main" id="{26F0A655-C5C0-4B0C-85F4-80B5017C8DA2}"/>
            </a:ext>
          </a:extLst>
        </xdr:cNvPr>
        <xdr:cNvSpPr txBox="1"/>
      </xdr:nvSpPr>
      <xdr:spPr>
        <a:xfrm>
          <a:off x="6866332" y="1819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26688</xdr:rowOff>
    </xdr:from>
    <xdr:ext cx="469744" cy="259045"/>
    <xdr:sp macro="" textlink="">
      <xdr:nvSpPr>
        <xdr:cNvPr id="484" name="n_4mainValue【市民会館】&#10;一人当たり面積">
          <a:extLst>
            <a:ext uri="{FF2B5EF4-FFF2-40B4-BE49-F238E27FC236}">
              <a16:creationId xmlns:a16="http://schemas.microsoft.com/office/drawing/2014/main" id="{08368794-507F-4BF9-8A8C-1770BC86A0C9}"/>
            </a:ext>
          </a:extLst>
        </xdr:cNvPr>
        <xdr:cNvSpPr txBox="1"/>
      </xdr:nvSpPr>
      <xdr:spPr>
        <a:xfrm>
          <a:off x="6068772" y="18198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944ED7D3-D88C-49A9-A9CC-1436F88CE35D}"/>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144F816B-F5BB-432F-B769-7187BBC8E241}"/>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4E34BC44-7D70-4557-BFAE-60308D4D8E95}"/>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65F100A2-847D-41B6-AB2F-153B52D9275D}"/>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9FDCE305-8126-4255-9F4C-9CAEE040CFC4}"/>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E39B6DC3-B37D-4DEF-96A5-BF51C6CBAFA4}"/>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B7C88D6E-33FF-4E87-9BC8-D51ED5694503}"/>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30E94EF0-D8EC-43CF-93F5-4AD60A3DA607}"/>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3C5F26A2-BA0B-4315-BE3B-EAB75F3A325A}"/>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847A4685-E89D-49EC-858E-C65B20299BC1}"/>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999C9F09-9271-4DA6-8C6B-342EA487D917}"/>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a:extLst>
            <a:ext uri="{FF2B5EF4-FFF2-40B4-BE49-F238E27FC236}">
              <a16:creationId xmlns:a16="http://schemas.microsoft.com/office/drawing/2014/main" id="{A2BCA738-2E1E-4E8E-B020-AA6689894F49}"/>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a:extLst>
            <a:ext uri="{FF2B5EF4-FFF2-40B4-BE49-F238E27FC236}">
              <a16:creationId xmlns:a16="http://schemas.microsoft.com/office/drawing/2014/main" id="{2AE0099A-CF73-45D5-AEAD-6A90CBD09581}"/>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a:extLst>
            <a:ext uri="{FF2B5EF4-FFF2-40B4-BE49-F238E27FC236}">
              <a16:creationId xmlns:a16="http://schemas.microsoft.com/office/drawing/2014/main" id="{E9868852-92C5-47B3-9258-81A053DCE561}"/>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a:extLst>
            <a:ext uri="{FF2B5EF4-FFF2-40B4-BE49-F238E27FC236}">
              <a16:creationId xmlns:a16="http://schemas.microsoft.com/office/drawing/2014/main" id="{03339BE4-C0E0-4B1F-A0E3-EA4559D09EAB}"/>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a:extLst>
            <a:ext uri="{FF2B5EF4-FFF2-40B4-BE49-F238E27FC236}">
              <a16:creationId xmlns:a16="http://schemas.microsoft.com/office/drawing/2014/main" id="{2A70DE5D-F629-4706-BEE9-AA0AA2FDB39E}"/>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a:extLst>
            <a:ext uri="{FF2B5EF4-FFF2-40B4-BE49-F238E27FC236}">
              <a16:creationId xmlns:a16="http://schemas.microsoft.com/office/drawing/2014/main" id="{8D0A7D2C-3AEC-4885-91BD-177B7FF77968}"/>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a:extLst>
            <a:ext uri="{FF2B5EF4-FFF2-40B4-BE49-F238E27FC236}">
              <a16:creationId xmlns:a16="http://schemas.microsoft.com/office/drawing/2014/main" id="{28343ACB-171C-466C-9D71-6566BA5929C0}"/>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a:extLst>
            <a:ext uri="{FF2B5EF4-FFF2-40B4-BE49-F238E27FC236}">
              <a16:creationId xmlns:a16="http://schemas.microsoft.com/office/drawing/2014/main" id="{B3E4D516-6D72-4E23-B073-86C403430842}"/>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a:extLst>
            <a:ext uri="{FF2B5EF4-FFF2-40B4-BE49-F238E27FC236}">
              <a16:creationId xmlns:a16="http://schemas.microsoft.com/office/drawing/2014/main" id="{ADB6486F-52B6-4124-89BC-E53100E78364}"/>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a:extLst>
            <a:ext uri="{FF2B5EF4-FFF2-40B4-BE49-F238E27FC236}">
              <a16:creationId xmlns:a16="http://schemas.microsoft.com/office/drawing/2014/main" id="{38FB082B-939C-469F-9141-972471137BF5}"/>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6EFFF53E-EA38-4FB3-834A-C0665E6FFA18}"/>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a:extLst>
            <a:ext uri="{FF2B5EF4-FFF2-40B4-BE49-F238E27FC236}">
              <a16:creationId xmlns:a16="http://schemas.microsoft.com/office/drawing/2014/main" id="{25596B4C-E44D-42B4-BC5D-4CB9B74483AA}"/>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a:extLst>
            <a:ext uri="{FF2B5EF4-FFF2-40B4-BE49-F238E27FC236}">
              <a16:creationId xmlns:a16="http://schemas.microsoft.com/office/drawing/2014/main" id="{654C6474-7698-4F7B-8AF2-25A7A20596B0}"/>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76200</xdr:rowOff>
    </xdr:to>
    <xdr:cxnSp macro="">
      <xdr:nvCxnSpPr>
        <xdr:cNvPr id="509" name="直線コネクタ 508">
          <a:extLst>
            <a:ext uri="{FF2B5EF4-FFF2-40B4-BE49-F238E27FC236}">
              <a16:creationId xmlns:a16="http://schemas.microsoft.com/office/drawing/2014/main" id="{9E586F93-6D29-42A8-83BE-0FC8E1AC3B52}"/>
            </a:ext>
          </a:extLst>
        </xdr:cNvPr>
        <xdr:cNvCxnSpPr/>
      </xdr:nvCxnSpPr>
      <xdr:spPr>
        <a:xfrm flipV="1">
          <a:off x="14703424" y="571119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80027</xdr:rowOff>
    </xdr:from>
    <xdr:ext cx="405111" cy="259045"/>
    <xdr:sp macro="" textlink="">
      <xdr:nvSpPr>
        <xdr:cNvPr id="510" name="【一般廃棄物処理施設】&#10;有形固定資産減価償却率最小値テキスト">
          <a:extLst>
            <a:ext uri="{FF2B5EF4-FFF2-40B4-BE49-F238E27FC236}">
              <a16:creationId xmlns:a16="http://schemas.microsoft.com/office/drawing/2014/main" id="{AA8D58C7-5CD0-4FF5-B76B-CC89E95BD0D5}"/>
            </a:ext>
          </a:extLst>
        </xdr:cNvPr>
        <xdr:cNvSpPr txBox="1"/>
      </xdr:nvSpPr>
      <xdr:spPr>
        <a:xfrm>
          <a:off x="14742160" y="711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76200</xdr:rowOff>
    </xdr:from>
    <xdr:to>
      <xdr:col>86</xdr:col>
      <xdr:colOff>25400</xdr:colOff>
      <xdr:row>41</xdr:row>
      <xdr:rowOff>76200</xdr:rowOff>
    </xdr:to>
    <xdr:cxnSp macro="">
      <xdr:nvCxnSpPr>
        <xdr:cNvPr id="511" name="直線コネクタ 510">
          <a:extLst>
            <a:ext uri="{FF2B5EF4-FFF2-40B4-BE49-F238E27FC236}">
              <a16:creationId xmlns:a16="http://schemas.microsoft.com/office/drawing/2014/main" id="{7411727F-6050-4BB2-BC2F-05841B377143}"/>
            </a:ext>
          </a:extLst>
        </xdr:cNvPr>
        <xdr:cNvCxnSpPr/>
      </xdr:nvCxnSpPr>
      <xdr:spPr>
        <a:xfrm>
          <a:off x="14611350" y="7105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512" name="【一般廃棄物処理施設】&#10;有形固定資産減価償却率最大値テキスト">
          <a:extLst>
            <a:ext uri="{FF2B5EF4-FFF2-40B4-BE49-F238E27FC236}">
              <a16:creationId xmlns:a16="http://schemas.microsoft.com/office/drawing/2014/main" id="{D4E43CCA-E21E-46F3-B2E1-E67C2B6E6A33}"/>
            </a:ext>
          </a:extLst>
        </xdr:cNvPr>
        <xdr:cNvSpPr txBox="1"/>
      </xdr:nvSpPr>
      <xdr:spPr>
        <a:xfrm>
          <a:off x="14742160" y="549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3" name="直線コネクタ 512">
          <a:extLst>
            <a:ext uri="{FF2B5EF4-FFF2-40B4-BE49-F238E27FC236}">
              <a16:creationId xmlns:a16="http://schemas.microsoft.com/office/drawing/2014/main" id="{783E3669-F428-4648-A0C1-1854022FD4EC}"/>
            </a:ext>
          </a:extLst>
        </xdr:cNvPr>
        <xdr:cNvCxnSpPr/>
      </xdr:nvCxnSpPr>
      <xdr:spPr>
        <a:xfrm>
          <a:off x="14611350" y="571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514" name="【一般廃棄物処理施設】&#10;有形固定資産減価償却率平均値テキスト">
          <a:extLst>
            <a:ext uri="{FF2B5EF4-FFF2-40B4-BE49-F238E27FC236}">
              <a16:creationId xmlns:a16="http://schemas.microsoft.com/office/drawing/2014/main" id="{6A3F3A68-4264-474E-824D-EE7580316921}"/>
            </a:ext>
          </a:extLst>
        </xdr:cNvPr>
        <xdr:cNvSpPr txBox="1"/>
      </xdr:nvSpPr>
      <xdr:spPr>
        <a:xfrm>
          <a:off x="14742160" y="643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5" name="フローチャート: 判断 514">
          <a:extLst>
            <a:ext uri="{FF2B5EF4-FFF2-40B4-BE49-F238E27FC236}">
              <a16:creationId xmlns:a16="http://schemas.microsoft.com/office/drawing/2014/main" id="{7C1F0D54-1650-4476-91CA-CBBE3BAB6344}"/>
            </a:ext>
          </a:extLst>
        </xdr:cNvPr>
        <xdr:cNvSpPr/>
      </xdr:nvSpPr>
      <xdr:spPr>
        <a:xfrm>
          <a:off x="14649450" y="64662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516" name="フローチャート: 判断 515">
          <a:extLst>
            <a:ext uri="{FF2B5EF4-FFF2-40B4-BE49-F238E27FC236}">
              <a16:creationId xmlns:a16="http://schemas.microsoft.com/office/drawing/2014/main" id="{A5C47FC2-0226-4771-92E7-73E8A79FFC34}"/>
            </a:ext>
          </a:extLst>
        </xdr:cNvPr>
        <xdr:cNvSpPr/>
      </xdr:nvSpPr>
      <xdr:spPr>
        <a:xfrm>
          <a:off x="13887450" y="64300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517" name="フローチャート: 判断 516">
          <a:extLst>
            <a:ext uri="{FF2B5EF4-FFF2-40B4-BE49-F238E27FC236}">
              <a16:creationId xmlns:a16="http://schemas.microsoft.com/office/drawing/2014/main" id="{4ACC27F3-1DEF-4539-8F44-00A95D64F510}"/>
            </a:ext>
          </a:extLst>
        </xdr:cNvPr>
        <xdr:cNvSpPr/>
      </xdr:nvSpPr>
      <xdr:spPr>
        <a:xfrm>
          <a:off x="13089890" y="639953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518" name="フローチャート: 判断 517">
          <a:extLst>
            <a:ext uri="{FF2B5EF4-FFF2-40B4-BE49-F238E27FC236}">
              <a16:creationId xmlns:a16="http://schemas.microsoft.com/office/drawing/2014/main" id="{4CA5EC02-2A56-43FF-AA33-8705FC602ADD}"/>
            </a:ext>
          </a:extLst>
        </xdr:cNvPr>
        <xdr:cNvSpPr/>
      </xdr:nvSpPr>
      <xdr:spPr>
        <a:xfrm>
          <a:off x="12303760" y="63919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33020</xdr:rowOff>
    </xdr:from>
    <xdr:to>
      <xdr:col>67</xdr:col>
      <xdr:colOff>101600</xdr:colOff>
      <xdr:row>37</xdr:row>
      <xdr:rowOff>134620</xdr:rowOff>
    </xdr:to>
    <xdr:sp macro="" textlink="">
      <xdr:nvSpPr>
        <xdr:cNvPr id="519" name="フローチャート: 判断 518">
          <a:extLst>
            <a:ext uri="{FF2B5EF4-FFF2-40B4-BE49-F238E27FC236}">
              <a16:creationId xmlns:a16="http://schemas.microsoft.com/office/drawing/2014/main" id="{B99818C3-1C62-4090-80AD-8990EB5D4B8E}"/>
            </a:ext>
          </a:extLst>
        </xdr:cNvPr>
        <xdr:cNvSpPr/>
      </xdr:nvSpPr>
      <xdr:spPr>
        <a:xfrm>
          <a:off x="11487150" y="63747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F61F01EC-9DC3-4B38-AC6C-C4EEEBB8A394}"/>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9FF6CA11-717F-453A-8AB8-82F16A00BC37}"/>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61DCCBFD-F46F-4DC8-A4F6-326199A3BEDC}"/>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30A4D139-1A58-48E0-A3F4-F97FD1A9AE2E}"/>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4CAC27A3-070E-458A-98DA-0A791BF7EBC2}"/>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88265</xdr:rowOff>
    </xdr:from>
    <xdr:to>
      <xdr:col>85</xdr:col>
      <xdr:colOff>177800</xdr:colOff>
      <xdr:row>37</xdr:row>
      <xdr:rowOff>18415</xdr:rowOff>
    </xdr:to>
    <xdr:sp macro="" textlink="">
      <xdr:nvSpPr>
        <xdr:cNvPr id="525" name="楕円 524">
          <a:extLst>
            <a:ext uri="{FF2B5EF4-FFF2-40B4-BE49-F238E27FC236}">
              <a16:creationId xmlns:a16="http://schemas.microsoft.com/office/drawing/2014/main" id="{0C1CC7E2-7795-435B-AAA7-3FE389FB357E}"/>
            </a:ext>
          </a:extLst>
        </xdr:cNvPr>
        <xdr:cNvSpPr/>
      </xdr:nvSpPr>
      <xdr:spPr>
        <a:xfrm>
          <a:off x="14649450" y="626427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111142</xdr:rowOff>
    </xdr:from>
    <xdr:ext cx="405111" cy="259045"/>
    <xdr:sp macro="" textlink="">
      <xdr:nvSpPr>
        <xdr:cNvPr id="526" name="【一般廃棄物処理施設】&#10;有形固定資産減価償却率該当値テキスト">
          <a:extLst>
            <a:ext uri="{FF2B5EF4-FFF2-40B4-BE49-F238E27FC236}">
              <a16:creationId xmlns:a16="http://schemas.microsoft.com/office/drawing/2014/main" id="{5D24A71D-EAAB-445E-BBE8-87EAC1AC4F07}"/>
            </a:ext>
          </a:extLst>
        </xdr:cNvPr>
        <xdr:cNvSpPr txBox="1"/>
      </xdr:nvSpPr>
      <xdr:spPr>
        <a:xfrm>
          <a:off x="14742160"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53975</xdr:rowOff>
    </xdr:from>
    <xdr:to>
      <xdr:col>81</xdr:col>
      <xdr:colOff>101600</xdr:colOff>
      <xdr:row>36</xdr:row>
      <xdr:rowOff>155575</xdr:rowOff>
    </xdr:to>
    <xdr:sp macro="" textlink="">
      <xdr:nvSpPr>
        <xdr:cNvPr id="527" name="楕円 526">
          <a:extLst>
            <a:ext uri="{FF2B5EF4-FFF2-40B4-BE49-F238E27FC236}">
              <a16:creationId xmlns:a16="http://schemas.microsoft.com/office/drawing/2014/main" id="{0E4C11CD-2E0E-41D7-930A-6153A54BE880}"/>
            </a:ext>
          </a:extLst>
        </xdr:cNvPr>
        <xdr:cNvSpPr/>
      </xdr:nvSpPr>
      <xdr:spPr>
        <a:xfrm>
          <a:off x="13887450" y="62299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104775</xdr:rowOff>
    </xdr:from>
    <xdr:to>
      <xdr:col>85</xdr:col>
      <xdr:colOff>127000</xdr:colOff>
      <xdr:row>36</xdr:row>
      <xdr:rowOff>139065</xdr:rowOff>
    </xdr:to>
    <xdr:cxnSp macro="">
      <xdr:nvCxnSpPr>
        <xdr:cNvPr id="528" name="直線コネクタ 527">
          <a:extLst>
            <a:ext uri="{FF2B5EF4-FFF2-40B4-BE49-F238E27FC236}">
              <a16:creationId xmlns:a16="http://schemas.microsoft.com/office/drawing/2014/main" id="{4BF5D5AA-8CC5-4E32-BAE1-04BA81E384E5}"/>
            </a:ext>
          </a:extLst>
        </xdr:cNvPr>
        <xdr:cNvCxnSpPr/>
      </xdr:nvCxnSpPr>
      <xdr:spPr>
        <a:xfrm>
          <a:off x="13942060" y="6275070"/>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6350</xdr:rowOff>
    </xdr:from>
    <xdr:to>
      <xdr:col>76</xdr:col>
      <xdr:colOff>165100</xdr:colOff>
      <xdr:row>36</xdr:row>
      <xdr:rowOff>107950</xdr:rowOff>
    </xdr:to>
    <xdr:sp macro="" textlink="">
      <xdr:nvSpPr>
        <xdr:cNvPr id="529" name="楕円 528">
          <a:extLst>
            <a:ext uri="{FF2B5EF4-FFF2-40B4-BE49-F238E27FC236}">
              <a16:creationId xmlns:a16="http://schemas.microsoft.com/office/drawing/2014/main" id="{D5D285F5-04A5-4A1A-8A93-F2195442A485}"/>
            </a:ext>
          </a:extLst>
        </xdr:cNvPr>
        <xdr:cNvSpPr/>
      </xdr:nvSpPr>
      <xdr:spPr>
        <a:xfrm>
          <a:off x="13089890" y="618045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57150</xdr:rowOff>
    </xdr:from>
    <xdr:to>
      <xdr:col>81</xdr:col>
      <xdr:colOff>50800</xdr:colOff>
      <xdr:row>36</xdr:row>
      <xdr:rowOff>104775</xdr:rowOff>
    </xdr:to>
    <xdr:cxnSp macro="">
      <xdr:nvCxnSpPr>
        <xdr:cNvPr id="530" name="直線コネクタ 529">
          <a:extLst>
            <a:ext uri="{FF2B5EF4-FFF2-40B4-BE49-F238E27FC236}">
              <a16:creationId xmlns:a16="http://schemas.microsoft.com/office/drawing/2014/main" id="{88603E7D-8663-4AC2-9ABC-4607A7786E29}"/>
            </a:ext>
          </a:extLst>
        </xdr:cNvPr>
        <xdr:cNvCxnSpPr/>
      </xdr:nvCxnSpPr>
      <xdr:spPr>
        <a:xfrm>
          <a:off x="13144500" y="6225540"/>
          <a:ext cx="7975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130175</xdr:rowOff>
    </xdr:from>
    <xdr:to>
      <xdr:col>72</xdr:col>
      <xdr:colOff>38100</xdr:colOff>
      <xdr:row>36</xdr:row>
      <xdr:rowOff>60325</xdr:rowOff>
    </xdr:to>
    <xdr:sp macro="" textlink="">
      <xdr:nvSpPr>
        <xdr:cNvPr id="531" name="楕円 530">
          <a:extLst>
            <a:ext uri="{FF2B5EF4-FFF2-40B4-BE49-F238E27FC236}">
              <a16:creationId xmlns:a16="http://schemas.microsoft.com/office/drawing/2014/main" id="{41B21A81-F95C-428B-9FC8-C5C3476F930A}"/>
            </a:ext>
          </a:extLst>
        </xdr:cNvPr>
        <xdr:cNvSpPr/>
      </xdr:nvSpPr>
      <xdr:spPr>
        <a:xfrm>
          <a:off x="12303760" y="613473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9525</xdr:rowOff>
    </xdr:from>
    <xdr:to>
      <xdr:col>76</xdr:col>
      <xdr:colOff>114300</xdr:colOff>
      <xdr:row>36</xdr:row>
      <xdr:rowOff>57150</xdr:rowOff>
    </xdr:to>
    <xdr:cxnSp macro="">
      <xdr:nvCxnSpPr>
        <xdr:cNvPr id="532" name="直線コネクタ 531">
          <a:extLst>
            <a:ext uri="{FF2B5EF4-FFF2-40B4-BE49-F238E27FC236}">
              <a16:creationId xmlns:a16="http://schemas.microsoft.com/office/drawing/2014/main" id="{3B29EB9A-086D-4D36-94CA-09F23DD61F7F}"/>
            </a:ext>
          </a:extLst>
        </xdr:cNvPr>
        <xdr:cNvCxnSpPr/>
      </xdr:nvCxnSpPr>
      <xdr:spPr>
        <a:xfrm>
          <a:off x="12346940" y="6183630"/>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88265</xdr:rowOff>
    </xdr:from>
    <xdr:to>
      <xdr:col>67</xdr:col>
      <xdr:colOff>101600</xdr:colOff>
      <xdr:row>36</xdr:row>
      <xdr:rowOff>18415</xdr:rowOff>
    </xdr:to>
    <xdr:sp macro="" textlink="">
      <xdr:nvSpPr>
        <xdr:cNvPr id="533" name="楕円 532">
          <a:extLst>
            <a:ext uri="{FF2B5EF4-FFF2-40B4-BE49-F238E27FC236}">
              <a16:creationId xmlns:a16="http://schemas.microsoft.com/office/drawing/2014/main" id="{576DCFF6-F760-4160-89FE-4F720860630D}"/>
            </a:ext>
          </a:extLst>
        </xdr:cNvPr>
        <xdr:cNvSpPr/>
      </xdr:nvSpPr>
      <xdr:spPr>
        <a:xfrm>
          <a:off x="11487150" y="60928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139065</xdr:rowOff>
    </xdr:from>
    <xdr:to>
      <xdr:col>71</xdr:col>
      <xdr:colOff>177800</xdr:colOff>
      <xdr:row>36</xdr:row>
      <xdr:rowOff>9525</xdr:rowOff>
    </xdr:to>
    <xdr:cxnSp macro="">
      <xdr:nvCxnSpPr>
        <xdr:cNvPr id="534" name="直線コネクタ 533">
          <a:extLst>
            <a:ext uri="{FF2B5EF4-FFF2-40B4-BE49-F238E27FC236}">
              <a16:creationId xmlns:a16="http://schemas.microsoft.com/office/drawing/2014/main" id="{6933BC2F-08F8-4E2B-8376-A9B90C4D3C4B}"/>
            </a:ext>
          </a:extLst>
        </xdr:cNvPr>
        <xdr:cNvCxnSpPr/>
      </xdr:nvCxnSpPr>
      <xdr:spPr>
        <a:xfrm>
          <a:off x="11541760" y="6136005"/>
          <a:ext cx="80518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535" name="n_1aveValue【一般廃棄物処理施設】&#10;有形固定資産減価償却率">
          <a:extLst>
            <a:ext uri="{FF2B5EF4-FFF2-40B4-BE49-F238E27FC236}">
              <a16:creationId xmlns:a16="http://schemas.microsoft.com/office/drawing/2014/main" id="{CF0CC13D-A0ED-4BF9-9D9D-D68B5DF1B2B7}"/>
            </a:ext>
          </a:extLst>
        </xdr:cNvPr>
        <xdr:cNvSpPr txBox="1"/>
      </xdr:nvSpPr>
      <xdr:spPr>
        <a:xfrm>
          <a:off x="1373823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152417</xdr:rowOff>
    </xdr:from>
    <xdr:ext cx="405111" cy="259045"/>
    <xdr:sp macro="" textlink="">
      <xdr:nvSpPr>
        <xdr:cNvPr id="536" name="n_2aveValue【一般廃棄物処理施設】&#10;有形固定資産減価償却率">
          <a:extLst>
            <a:ext uri="{FF2B5EF4-FFF2-40B4-BE49-F238E27FC236}">
              <a16:creationId xmlns:a16="http://schemas.microsoft.com/office/drawing/2014/main" id="{2B538F3A-FD8D-4CA5-BE46-2A185179A7A3}"/>
            </a:ext>
          </a:extLst>
        </xdr:cNvPr>
        <xdr:cNvSpPr txBox="1"/>
      </xdr:nvSpPr>
      <xdr:spPr>
        <a:xfrm>
          <a:off x="1295718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139082</xdr:rowOff>
    </xdr:from>
    <xdr:ext cx="405111" cy="259045"/>
    <xdr:sp macro="" textlink="">
      <xdr:nvSpPr>
        <xdr:cNvPr id="537" name="n_3aveValue【一般廃棄物処理施設】&#10;有形固定資産減価償却率">
          <a:extLst>
            <a:ext uri="{FF2B5EF4-FFF2-40B4-BE49-F238E27FC236}">
              <a16:creationId xmlns:a16="http://schemas.microsoft.com/office/drawing/2014/main" id="{171874B8-638C-4764-821B-C73F5431E859}"/>
            </a:ext>
          </a:extLst>
        </xdr:cNvPr>
        <xdr:cNvSpPr txBox="1"/>
      </xdr:nvSpPr>
      <xdr:spPr>
        <a:xfrm>
          <a:off x="12171054" y="647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125747</xdr:rowOff>
    </xdr:from>
    <xdr:ext cx="405111" cy="259045"/>
    <xdr:sp macro="" textlink="">
      <xdr:nvSpPr>
        <xdr:cNvPr id="538" name="n_4aveValue【一般廃棄物処理施設】&#10;有形固定資産減価償却率">
          <a:extLst>
            <a:ext uri="{FF2B5EF4-FFF2-40B4-BE49-F238E27FC236}">
              <a16:creationId xmlns:a16="http://schemas.microsoft.com/office/drawing/2014/main" id="{2A2706E0-8D42-41D1-9A2E-2A6FFB036DF0}"/>
            </a:ext>
          </a:extLst>
        </xdr:cNvPr>
        <xdr:cNvSpPr txBox="1"/>
      </xdr:nvSpPr>
      <xdr:spPr>
        <a:xfrm>
          <a:off x="1135444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652</xdr:rowOff>
    </xdr:from>
    <xdr:ext cx="405111" cy="259045"/>
    <xdr:sp macro="" textlink="">
      <xdr:nvSpPr>
        <xdr:cNvPr id="539" name="n_1mainValue【一般廃棄物処理施設】&#10;有形固定資産減価償却率">
          <a:extLst>
            <a:ext uri="{FF2B5EF4-FFF2-40B4-BE49-F238E27FC236}">
              <a16:creationId xmlns:a16="http://schemas.microsoft.com/office/drawing/2014/main" id="{330E7C7D-21D2-4157-A3FC-E829742C4EDB}"/>
            </a:ext>
          </a:extLst>
        </xdr:cNvPr>
        <xdr:cNvSpPr txBox="1"/>
      </xdr:nvSpPr>
      <xdr:spPr>
        <a:xfrm>
          <a:off x="13738234" y="600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124477</xdr:rowOff>
    </xdr:from>
    <xdr:ext cx="405111" cy="259045"/>
    <xdr:sp macro="" textlink="">
      <xdr:nvSpPr>
        <xdr:cNvPr id="540" name="n_2mainValue【一般廃棄物処理施設】&#10;有形固定資産減価償却率">
          <a:extLst>
            <a:ext uri="{FF2B5EF4-FFF2-40B4-BE49-F238E27FC236}">
              <a16:creationId xmlns:a16="http://schemas.microsoft.com/office/drawing/2014/main" id="{B0BC259D-30DD-4110-A847-0C4A0410C83F}"/>
            </a:ext>
          </a:extLst>
        </xdr:cNvPr>
        <xdr:cNvSpPr txBox="1"/>
      </xdr:nvSpPr>
      <xdr:spPr>
        <a:xfrm>
          <a:off x="12957184" y="595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76852</xdr:rowOff>
    </xdr:from>
    <xdr:ext cx="405111" cy="259045"/>
    <xdr:sp macro="" textlink="">
      <xdr:nvSpPr>
        <xdr:cNvPr id="541" name="n_3mainValue【一般廃棄物処理施設】&#10;有形固定資産減価償却率">
          <a:extLst>
            <a:ext uri="{FF2B5EF4-FFF2-40B4-BE49-F238E27FC236}">
              <a16:creationId xmlns:a16="http://schemas.microsoft.com/office/drawing/2014/main" id="{321475F3-67C9-4283-8F26-611D42E3BB23}"/>
            </a:ext>
          </a:extLst>
        </xdr:cNvPr>
        <xdr:cNvSpPr txBox="1"/>
      </xdr:nvSpPr>
      <xdr:spPr>
        <a:xfrm>
          <a:off x="12171054" y="590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34942</xdr:rowOff>
    </xdr:from>
    <xdr:ext cx="405111" cy="259045"/>
    <xdr:sp macro="" textlink="">
      <xdr:nvSpPr>
        <xdr:cNvPr id="542" name="n_4mainValue【一般廃棄物処理施設】&#10;有形固定資産減価償却率">
          <a:extLst>
            <a:ext uri="{FF2B5EF4-FFF2-40B4-BE49-F238E27FC236}">
              <a16:creationId xmlns:a16="http://schemas.microsoft.com/office/drawing/2014/main" id="{D5E8A239-BFE8-4590-9185-FA92E1332BFC}"/>
            </a:ext>
          </a:extLst>
        </xdr:cNvPr>
        <xdr:cNvSpPr txBox="1"/>
      </xdr:nvSpPr>
      <xdr:spPr>
        <a:xfrm>
          <a:off x="11354444" y="586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41F7B028-417B-4F9E-BAF9-621C45F25775}"/>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FCD9339A-ED2C-43CC-BE1D-4E6E04E7621E}"/>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6689E416-76DC-4820-96D6-1D36ECE78AC1}"/>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E9D43910-363D-4C9F-AC2D-115ED2BA69E9}"/>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A89E7954-BFEF-4C94-AA4F-B68FF4BBE76D}"/>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1787B8DA-4354-41C3-8A05-D1BD4D121B93}"/>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585BB5BA-D953-44E5-BA88-05CFBA974490}"/>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4FC2F4B2-A417-4EF5-A90A-DF9EDB6FE067}"/>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6197D989-4339-4283-A1E6-4CA709AFBE71}"/>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451CCCAE-17BB-4011-927B-4AB9265A02E5}"/>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a:extLst>
            <a:ext uri="{FF2B5EF4-FFF2-40B4-BE49-F238E27FC236}">
              <a16:creationId xmlns:a16="http://schemas.microsoft.com/office/drawing/2014/main" id="{FDE2E798-31D7-4E98-B276-70FB0166C288}"/>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a:extLst>
            <a:ext uri="{FF2B5EF4-FFF2-40B4-BE49-F238E27FC236}">
              <a16:creationId xmlns:a16="http://schemas.microsoft.com/office/drawing/2014/main" id="{E012000C-FEFE-4839-B563-8CEB854729B0}"/>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a:extLst>
            <a:ext uri="{FF2B5EF4-FFF2-40B4-BE49-F238E27FC236}">
              <a16:creationId xmlns:a16="http://schemas.microsoft.com/office/drawing/2014/main" id="{75A4C9AC-BF10-4727-8A55-E782557E3481}"/>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a:extLst>
            <a:ext uri="{FF2B5EF4-FFF2-40B4-BE49-F238E27FC236}">
              <a16:creationId xmlns:a16="http://schemas.microsoft.com/office/drawing/2014/main" id="{7F79E3E7-789E-4E25-9233-4F24538AEACE}"/>
            </a:ext>
          </a:extLst>
        </xdr:cNvPr>
        <xdr:cNvSpPr txBox="1"/>
      </xdr:nvSpPr>
      <xdr:spPr>
        <a:xfrm>
          <a:off x="1598505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B42E324F-AE9C-4AF2-B051-957AB398E4D3}"/>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DDF813BF-5457-4505-B549-2A4C4A698267}"/>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a:extLst>
            <a:ext uri="{FF2B5EF4-FFF2-40B4-BE49-F238E27FC236}">
              <a16:creationId xmlns:a16="http://schemas.microsoft.com/office/drawing/2014/main" id="{473167E5-CF01-4FCC-B72C-1C2511A3A1E0}"/>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a:extLst>
            <a:ext uri="{FF2B5EF4-FFF2-40B4-BE49-F238E27FC236}">
              <a16:creationId xmlns:a16="http://schemas.microsoft.com/office/drawing/2014/main" id="{65ABDDB4-D445-41B0-A0F0-C8C0DA3A0D25}"/>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a:extLst>
            <a:ext uri="{FF2B5EF4-FFF2-40B4-BE49-F238E27FC236}">
              <a16:creationId xmlns:a16="http://schemas.microsoft.com/office/drawing/2014/main" id="{1B4D0709-EF56-4EB3-A956-E195A1AE9C91}"/>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a:extLst>
            <a:ext uri="{FF2B5EF4-FFF2-40B4-BE49-F238E27FC236}">
              <a16:creationId xmlns:a16="http://schemas.microsoft.com/office/drawing/2014/main" id="{14E12929-A4F4-4B5C-98D0-C173DC6BFF82}"/>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E0AFE8E5-0AFA-4333-AF98-FAF910CB2205}"/>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1E7089A8-B0E9-4FBD-BA12-E80EE6B11DC6}"/>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090A54CB-6911-434D-A6E5-EB4D179D153A}"/>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44188</xdr:rowOff>
    </xdr:from>
    <xdr:to>
      <xdr:col>116</xdr:col>
      <xdr:colOff>62864</xdr:colOff>
      <xdr:row>42</xdr:row>
      <xdr:rowOff>17290</xdr:rowOff>
    </xdr:to>
    <xdr:cxnSp macro="">
      <xdr:nvCxnSpPr>
        <xdr:cNvPr id="566" name="直線コネクタ 565">
          <a:extLst>
            <a:ext uri="{FF2B5EF4-FFF2-40B4-BE49-F238E27FC236}">
              <a16:creationId xmlns:a16="http://schemas.microsoft.com/office/drawing/2014/main" id="{968CEAC3-A833-4C96-8949-92B4B48E2C5A}"/>
            </a:ext>
          </a:extLst>
        </xdr:cNvPr>
        <xdr:cNvCxnSpPr/>
      </xdr:nvCxnSpPr>
      <xdr:spPr>
        <a:xfrm flipV="1">
          <a:off x="19947254" y="5703943"/>
          <a:ext cx="0" cy="1518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21117</xdr:rowOff>
    </xdr:from>
    <xdr:ext cx="469744" cy="259045"/>
    <xdr:sp macro="" textlink="">
      <xdr:nvSpPr>
        <xdr:cNvPr id="567" name="【一般廃棄物処理施設】&#10;一人当たり有形固定資産（償却資産）額最小値テキスト">
          <a:extLst>
            <a:ext uri="{FF2B5EF4-FFF2-40B4-BE49-F238E27FC236}">
              <a16:creationId xmlns:a16="http://schemas.microsoft.com/office/drawing/2014/main" id="{C3D2E71D-E29F-4C1E-B007-3ACB35A617C0}"/>
            </a:ext>
          </a:extLst>
        </xdr:cNvPr>
        <xdr:cNvSpPr txBox="1"/>
      </xdr:nvSpPr>
      <xdr:spPr>
        <a:xfrm>
          <a:off x="19985990" y="721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17290</xdr:rowOff>
    </xdr:from>
    <xdr:to>
      <xdr:col>116</xdr:col>
      <xdr:colOff>152400</xdr:colOff>
      <xdr:row>42</xdr:row>
      <xdr:rowOff>17290</xdr:rowOff>
    </xdr:to>
    <xdr:cxnSp macro="">
      <xdr:nvCxnSpPr>
        <xdr:cNvPr id="568" name="直線コネクタ 567">
          <a:extLst>
            <a:ext uri="{FF2B5EF4-FFF2-40B4-BE49-F238E27FC236}">
              <a16:creationId xmlns:a16="http://schemas.microsoft.com/office/drawing/2014/main" id="{957B02DE-522F-43B8-8BE1-3A582D5B10F6}"/>
            </a:ext>
          </a:extLst>
        </xdr:cNvPr>
        <xdr:cNvCxnSpPr/>
      </xdr:nvCxnSpPr>
      <xdr:spPr>
        <a:xfrm>
          <a:off x="19885660" y="7222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162315</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33B355BD-C65A-4391-A10F-5BA075EF4D4D}"/>
            </a:ext>
          </a:extLst>
        </xdr:cNvPr>
        <xdr:cNvSpPr txBox="1"/>
      </xdr:nvSpPr>
      <xdr:spPr>
        <a:xfrm>
          <a:off x="19985990" y="5479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44188</xdr:rowOff>
    </xdr:from>
    <xdr:to>
      <xdr:col>116</xdr:col>
      <xdr:colOff>152400</xdr:colOff>
      <xdr:row>33</xdr:row>
      <xdr:rowOff>44188</xdr:rowOff>
    </xdr:to>
    <xdr:cxnSp macro="">
      <xdr:nvCxnSpPr>
        <xdr:cNvPr id="570" name="直線コネクタ 569">
          <a:extLst>
            <a:ext uri="{FF2B5EF4-FFF2-40B4-BE49-F238E27FC236}">
              <a16:creationId xmlns:a16="http://schemas.microsoft.com/office/drawing/2014/main" id="{36AF3B33-0C94-40EA-A1E7-A7D209CF1B27}"/>
            </a:ext>
          </a:extLst>
        </xdr:cNvPr>
        <xdr:cNvCxnSpPr/>
      </xdr:nvCxnSpPr>
      <xdr:spPr>
        <a:xfrm>
          <a:off x="19885660" y="57039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106784</xdr:rowOff>
    </xdr:from>
    <xdr:ext cx="534377" cy="259045"/>
    <xdr:sp macro="" textlink="">
      <xdr:nvSpPr>
        <xdr:cNvPr id="571" name="【一般廃棄物処理施設】&#10;一人当たり有形固定資産（償却資産）額平均値テキスト">
          <a:extLst>
            <a:ext uri="{FF2B5EF4-FFF2-40B4-BE49-F238E27FC236}">
              <a16:creationId xmlns:a16="http://schemas.microsoft.com/office/drawing/2014/main" id="{98EC3E7A-B91C-4C59-91B6-CE1624D7D148}"/>
            </a:ext>
          </a:extLst>
        </xdr:cNvPr>
        <xdr:cNvSpPr txBox="1"/>
      </xdr:nvSpPr>
      <xdr:spPr>
        <a:xfrm>
          <a:off x="19985990" y="64485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83907</xdr:rowOff>
    </xdr:from>
    <xdr:to>
      <xdr:col>116</xdr:col>
      <xdr:colOff>114300</xdr:colOff>
      <xdr:row>39</xdr:row>
      <xdr:rowOff>14057</xdr:rowOff>
    </xdr:to>
    <xdr:sp macro="" textlink="">
      <xdr:nvSpPr>
        <xdr:cNvPr id="572" name="フローチャート: 判断 571">
          <a:extLst>
            <a:ext uri="{FF2B5EF4-FFF2-40B4-BE49-F238E27FC236}">
              <a16:creationId xmlns:a16="http://schemas.microsoft.com/office/drawing/2014/main" id="{605B71E9-223E-4707-96FF-E177F5DD5DF5}"/>
            </a:ext>
          </a:extLst>
        </xdr:cNvPr>
        <xdr:cNvSpPr/>
      </xdr:nvSpPr>
      <xdr:spPr>
        <a:xfrm>
          <a:off x="19904710" y="660091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96220</xdr:rowOff>
    </xdr:from>
    <xdr:to>
      <xdr:col>112</xdr:col>
      <xdr:colOff>38100</xdr:colOff>
      <xdr:row>39</xdr:row>
      <xdr:rowOff>26370</xdr:rowOff>
    </xdr:to>
    <xdr:sp macro="" textlink="">
      <xdr:nvSpPr>
        <xdr:cNvPr id="573" name="フローチャート: 判断 572">
          <a:extLst>
            <a:ext uri="{FF2B5EF4-FFF2-40B4-BE49-F238E27FC236}">
              <a16:creationId xmlns:a16="http://schemas.microsoft.com/office/drawing/2014/main" id="{70436A0C-1BA6-4C48-A655-9BC1DC71DB55}"/>
            </a:ext>
          </a:extLst>
        </xdr:cNvPr>
        <xdr:cNvSpPr/>
      </xdr:nvSpPr>
      <xdr:spPr>
        <a:xfrm>
          <a:off x="19161760" y="66075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110599</xdr:rowOff>
    </xdr:from>
    <xdr:to>
      <xdr:col>107</xdr:col>
      <xdr:colOff>101600</xdr:colOff>
      <xdr:row>39</xdr:row>
      <xdr:rowOff>40749</xdr:rowOff>
    </xdr:to>
    <xdr:sp macro="" textlink="">
      <xdr:nvSpPr>
        <xdr:cNvPr id="574" name="フローチャート: 判断 573">
          <a:extLst>
            <a:ext uri="{FF2B5EF4-FFF2-40B4-BE49-F238E27FC236}">
              <a16:creationId xmlns:a16="http://schemas.microsoft.com/office/drawing/2014/main" id="{F5F402F5-D498-43C5-B7C2-9AB4F97693F9}"/>
            </a:ext>
          </a:extLst>
        </xdr:cNvPr>
        <xdr:cNvSpPr/>
      </xdr:nvSpPr>
      <xdr:spPr>
        <a:xfrm>
          <a:off x="18345150" y="662569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129801</xdr:rowOff>
    </xdr:from>
    <xdr:to>
      <xdr:col>102</xdr:col>
      <xdr:colOff>165100</xdr:colOff>
      <xdr:row>39</xdr:row>
      <xdr:rowOff>59951</xdr:rowOff>
    </xdr:to>
    <xdr:sp macro="" textlink="">
      <xdr:nvSpPr>
        <xdr:cNvPr id="575" name="フローチャート: 判断 574">
          <a:extLst>
            <a:ext uri="{FF2B5EF4-FFF2-40B4-BE49-F238E27FC236}">
              <a16:creationId xmlns:a16="http://schemas.microsoft.com/office/drawing/2014/main" id="{5ECE0835-AFAB-4A5F-9DDB-D5D1D1951FB9}"/>
            </a:ext>
          </a:extLst>
        </xdr:cNvPr>
        <xdr:cNvSpPr/>
      </xdr:nvSpPr>
      <xdr:spPr>
        <a:xfrm>
          <a:off x="17547590" y="6648711"/>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143404</xdr:rowOff>
    </xdr:from>
    <xdr:to>
      <xdr:col>98</xdr:col>
      <xdr:colOff>38100</xdr:colOff>
      <xdr:row>39</xdr:row>
      <xdr:rowOff>73554</xdr:rowOff>
    </xdr:to>
    <xdr:sp macro="" textlink="">
      <xdr:nvSpPr>
        <xdr:cNvPr id="576" name="フローチャート: 判断 575">
          <a:extLst>
            <a:ext uri="{FF2B5EF4-FFF2-40B4-BE49-F238E27FC236}">
              <a16:creationId xmlns:a16="http://schemas.microsoft.com/office/drawing/2014/main" id="{9F480465-223A-483F-A0C0-154D042135C2}"/>
            </a:ext>
          </a:extLst>
        </xdr:cNvPr>
        <xdr:cNvSpPr/>
      </xdr:nvSpPr>
      <xdr:spPr>
        <a:xfrm>
          <a:off x="16761460" y="665659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E9312B05-08B8-4E22-B5AC-335998F9DBAF}"/>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31116CB1-6839-4CA0-8322-0A12456F3B34}"/>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7D288915-C818-41FB-AA6F-7D7C50EF8A60}"/>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368D7B60-34BF-4346-A1D7-973E7122F2A9}"/>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24E5FDB-D7D8-492F-A54D-5F422D26477E}"/>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133147</xdr:rowOff>
    </xdr:from>
    <xdr:to>
      <xdr:col>116</xdr:col>
      <xdr:colOff>114300</xdr:colOff>
      <xdr:row>41</xdr:row>
      <xdr:rowOff>63297</xdr:rowOff>
    </xdr:to>
    <xdr:sp macro="" textlink="">
      <xdr:nvSpPr>
        <xdr:cNvPr id="582" name="楕円 581">
          <a:extLst>
            <a:ext uri="{FF2B5EF4-FFF2-40B4-BE49-F238E27FC236}">
              <a16:creationId xmlns:a16="http://schemas.microsoft.com/office/drawing/2014/main" id="{7D87DE49-0F82-4170-A1B2-08F77E461F0F}"/>
            </a:ext>
          </a:extLst>
        </xdr:cNvPr>
        <xdr:cNvSpPr/>
      </xdr:nvSpPr>
      <xdr:spPr>
        <a:xfrm>
          <a:off x="19904710" y="6994957"/>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111574</xdr:rowOff>
    </xdr:from>
    <xdr:ext cx="534377" cy="259045"/>
    <xdr:sp macro="" textlink="">
      <xdr:nvSpPr>
        <xdr:cNvPr id="583" name="【一般廃棄物処理施設】&#10;一人当たり有形固定資産（償却資産）額該当値テキスト">
          <a:extLst>
            <a:ext uri="{FF2B5EF4-FFF2-40B4-BE49-F238E27FC236}">
              <a16:creationId xmlns:a16="http://schemas.microsoft.com/office/drawing/2014/main" id="{86A9F441-C969-4415-8172-B46C828C2BD5}"/>
            </a:ext>
          </a:extLst>
        </xdr:cNvPr>
        <xdr:cNvSpPr txBox="1"/>
      </xdr:nvSpPr>
      <xdr:spPr>
        <a:xfrm>
          <a:off x="19985990" y="69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141697</xdr:rowOff>
    </xdr:from>
    <xdr:to>
      <xdr:col>112</xdr:col>
      <xdr:colOff>38100</xdr:colOff>
      <xdr:row>41</xdr:row>
      <xdr:rowOff>71847</xdr:rowOff>
    </xdr:to>
    <xdr:sp macro="" textlink="">
      <xdr:nvSpPr>
        <xdr:cNvPr id="584" name="楕円 583">
          <a:extLst>
            <a:ext uri="{FF2B5EF4-FFF2-40B4-BE49-F238E27FC236}">
              <a16:creationId xmlns:a16="http://schemas.microsoft.com/office/drawing/2014/main" id="{89F71027-810F-41FE-9B7E-36E777A36AE7}"/>
            </a:ext>
          </a:extLst>
        </xdr:cNvPr>
        <xdr:cNvSpPr/>
      </xdr:nvSpPr>
      <xdr:spPr>
        <a:xfrm>
          <a:off x="19161760" y="69977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12497</xdr:rowOff>
    </xdr:from>
    <xdr:to>
      <xdr:col>116</xdr:col>
      <xdr:colOff>63500</xdr:colOff>
      <xdr:row>41</xdr:row>
      <xdr:rowOff>21047</xdr:rowOff>
    </xdr:to>
    <xdr:cxnSp macro="">
      <xdr:nvCxnSpPr>
        <xdr:cNvPr id="585" name="直線コネクタ 584">
          <a:extLst>
            <a:ext uri="{FF2B5EF4-FFF2-40B4-BE49-F238E27FC236}">
              <a16:creationId xmlns:a16="http://schemas.microsoft.com/office/drawing/2014/main" id="{45A67297-BD2F-4923-A439-7C62BC80CEF0}"/>
            </a:ext>
          </a:extLst>
        </xdr:cNvPr>
        <xdr:cNvCxnSpPr/>
      </xdr:nvCxnSpPr>
      <xdr:spPr>
        <a:xfrm flipV="1">
          <a:off x="19204940" y="7045757"/>
          <a:ext cx="742950" cy="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146245</xdr:rowOff>
    </xdr:from>
    <xdr:to>
      <xdr:col>107</xdr:col>
      <xdr:colOff>101600</xdr:colOff>
      <xdr:row>41</xdr:row>
      <xdr:rowOff>76395</xdr:rowOff>
    </xdr:to>
    <xdr:sp macro="" textlink="">
      <xdr:nvSpPr>
        <xdr:cNvPr id="586" name="楕円 585">
          <a:extLst>
            <a:ext uri="{FF2B5EF4-FFF2-40B4-BE49-F238E27FC236}">
              <a16:creationId xmlns:a16="http://schemas.microsoft.com/office/drawing/2014/main" id="{00FE5183-8569-4121-A5B8-03889CF0F981}"/>
            </a:ext>
          </a:extLst>
        </xdr:cNvPr>
        <xdr:cNvSpPr/>
      </xdr:nvSpPr>
      <xdr:spPr>
        <a:xfrm>
          <a:off x="18345150" y="70023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21047</xdr:rowOff>
    </xdr:from>
    <xdr:to>
      <xdr:col>111</xdr:col>
      <xdr:colOff>177800</xdr:colOff>
      <xdr:row>41</xdr:row>
      <xdr:rowOff>25595</xdr:rowOff>
    </xdr:to>
    <xdr:cxnSp macro="">
      <xdr:nvCxnSpPr>
        <xdr:cNvPr id="587" name="直線コネクタ 586">
          <a:extLst>
            <a:ext uri="{FF2B5EF4-FFF2-40B4-BE49-F238E27FC236}">
              <a16:creationId xmlns:a16="http://schemas.microsoft.com/office/drawing/2014/main" id="{86AC6852-CC19-464E-8FD2-593762A5BEC6}"/>
            </a:ext>
          </a:extLst>
        </xdr:cNvPr>
        <xdr:cNvCxnSpPr/>
      </xdr:nvCxnSpPr>
      <xdr:spPr>
        <a:xfrm flipV="1">
          <a:off x="18399760" y="7046687"/>
          <a:ext cx="805180" cy="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150490</xdr:rowOff>
    </xdr:from>
    <xdr:to>
      <xdr:col>102</xdr:col>
      <xdr:colOff>165100</xdr:colOff>
      <xdr:row>41</xdr:row>
      <xdr:rowOff>80640</xdr:rowOff>
    </xdr:to>
    <xdr:sp macro="" textlink="">
      <xdr:nvSpPr>
        <xdr:cNvPr id="588" name="楕円 587">
          <a:extLst>
            <a:ext uri="{FF2B5EF4-FFF2-40B4-BE49-F238E27FC236}">
              <a16:creationId xmlns:a16="http://schemas.microsoft.com/office/drawing/2014/main" id="{31E1001F-CC0F-48C6-BED5-7DC07FB6EE33}"/>
            </a:ext>
          </a:extLst>
        </xdr:cNvPr>
        <xdr:cNvSpPr/>
      </xdr:nvSpPr>
      <xdr:spPr>
        <a:xfrm>
          <a:off x="17547590" y="70084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25595</xdr:rowOff>
    </xdr:from>
    <xdr:to>
      <xdr:col>107</xdr:col>
      <xdr:colOff>50800</xdr:colOff>
      <xdr:row>41</xdr:row>
      <xdr:rowOff>29840</xdr:rowOff>
    </xdr:to>
    <xdr:cxnSp macro="">
      <xdr:nvCxnSpPr>
        <xdr:cNvPr id="589" name="直線コネクタ 588">
          <a:extLst>
            <a:ext uri="{FF2B5EF4-FFF2-40B4-BE49-F238E27FC236}">
              <a16:creationId xmlns:a16="http://schemas.microsoft.com/office/drawing/2014/main" id="{4E64E380-A7E4-4128-A927-7644E3B6027B}"/>
            </a:ext>
          </a:extLst>
        </xdr:cNvPr>
        <xdr:cNvCxnSpPr/>
      </xdr:nvCxnSpPr>
      <xdr:spPr>
        <a:xfrm flipV="1">
          <a:off x="17602200" y="7051235"/>
          <a:ext cx="797560" cy="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154818</xdr:rowOff>
    </xdr:from>
    <xdr:to>
      <xdr:col>98</xdr:col>
      <xdr:colOff>38100</xdr:colOff>
      <xdr:row>41</xdr:row>
      <xdr:rowOff>84968</xdr:rowOff>
    </xdr:to>
    <xdr:sp macro="" textlink="">
      <xdr:nvSpPr>
        <xdr:cNvPr id="590" name="楕円 589">
          <a:extLst>
            <a:ext uri="{FF2B5EF4-FFF2-40B4-BE49-F238E27FC236}">
              <a16:creationId xmlns:a16="http://schemas.microsoft.com/office/drawing/2014/main" id="{DAAFBC9C-0609-4D9C-B3C3-E7F6F7EA2C6A}"/>
            </a:ext>
          </a:extLst>
        </xdr:cNvPr>
        <xdr:cNvSpPr/>
      </xdr:nvSpPr>
      <xdr:spPr>
        <a:xfrm>
          <a:off x="16761460" y="701281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29840</xdr:rowOff>
    </xdr:from>
    <xdr:to>
      <xdr:col>102</xdr:col>
      <xdr:colOff>114300</xdr:colOff>
      <xdr:row>41</xdr:row>
      <xdr:rowOff>34168</xdr:rowOff>
    </xdr:to>
    <xdr:cxnSp macro="">
      <xdr:nvCxnSpPr>
        <xdr:cNvPr id="591" name="直線コネクタ 590">
          <a:extLst>
            <a:ext uri="{FF2B5EF4-FFF2-40B4-BE49-F238E27FC236}">
              <a16:creationId xmlns:a16="http://schemas.microsoft.com/office/drawing/2014/main" id="{6E48322D-6FFD-4146-9706-8E3B5291669C}"/>
            </a:ext>
          </a:extLst>
        </xdr:cNvPr>
        <xdr:cNvCxnSpPr/>
      </xdr:nvCxnSpPr>
      <xdr:spPr>
        <a:xfrm flipV="1">
          <a:off x="16804640" y="7057385"/>
          <a:ext cx="797560" cy="4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42897</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5558249F-712F-4605-9139-063F0AEF1B81}"/>
            </a:ext>
          </a:extLst>
        </xdr:cNvPr>
        <xdr:cNvSpPr txBox="1"/>
      </xdr:nvSpPr>
      <xdr:spPr>
        <a:xfrm>
          <a:off x="18951721" y="638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57276</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B3BE8E7A-AF49-42B4-A971-A2B9C560382B}"/>
            </a:ext>
          </a:extLst>
        </xdr:cNvPr>
        <xdr:cNvSpPr txBox="1"/>
      </xdr:nvSpPr>
      <xdr:spPr>
        <a:xfrm>
          <a:off x="18170671" y="639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76479</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AC296495-CD3E-4C3F-8A87-BABD39F1BD31}"/>
            </a:ext>
          </a:extLst>
        </xdr:cNvPr>
        <xdr:cNvSpPr txBox="1"/>
      </xdr:nvSpPr>
      <xdr:spPr>
        <a:xfrm>
          <a:off x="17354061" y="642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90080</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557DDE17-1A37-4A4E-A4CB-3F0F1371821A}"/>
            </a:ext>
          </a:extLst>
        </xdr:cNvPr>
        <xdr:cNvSpPr txBox="1"/>
      </xdr:nvSpPr>
      <xdr:spPr>
        <a:xfrm>
          <a:off x="16556501" y="643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62974</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699295BD-3DEF-4835-B8CC-8E4B8BA989DF}"/>
            </a:ext>
          </a:extLst>
        </xdr:cNvPr>
        <xdr:cNvSpPr txBox="1"/>
      </xdr:nvSpPr>
      <xdr:spPr>
        <a:xfrm>
          <a:off x="18951721" y="7088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67522</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2DAF9364-5771-4B42-87F9-1E28DA879147}"/>
            </a:ext>
          </a:extLst>
        </xdr:cNvPr>
        <xdr:cNvSpPr txBox="1"/>
      </xdr:nvSpPr>
      <xdr:spPr>
        <a:xfrm>
          <a:off x="18170671" y="709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71767</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C100EC89-9103-46DC-A164-32AA250A9F3C}"/>
            </a:ext>
          </a:extLst>
        </xdr:cNvPr>
        <xdr:cNvSpPr txBox="1"/>
      </xdr:nvSpPr>
      <xdr:spPr>
        <a:xfrm>
          <a:off x="17354061" y="709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76095</xdr:rowOff>
    </xdr:from>
    <xdr:ext cx="534377" cy="259045"/>
    <xdr:sp macro="" textlink="">
      <xdr:nvSpPr>
        <xdr:cNvPr id="599" name="n_4mainValue【一般廃棄物処理施設】&#10;一人当たり有形固定資産（償却資産）額">
          <a:extLst>
            <a:ext uri="{FF2B5EF4-FFF2-40B4-BE49-F238E27FC236}">
              <a16:creationId xmlns:a16="http://schemas.microsoft.com/office/drawing/2014/main" id="{78EB71DB-FC1A-47BD-A568-A01C14AA31C7}"/>
            </a:ext>
          </a:extLst>
        </xdr:cNvPr>
        <xdr:cNvSpPr txBox="1"/>
      </xdr:nvSpPr>
      <xdr:spPr>
        <a:xfrm>
          <a:off x="16556501" y="710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86787D7D-426E-4571-BFDF-4E6D9CCFA2CE}"/>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C3665DFB-F27A-46AB-9746-98063362A594}"/>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DAEC50C3-E793-4D00-90AE-662E2287A902}"/>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2F0B175B-7248-429E-9819-2F9E9C610763}"/>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4CD06B64-C276-4EC2-BD37-AF83B390E877}"/>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153C4D2C-DD20-4EDF-A842-7F2AD1C2DDE9}"/>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9D142900-ACD3-4D0F-847C-98A79A3439DC}"/>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0C1C1F57-DAA3-4815-9D1E-769DFAD01AA5}"/>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EACA119B-CCB7-4C40-9070-B91BDEA51E22}"/>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FABBA3A2-BFFD-4803-9177-52E984E0E32F}"/>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09A31C88-A8A2-4CDD-994E-8846C5519818}"/>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1" name="直線コネクタ 610">
          <a:extLst>
            <a:ext uri="{FF2B5EF4-FFF2-40B4-BE49-F238E27FC236}">
              <a16:creationId xmlns:a16="http://schemas.microsoft.com/office/drawing/2014/main" id="{E9842D2E-BB4F-4EB6-97AD-BA5C2B658E0C}"/>
            </a:ext>
          </a:extLst>
        </xdr:cNvPr>
        <xdr:cNvCxnSpPr/>
      </xdr:nvCxnSpPr>
      <xdr:spPr>
        <a:xfrm>
          <a:off x="1120394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2" name="テキスト ボックス 611">
          <a:extLst>
            <a:ext uri="{FF2B5EF4-FFF2-40B4-BE49-F238E27FC236}">
              <a16:creationId xmlns:a16="http://schemas.microsoft.com/office/drawing/2014/main" id="{74819278-DB4C-4E59-AC1D-E3B2B8772227}"/>
            </a:ext>
          </a:extLst>
        </xdr:cNvPr>
        <xdr:cNvSpPr txBox="1"/>
      </xdr:nvSpPr>
      <xdr:spPr>
        <a:xfrm>
          <a:off x="10842791" y="108286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3" name="直線コネクタ 612">
          <a:extLst>
            <a:ext uri="{FF2B5EF4-FFF2-40B4-BE49-F238E27FC236}">
              <a16:creationId xmlns:a16="http://schemas.microsoft.com/office/drawing/2014/main" id="{4919DE9C-D7B0-4654-9142-B8E999F3DA56}"/>
            </a:ext>
          </a:extLst>
        </xdr:cNvPr>
        <xdr:cNvCxnSpPr/>
      </xdr:nvCxnSpPr>
      <xdr:spPr>
        <a:xfrm>
          <a:off x="1120394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4" name="テキスト ボックス 613">
          <a:extLst>
            <a:ext uri="{FF2B5EF4-FFF2-40B4-BE49-F238E27FC236}">
              <a16:creationId xmlns:a16="http://schemas.microsoft.com/office/drawing/2014/main" id="{119D1B55-62BE-4E6A-81CC-69CE00BEF922}"/>
            </a:ext>
          </a:extLst>
        </xdr:cNvPr>
        <xdr:cNvSpPr txBox="1"/>
      </xdr:nvSpPr>
      <xdr:spPr>
        <a:xfrm>
          <a:off x="10842791" y="1037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5" name="直線コネクタ 614">
          <a:extLst>
            <a:ext uri="{FF2B5EF4-FFF2-40B4-BE49-F238E27FC236}">
              <a16:creationId xmlns:a16="http://schemas.microsoft.com/office/drawing/2014/main" id="{A0010D93-43C2-4D92-A505-335550E9A253}"/>
            </a:ext>
          </a:extLst>
        </xdr:cNvPr>
        <xdr:cNvCxnSpPr/>
      </xdr:nvCxnSpPr>
      <xdr:spPr>
        <a:xfrm>
          <a:off x="1120394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6" name="テキスト ボックス 615">
          <a:extLst>
            <a:ext uri="{FF2B5EF4-FFF2-40B4-BE49-F238E27FC236}">
              <a16:creationId xmlns:a16="http://schemas.microsoft.com/office/drawing/2014/main" id="{233DBF0B-CF0F-46F8-B7BE-BE265D1448B2}"/>
            </a:ext>
          </a:extLst>
        </xdr:cNvPr>
        <xdr:cNvSpPr txBox="1"/>
      </xdr:nvSpPr>
      <xdr:spPr>
        <a:xfrm>
          <a:off x="10842791" y="991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7" name="直線コネクタ 616">
          <a:extLst>
            <a:ext uri="{FF2B5EF4-FFF2-40B4-BE49-F238E27FC236}">
              <a16:creationId xmlns:a16="http://schemas.microsoft.com/office/drawing/2014/main" id="{DEE66003-DC24-47C7-AA81-E47D91CF5FEB}"/>
            </a:ext>
          </a:extLst>
        </xdr:cNvPr>
        <xdr:cNvCxnSpPr/>
      </xdr:nvCxnSpPr>
      <xdr:spPr>
        <a:xfrm>
          <a:off x="1120394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8" name="テキスト ボックス 617">
          <a:extLst>
            <a:ext uri="{FF2B5EF4-FFF2-40B4-BE49-F238E27FC236}">
              <a16:creationId xmlns:a16="http://schemas.microsoft.com/office/drawing/2014/main" id="{3D0E0D00-FEBF-49F0-A872-B8793BE88752}"/>
            </a:ext>
          </a:extLst>
        </xdr:cNvPr>
        <xdr:cNvSpPr txBox="1"/>
      </xdr:nvSpPr>
      <xdr:spPr>
        <a:xfrm>
          <a:off x="10842791" y="945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538ACFB1-A520-4D59-B4CF-7A4F6C7A692D}"/>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0" name="テキスト ボックス 619">
          <a:extLst>
            <a:ext uri="{FF2B5EF4-FFF2-40B4-BE49-F238E27FC236}">
              <a16:creationId xmlns:a16="http://schemas.microsoft.com/office/drawing/2014/main" id="{A397F0CC-7159-4BC7-9BBB-E7710B013C69}"/>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2D14CBEC-17DD-41AF-97B0-421F2A0F1C3C}"/>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62</xdr:row>
      <xdr:rowOff>148590</xdr:rowOff>
    </xdr:to>
    <xdr:cxnSp macro="">
      <xdr:nvCxnSpPr>
        <xdr:cNvPr id="622" name="直線コネクタ 621">
          <a:extLst>
            <a:ext uri="{FF2B5EF4-FFF2-40B4-BE49-F238E27FC236}">
              <a16:creationId xmlns:a16="http://schemas.microsoft.com/office/drawing/2014/main" id="{0E095824-FB3A-4C74-834E-7607E38BE3DB}"/>
            </a:ext>
          </a:extLst>
        </xdr:cNvPr>
        <xdr:cNvCxnSpPr/>
      </xdr:nvCxnSpPr>
      <xdr:spPr>
        <a:xfrm flipV="1">
          <a:off x="14703424" y="946404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623" name="【保健センター・保健所】&#10;有形固定資産減価償却率最小値テキスト">
          <a:extLst>
            <a:ext uri="{FF2B5EF4-FFF2-40B4-BE49-F238E27FC236}">
              <a16:creationId xmlns:a16="http://schemas.microsoft.com/office/drawing/2014/main" id="{5DDB4DE1-EFB1-47A7-BE43-FCE506794DB0}"/>
            </a:ext>
          </a:extLst>
        </xdr:cNvPr>
        <xdr:cNvSpPr txBox="1"/>
      </xdr:nvSpPr>
      <xdr:spPr>
        <a:xfrm>
          <a:off x="14742160" y="1078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624" name="直線コネクタ 623">
          <a:extLst>
            <a:ext uri="{FF2B5EF4-FFF2-40B4-BE49-F238E27FC236}">
              <a16:creationId xmlns:a16="http://schemas.microsoft.com/office/drawing/2014/main" id="{D62447FB-DB96-43CA-BC70-F615961397AA}"/>
            </a:ext>
          </a:extLst>
        </xdr:cNvPr>
        <xdr:cNvCxnSpPr/>
      </xdr:nvCxnSpPr>
      <xdr:spPr>
        <a:xfrm>
          <a:off x="14611350" y="107784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8522398A-1352-4EB9-A8F2-7D1892837BA4}"/>
            </a:ext>
          </a:extLst>
        </xdr:cNvPr>
        <xdr:cNvSpPr txBox="1"/>
      </xdr:nvSpPr>
      <xdr:spPr>
        <a:xfrm>
          <a:off x="1474216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626" name="直線コネクタ 625">
          <a:extLst>
            <a:ext uri="{FF2B5EF4-FFF2-40B4-BE49-F238E27FC236}">
              <a16:creationId xmlns:a16="http://schemas.microsoft.com/office/drawing/2014/main" id="{C85F60E0-B0CD-4884-BD42-56F642EABBEE}"/>
            </a:ext>
          </a:extLst>
        </xdr:cNvPr>
        <xdr:cNvCxnSpPr/>
      </xdr:nvCxnSpPr>
      <xdr:spPr>
        <a:xfrm>
          <a:off x="14611350" y="9464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4549D746-8AB9-4DF6-834F-F6964DE6207E}"/>
            </a:ext>
          </a:extLst>
        </xdr:cNvPr>
        <xdr:cNvSpPr txBox="1"/>
      </xdr:nvSpPr>
      <xdr:spPr>
        <a:xfrm>
          <a:off x="14742160" y="9999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628" name="フローチャート: 判断 627">
          <a:extLst>
            <a:ext uri="{FF2B5EF4-FFF2-40B4-BE49-F238E27FC236}">
              <a16:creationId xmlns:a16="http://schemas.microsoft.com/office/drawing/2014/main" id="{BF03974E-AFD7-4EB2-ABD4-0AC4F03FD035}"/>
            </a:ext>
          </a:extLst>
        </xdr:cNvPr>
        <xdr:cNvSpPr/>
      </xdr:nvSpPr>
      <xdr:spPr>
        <a:xfrm>
          <a:off x="14649450" y="1015161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161798</xdr:rowOff>
    </xdr:from>
    <xdr:to>
      <xdr:col>81</xdr:col>
      <xdr:colOff>101600</xdr:colOff>
      <xdr:row>59</xdr:row>
      <xdr:rowOff>91948</xdr:rowOff>
    </xdr:to>
    <xdr:sp macro="" textlink="">
      <xdr:nvSpPr>
        <xdr:cNvPr id="629" name="フローチャート: 判断 628">
          <a:extLst>
            <a:ext uri="{FF2B5EF4-FFF2-40B4-BE49-F238E27FC236}">
              <a16:creationId xmlns:a16="http://schemas.microsoft.com/office/drawing/2014/main" id="{4B382543-2E2B-407F-9025-7E51A4F0D061}"/>
            </a:ext>
          </a:extLst>
        </xdr:cNvPr>
        <xdr:cNvSpPr/>
      </xdr:nvSpPr>
      <xdr:spPr>
        <a:xfrm>
          <a:off x="13887450" y="1010780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157226</xdr:rowOff>
    </xdr:from>
    <xdr:to>
      <xdr:col>76</xdr:col>
      <xdr:colOff>165100</xdr:colOff>
      <xdr:row>59</xdr:row>
      <xdr:rowOff>87376</xdr:rowOff>
    </xdr:to>
    <xdr:sp macro="" textlink="">
      <xdr:nvSpPr>
        <xdr:cNvPr id="630" name="フローチャート: 判断 629">
          <a:extLst>
            <a:ext uri="{FF2B5EF4-FFF2-40B4-BE49-F238E27FC236}">
              <a16:creationId xmlns:a16="http://schemas.microsoft.com/office/drawing/2014/main" id="{E5FB0B77-4B3A-402E-937C-DA48DBB6C58C}"/>
            </a:ext>
          </a:extLst>
        </xdr:cNvPr>
        <xdr:cNvSpPr/>
      </xdr:nvSpPr>
      <xdr:spPr>
        <a:xfrm>
          <a:off x="13089890" y="10103231"/>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84074</xdr:rowOff>
    </xdr:from>
    <xdr:to>
      <xdr:col>72</xdr:col>
      <xdr:colOff>38100</xdr:colOff>
      <xdr:row>59</xdr:row>
      <xdr:rowOff>14224</xdr:rowOff>
    </xdr:to>
    <xdr:sp macro="" textlink="">
      <xdr:nvSpPr>
        <xdr:cNvPr id="631" name="フローチャート: 判断 630">
          <a:extLst>
            <a:ext uri="{FF2B5EF4-FFF2-40B4-BE49-F238E27FC236}">
              <a16:creationId xmlns:a16="http://schemas.microsoft.com/office/drawing/2014/main" id="{F2574765-A5B9-4323-B0C6-6798A5259405}"/>
            </a:ext>
          </a:extLst>
        </xdr:cNvPr>
        <xdr:cNvSpPr/>
      </xdr:nvSpPr>
      <xdr:spPr>
        <a:xfrm>
          <a:off x="12303760" y="1003007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32" name="フローチャート: 判断 631">
          <a:extLst>
            <a:ext uri="{FF2B5EF4-FFF2-40B4-BE49-F238E27FC236}">
              <a16:creationId xmlns:a16="http://schemas.microsoft.com/office/drawing/2014/main" id="{35AAD0A2-30CE-4F7D-A8EA-5DBE6E990E43}"/>
            </a:ext>
          </a:extLst>
        </xdr:cNvPr>
        <xdr:cNvSpPr/>
      </xdr:nvSpPr>
      <xdr:spPr>
        <a:xfrm>
          <a:off x="11487150" y="100300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B6F73F04-5E51-4F13-9489-856D2A4E6656}"/>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32B90302-8A26-41C5-8F8C-A9F40D5EA307}"/>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1640B22D-900C-433B-8002-D0CD801BF2C3}"/>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7DA209B8-BF69-4698-B49D-BD674C7918B0}"/>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8506B8DA-809B-4085-9D9F-BEAD34E0951A}"/>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152654</xdr:rowOff>
    </xdr:from>
    <xdr:to>
      <xdr:col>85</xdr:col>
      <xdr:colOff>177800</xdr:colOff>
      <xdr:row>60</xdr:row>
      <xdr:rowOff>82804</xdr:rowOff>
    </xdr:to>
    <xdr:sp macro="" textlink="">
      <xdr:nvSpPr>
        <xdr:cNvPr id="638" name="楕円 637">
          <a:extLst>
            <a:ext uri="{FF2B5EF4-FFF2-40B4-BE49-F238E27FC236}">
              <a16:creationId xmlns:a16="http://schemas.microsoft.com/office/drawing/2014/main" id="{217959CD-E0E7-4C60-AF1A-49893B09BF5B}"/>
            </a:ext>
          </a:extLst>
        </xdr:cNvPr>
        <xdr:cNvSpPr/>
      </xdr:nvSpPr>
      <xdr:spPr>
        <a:xfrm>
          <a:off x="14649450" y="1026820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131081</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61577987-7EEF-4182-8723-DDBAC2CA06D5}"/>
            </a:ext>
          </a:extLst>
        </xdr:cNvPr>
        <xdr:cNvSpPr txBox="1"/>
      </xdr:nvSpPr>
      <xdr:spPr>
        <a:xfrm>
          <a:off x="14742160" y="1025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102362</xdr:rowOff>
    </xdr:from>
    <xdr:to>
      <xdr:col>81</xdr:col>
      <xdr:colOff>101600</xdr:colOff>
      <xdr:row>60</xdr:row>
      <xdr:rowOff>32512</xdr:rowOff>
    </xdr:to>
    <xdr:sp macro="" textlink="">
      <xdr:nvSpPr>
        <xdr:cNvPr id="640" name="楕円 639">
          <a:extLst>
            <a:ext uri="{FF2B5EF4-FFF2-40B4-BE49-F238E27FC236}">
              <a16:creationId xmlns:a16="http://schemas.microsoft.com/office/drawing/2014/main" id="{81D3C099-0336-45F5-B718-68DA669C0B8A}"/>
            </a:ext>
          </a:extLst>
        </xdr:cNvPr>
        <xdr:cNvSpPr/>
      </xdr:nvSpPr>
      <xdr:spPr>
        <a:xfrm>
          <a:off x="13887450" y="1021410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153162</xdr:rowOff>
    </xdr:from>
    <xdr:to>
      <xdr:col>85</xdr:col>
      <xdr:colOff>127000</xdr:colOff>
      <xdr:row>60</xdr:row>
      <xdr:rowOff>32004</xdr:rowOff>
    </xdr:to>
    <xdr:cxnSp macro="">
      <xdr:nvCxnSpPr>
        <xdr:cNvPr id="641" name="直線コネクタ 640">
          <a:extLst>
            <a:ext uri="{FF2B5EF4-FFF2-40B4-BE49-F238E27FC236}">
              <a16:creationId xmlns:a16="http://schemas.microsoft.com/office/drawing/2014/main" id="{7E8A7466-350E-4D3A-9D50-6EE020088465}"/>
            </a:ext>
          </a:extLst>
        </xdr:cNvPr>
        <xdr:cNvCxnSpPr/>
      </xdr:nvCxnSpPr>
      <xdr:spPr>
        <a:xfrm>
          <a:off x="13942060" y="10268712"/>
          <a:ext cx="76200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52070</xdr:rowOff>
    </xdr:from>
    <xdr:to>
      <xdr:col>76</xdr:col>
      <xdr:colOff>165100</xdr:colOff>
      <xdr:row>59</xdr:row>
      <xdr:rowOff>153670</xdr:rowOff>
    </xdr:to>
    <xdr:sp macro="" textlink="">
      <xdr:nvSpPr>
        <xdr:cNvPr id="642" name="楕円 641">
          <a:extLst>
            <a:ext uri="{FF2B5EF4-FFF2-40B4-BE49-F238E27FC236}">
              <a16:creationId xmlns:a16="http://schemas.microsoft.com/office/drawing/2014/main" id="{B7F872E6-28BC-4B17-AA67-2900B4F2E5E7}"/>
            </a:ext>
          </a:extLst>
        </xdr:cNvPr>
        <xdr:cNvSpPr/>
      </xdr:nvSpPr>
      <xdr:spPr>
        <a:xfrm>
          <a:off x="13089890" y="101714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102870</xdr:rowOff>
    </xdr:from>
    <xdr:to>
      <xdr:col>81</xdr:col>
      <xdr:colOff>50800</xdr:colOff>
      <xdr:row>59</xdr:row>
      <xdr:rowOff>153162</xdr:rowOff>
    </xdr:to>
    <xdr:cxnSp macro="">
      <xdr:nvCxnSpPr>
        <xdr:cNvPr id="643" name="直線コネクタ 642">
          <a:extLst>
            <a:ext uri="{FF2B5EF4-FFF2-40B4-BE49-F238E27FC236}">
              <a16:creationId xmlns:a16="http://schemas.microsoft.com/office/drawing/2014/main" id="{830D21A2-90FB-40AD-8EC1-70A5A1CB7808}"/>
            </a:ext>
          </a:extLst>
        </xdr:cNvPr>
        <xdr:cNvCxnSpPr/>
      </xdr:nvCxnSpPr>
      <xdr:spPr>
        <a:xfrm>
          <a:off x="13144500" y="10216515"/>
          <a:ext cx="797560" cy="5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1778</xdr:rowOff>
    </xdr:from>
    <xdr:to>
      <xdr:col>72</xdr:col>
      <xdr:colOff>38100</xdr:colOff>
      <xdr:row>59</xdr:row>
      <xdr:rowOff>103378</xdr:rowOff>
    </xdr:to>
    <xdr:sp macro="" textlink="">
      <xdr:nvSpPr>
        <xdr:cNvPr id="644" name="楕円 643">
          <a:extLst>
            <a:ext uri="{FF2B5EF4-FFF2-40B4-BE49-F238E27FC236}">
              <a16:creationId xmlns:a16="http://schemas.microsoft.com/office/drawing/2014/main" id="{B8F55C54-8D91-43DF-A3D0-9008B4A45A73}"/>
            </a:ext>
          </a:extLst>
        </xdr:cNvPr>
        <xdr:cNvSpPr/>
      </xdr:nvSpPr>
      <xdr:spPr>
        <a:xfrm>
          <a:off x="12303760" y="10117328"/>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52578</xdr:rowOff>
    </xdr:from>
    <xdr:to>
      <xdr:col>76</xdr:col>
      <xdr:colOff>114300</xdr:colOff>
      <xdr:row>59</xdr:row>
      <xdr:rowOff>102870</xdr:rowOff>
    </xdr:to>
    <xdr:cxnSp macro="">
      <xdr:nvCxnSpPr>
        <xdr:cNvPr id="645" name="直線コネクタ 644">
          <a:extLst>
            <a:ext uri="{FF2B5EF4-FFF2-40B4-BE49-F238E27FC236}">
              <a16:creationId xmlns:a16="http://schemas.microsoft.com/office/drawing/2014/main" id="{7C576654-9299-4D8D-BB4E-973E8F8F9255}"/>
            </a:ext>
          </a:extLst>
        </xdr:cNvPr>
        <xdr:cNvCxnSpPr/>
      </xdr:nvCxnSpPr>
      <xdr:spPr>
        <a:xfrm>
          <a:off x="12346940" y="10171938"/>
          <a:ext cx="79756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125222</xdr:rowOff>
    </xdr:from>
    <xdr:to>
      <xdr:col>67</xdr:col>
      <xdr:colOff>101600</xdr:colOff>
      <xdr:row>59</xdr:row>
      <xdr:rowOff>55372</xdr:rowOff>
    </xdr:to>
    <xdr:sp macro="" textlink="">
      <xdr:nvSpPr>
        <xdr:cNvPr id="646" name="楕円 645">
          <a:extLst>
            <a:ext uri="{FF2B5EF4-FFF2-40B4-BE49-F238E27FC236}">
              <a16:creationId xmlns:a16="http://schemas.microsoft.com/office/drawing/2014/main" id="{2C300053-7E8B-4539-9163-60F26B42535F}"/>
            </a:ext>
          </a:extLst>
        </xdr:cNvPr>
        <xdr:cNvSpPr/>
      </xdr:nvSpPr>
      <xdr:spPr>
        <a:xfrm>
          <a:off x="11487150" y="1007122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4572</xdr:rowOff>
    </xdr:from>
    <xdr:to>
      <xdr:col>71</xdr:col>
      <xdr:colOff>177800</xdr:colOff>
      <xdr:row>59</xdr:row>
      <xdr:rowOff>52578</xdr:rowOff>
    </xdr:to>
    <xdr:cxnSp macro="">
      <xdr:nvCxnSpPr>
        <xdr:cNvPr id="647" name="直線コネクタ 646">
          <a:extLst>
            <a:ext uri="{FF2B5EF4-FFF2-40B4-BE49-F238E27FC236}">
              <a16:creationId xmlns:a16="http://schemas.microsoft.com/office/drawing/2014/main" id="{D599132E-54EE-43D1-8CD0-396454F8323A}"/>
            </a:ext>
          </a:extLst>
        </xdr:cNvPr>
        <xdr:cNvCxnSpPr/>
      </xdr:nvCxnSpPr>
      <xdr:spPr>
        <a:xfrm>
          <a:off x="11541760" y="10122027"/>
          <a:ext cx="805180" cy="4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108475</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5F14B042-DCFB-4CBC-AFBD-CD9ACD989597}"/>
            </a:ext>
          </a:extLst>
        </xdr:cNvPr>
        <xdr:cNvSpPr txBox="1"/>
      </xdr:nvSpPr>
      <xdr:spPr>
        <a:xfrm>
          <a:off x="13738234" y="987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103903</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EF45F305-6B99-4335-A3A1-86F29EC3FCCD}"/>
            </a:ext>
          </a:extLst>
        </xdr:cNvPr>
        <xdr:cNvSpPr txBox="1"/>
      </xdr:nvSpPr>
      <xdr:spPr>
        <a:xfrm>
          <a:off x="12957184" y="9874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30751</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83D98F6A-F3C9-45AD-8425-7D3D46395EC4}"/>
            </a:ext>
          </a:extLst>
        </xdr:cNvPr>
        <xdr:cNvSpPr txBox="1"/>
      </xdr:nvSpPr>
      <xdr:spPr>
        <a:xfrm>
          <a:off x="12171054" y="980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30751</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4BF5789C-A7C0-4FA8-928C-5349224CA55C}"/>
            </a:ext>
          </a:extLst>
        </xdr:cNvPr>
        <xdr:cNvSpPr txBox="1"/>
      </xdr:nvSpPr>
      <xdr:spPr>
        <a:xfrm>
          <a:off x="11354444" y="9801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23639</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DABB1060-5A44-49FD-B4BF-08644D888999}"/>
            </a:ext>
          </a:extLst>
        </xdr:cNvPr>
        <xdr:cNvSpPr txBox="1"/>
      </xdr:nvSpPr>
      <xdr:spPr>
        <a:xfrm>
          <a:off x="13738234" y="10306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144797</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255AEF31-E131-49D9-A491-25A51EB79282}"/>
            </a:ext>
          </a:extLst>
        </xdr:cNvPr>
        <xdr:cNvSpPr txBox="1"/>
      </xdr:nvSpPr>
      <xdr:spPr>
        <a:xfrm>
          <a:off x="12957184" y="1025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94505</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1D4454C0-ADA2-4B0E-8305-B41B74A1360D}"/>
            </a:ext>
          </a:extLst>
        </xdr:cNvPr>
        <xdr:cNvSpPr txBox="1"/>
      </xdr:nvSpPr>
      <xdr:spPr>
        <a:xfrm>
          <a:off x="12171054" y="1021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46499</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82C4D3CD-2DC7-44B3-852E-008F8DE00A5B}"/>
            </a:ext>
          </a:extLst>
        </xdr:cNvPr>
        <xdr:cNvSpPr txBox="1"/>
      </xdr:nvSpPr>
      <xdr:spPr>
        <a:xfrm>
          <a:off x="11354444" y="10163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640BB88C-9E42-482C-91C6-41BDEF6F255D}"/>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89CAC25E-FC09-4FE2-B1D1-97FAA4F23000}"/>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DAF20A24-1FF6-4B3B-AD14-C035DB163481}"/>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7AC6BA90-092F-44A1-A4B4-8BA47C218860}"/>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A25D115E-03A4-459E-94BF-1B70C1934E86}"/>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6E5CB784-70FE-44BB-AD19-9B4869516F44}"/>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D0A8310D-3E9C-46F9-A85E-C8BD593B13B6}"/>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8F76CD01-3C21-47DF-AF98-D7642DF77868}"/>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3057F92A-F1AD-4B4D-9B0D-DA9A5D617C20}"/>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3D6916B7-8A5D-4E8D-B26F-4ACFBDCD973E}"/>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6" name="直線コネクタ 665">
          <a:extLst>
            <a:ext uri="{FF2B5EF4-FFF2-40B4-BE49-F238E27FC236}">
              <a16:creationId xmlns:a16="http://schemas.microsoft.com/office/drawing/2014/main" id="{BB1A4470-0F48-4F54-9276-5520894C5063}"/>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7" name="テキスト ボックス 666">
          <a:extLst>
            <a:ext uri="{FF2B5EF4-FFF2-40B4-BE49-F238E27FC236}">
              <a16:creationId xmlns:a16="http://schemas.microsoft.com/office/drawing/2014/main" id="{366CF029-456D-4FA1-92E5-E38DBD14DFD1}"/>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8" name="直線コネクタ 667">
          <a:extLst>
            <a:ext uri="{FF2B5EF4-FFF2-40B4-BE49-F238E27FC236}">
              <a16:creationId xmlns:a16="http://schemas.microsoft.com/office/drawing/2014/main" id="{0257BBB7-9DAA-4584-BD2B-A9458A568219}"/>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9" name="テキスト ボックス 668">
          <a:extLst>
            <a:ext uri="{FF2B5EF4-FFF2-40B4-BE49-F238E27FC236}">
              <a16:creationId xmlns:a16="http://schemas.microsoft.com/office/drawing/2014/main" id="{43EB565B-E5BD-47CE-AC08-CA5B787C17AE}"/>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0" name="直線コネクタ 669">
          <a:extLst>
            <a:ext uri="{FF2B5EF4-FFF2-40B4-BE49-F238E27FC236}">
              <a16:creationId xmlns:a16="http://schemas.microsoft.com/office/drawing/2014/main" id="{20080116-159A-4953-84DD-F662B8B69DE5}"/>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1" name="テキスト ボックス 670">
          <a:extLst>
            <a:ext uri="{FF2B5EF4-FFF2-40B4-BE49-F238E27FC236}">
              <a16:creationId xmlns:a16="http://schemas.microsoft.com/office/drawing/2014/main" id="{28F97F00-4CFE-4BC4-8BB9-DA72928524CB}"/>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2" name="直線コネクタ 671">
          <a:extLst>
            <a:ext uri="{FF2B5EF4-FFF2-40B4-BE49-F238E27FC236}">
              <a16:creationId xmlns:a16="http://schemas.microsoft.com/office/drawing/2014/main" id="{26E18892-0497-45B1-A9DE-68FBEE661956}"/>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3" name="テキスト ボックス 672">
          <a:extLst>
            <a:ext uri="{FF2B5EF4-FFF2-40B4-BE49-F238E27FC236}">
              <a16:creationId xmlns:a16="http://schemas.microsoft.com/office/drawing/2014/main" id="{DA955575-342D-4D1E-A6DE-62CD373DBC2B}"/>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4" name="直線コネクタ 673">
          <a:extLst>
            <a:ext uri="{FF2B5EF4-FFF2-40B4-BE49-F238E27FC236}">
              <a16:creationId xmlns:a16="http://schemas.microsoft.com/office/drawing/2014/main" id="{B2A84F9F-C94B-4F27-8B04-88AEE941C40C}"/>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5" name="テキスト ボックス 674">
          <a:extLst>
            <a:ext uri="{FF2B5EF4-FFF2-40B4-BE49-F238E27FC236}">
              <a16:creationId xmlns:a16="http://schemas.microsoft.com/office/drawing/2014/main" id="{B06714CC-E646-4951-A162-F151C8EBBFD7}"/>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0F957867-F747-4F55-84D5-722EFA262136}"/>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B8717120-0FAE-452C-9459-195425815E6B}"/>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a:extLst>
            <a:ext uri="{FF2B5EF4-FFF2-40B4-BE49-F238E27FC236}">
              <a16:creationId xmlns:a16="http://schemas.microsoft.com/office/drawing/2014/main" id="{4F37AD17-EA4F-4339-8BDF-7F1AA74A6F6A}"/>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60960</xdr:rowOff>
    </xdr:to>
    <xdr:cxnSp macro="">
      <xdr:nvCxnSpPr>
        <xdr:cNvPr id="679" name="直線コネクタ 678">
          <a:extLst>
            <a:ext uri="{FF2B5EF4-FFF2-40B4-BE49-F238E27FC236}">
              <a16:creationId xmlns:a16="http://schemas.microsoft.com/office/drawing/2014/main" id="{613C9380-A201-4E85-AA21-6C01C6FC0F98}"/>
            </a:ext>
          </a:extLst>
        </xdr:cNvPr>
        <xdr:cNvCxnSpPr/>
      </xdr:nvCxnSpPr>
      <xdr:spPr>
        <a:xfrm flipV="1">
          <a:off x="19947254" y="96393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64787</xdr:rowOff>
    </xdr:from>
    <xdr:ext cx="469744" cy="259045"/>
    <xdr:sp macro="" textlink="">
      <xdr:nvSpPr>
        <xdr:cNvPr id="680" name="【保健センター・保健所】&#10;一人当たり面積最小値テキスト">
          <a:extLst>
            <a:ext uri="{FF2B5EF4-FFF2-40B4-BE49-F238E27FC236}">
              <a16:creationId xmlns:a16="http://schemas.microsoft.com/office/drawing/2014/main" id="{F02D58AA-5DAF-4133-B317-7C77D7818C88}"/>
            </a:ext>
          </a:extLst>
        </xdr:cNvPr>
        <xdr:cNvSpPr txBox="1"/>
      </xdr:nvSpPr>
      <xdr:spPr>
        <a:xfrm>
          <a:off x="19985990" y="1103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60960</xdr:rowOff>
    </xdr:from>
    <xdr:to>
      <xdr:col>116</xdr:col>
      <xdr:colOff>152400</xdr:colOff>
      <xdr:row>64</xdr:row>
      <xdr:rowOff>60960</xdr:rowOff>
    </xdr:to>
    <xdr:cxnSp macro="">
      <xdr:nvCxnSpPr>
        <xdr:cNvPr id="681" name="直線コネクタ 680">
          <a:extLst>
            <a:ext uri="{FF2B5EF4-FFF2-40B4-BE49-F238E27FC236}">
              <a16:creationId xmlns:a16="http://schemas.microsoft.com/office/drawing/2014/main" id="{F0FB1AE9-4EF3-4B39-AAB1-82E93694275F}"/>
            </a:ext>
          </a:extLst>
        </xdr:cNvPr>
        <xdr:cNvCxnSpPr/>
      </xdr:nvCxnSpPr>
      <xdr:spPr>
        <a:xfrm>
          <a:off x="19885660" y="1102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82" name="【保健センター・保健所】&#10;一人当たり面積最大値テキスト">
          <a:extLst>
            <a:ext uri="{FF2B5EF4-FFF2-40B4-BE49-F238E27FC236}">
              <a16:creationId xmlns:a16="http://schemas.microsoft.com/office/drawing/2014/main" id="{84C0319B-15BE-4931-8895-89D02339006B}"/>
            </a:ext>
          </a:extLst>
        </xdr:cNvPr>
        <xdr:cNvSpPr txBox="1"/>
      </xdr:nvSpPr>
      <xdr:spPr>
        <a:xfrm>
          <a:off x="19985990" y="941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83" name="直線コネクタ 682">
          <a:extLst>
            <a:ext uri="{FF2B5EF4-FFF2-40B4-BE49-F238E27FC236}">
              <a16:creationId xmlns:a16="http://schemas.microsoft.com/office/drawing/2014/main" id="{7737913B-4BFC-4DEC-B702-E6BF5C7E9695}"/>
            </a:ext>
          </a:extLst>
        </xdr:cNvPr>
        <xdr:cNvCxnSpPr/>
      </xdr:nvCxnSpPr>
      <xdr:spPr>
        <a:xfrm>
          <a:off x="19885660" y="9639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684" name="【保健センター・保健所】&#10;一人当たり面積平均値テキスト">
          <a:extLst>
            <a:ext uri="{FF2B5EF4-FFF2-40B4-BE49-F238E27FC236}">
              <a16:creationId xmlns:a16="http://schemas.microsoft.com/office/drawing/2014/main" id="{7D199F62-B3F8-4BD6-8259-C845E563D9C7}"/>
            </a:ext>
          </a:extLst>
        </xdr:cNvPr>
        <xdr:cNvSpPr txBox="1"/>
      </xdr:nvSpPr>
      <xdr:spPr>
        <a:xfrm>
          <a:off x="19985990" y="1064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162560</xdr:rowOff>
    </xdr:from>
    <xdr:to>
      <xdr:col>116</xdr:col>
      <xdr:colOff>114300</xdr:colOff>
      <xdr:row>63</xdr:row>
      <xdr:rowOff>92710</xdr:rowOff>
    </xdr:to>
    <xdr:sp macro="" textlink="">
      <xdr:nvSpPr>
        <xdr:cNvPr id="685" name="フローチャート: 判断 684">
          <a:extLst>
            <a:ext uri="{FF2B5EF4-FFF2-40B4-BE49-F238E27FC236}">
              <a16:creationId xmlns:a16="http://schemas.microsoft.com/office/drawing/2014/main" id="{6AD950D3-663A-4319-8B0B-A10926F84E7B}"/>
            </a:ext>
          </a:extLst>
        </xdr:cNvPr>
        <xdr:cNvSpPr/>
      </xdr:nvSpPr>
      <xdr:spPr>
        <a:xfrm>
          <a:off x="19904710" y="107943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162560</xdr:rowOff>
    </xdr:from>
    <xdr:to>
      <xdr:col>112</xdr:col>
      <xdr:colOff>38100</xdr:colOff>
      <xdr:row>63</xdr:row>
      <xdr:rowOff>92710</xdr:rowOff>
    </xdr:to>
    <xdr:sp macro="" textlink="">
      <xdr:nvSpPr>
        <xdr:cNvPr id="686" name="フローチャート: 判断 685">
          <a:extLst>
            <a:ext uri="{FF2B5EF4-FFF2-40B4-BE49-F238E27FC236}">
              <a16:creationId xmlns:a16="http://schemas.microsoft.com/office/drawing/2014/main" id="{EBB38A79-2C66-4E6F-9D85-FC571A5169F0}"/>
            </a:ext>
          </a:extLst>
        </xdr:cNvPr>
        <xdr:cNvSpPr/>
      </xdr:nvSpPr>
      <xdr:spPr>
        <a:xfrm>
          <a:off x="19161760" y="107943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170180</xdr:rowOff>
    </xdr:from>
    <xdr:to>
      <xdr:col>107</xdr:col>
      <xdr:colOff>101600</xdr:colOff>
      <xdr:row>63</xdr:row>
      <xdr:rowOff>100330</xdr:rowOff>
    </xdr:to>
    <xdr:sp macro="" textlink="">
      <xdr:nvSpPr>
        <xdr:cNvPr id="687" name="フローチャート: 判断 686">
          <a:extLst>
            <a:ext uri="{FF2B5EF4-FFF2-40B4-BE49-F238E27FC236}">
              <a16:creationId xmlns:a16="http://schemas.microsoft.com/office/drawing/2014/main" id="{47D677A8-5230-4635-9BD4-59393E251557}"/>
            </a:ext>
          </a:extLst>
        </xdr:cNvPr>
        <xdr:cNvSpPr/>
      </xdr:nvSpPr>
      <xdr:spPr>
        <a:xfrm>
          <a:off x="18345150" y="108038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170180</xdr:rowOff>
    </xdr:from>
    <xdr:to>
      <xdr:col>102</xdr:col>
      <xdr:colOff>165100</xdr:colOff>
      <xdr:row>63</xdr:row>
      <xdr:rowOff>100330</xdr:rowOff>
    </xdr:to>
    <xdr:sp macro="" textlink="">
      <xdr:nvSpPr>
        <xdr:cNvPr id="688" name="フローチャート: 判断 687">
          <a:extLst>
            <a:ext uri="{FF2B5EF4-FFF2-40B4-BE49-F238E27FC236}">
              <a16:creationId xmlns:a16="http://schemas.microsoft.com/office/drawing/2014/main" id="{445DF5F0-96A9-4A9E-93F3-908528183C78}"/>
            </a:ext>
          </a:extLst>
        </xdr:cNvPr>
        <xdr:cNvSpPr/>
      </xdr:nvSpPr>
      <xdr:spPr>
        <a:xfrm>
          <a:off x="17547590" y="1080389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89" name="フローチャート: 判断 688">
          <a:extLst>
            <a:ext uri="{FF2B5EF4-FFF2-40B4-BE49-F238E27FC236}">
              <a16:creationId xmlns:a16="http://schemas.microsoft.com/office/drawing/2014/main" id="{F4D2A7C1-B18B-4781-9222-2AE4AFD33F88}"/>
            </a:ext>
          </a:extLst>
        </xdr:cNvPr>
        <xdr:cNvSpPr/>
      </xdr:nvSpPr>
      <xdr:spPr>
        <a:xfrm>
          <a:off x="16761460" y="108096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B919982D-1E7E-4BF3-B6C7-A778451EAFA9}"/>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66E9E4E8-7094-4755-971B-66A6DFABF3DB}"/>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2AD15200-E89E-42B1-AEBB-09C4E78A9B73}"/>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E216232E-87D9-4214-8C6C-66885E40E402}"/>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E46648BF-ECB4-4F62-A674-EDDF8517A1EE}"/>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82550</xdr:rowOff>
    </xdr:from>
    <xdr:to>
      <xdr:col>116</xdr:col>
      <xdr:colOff>114300</xdr:colOff>
      <xdr:row>64</xdr:row>
      <xdr:rowOff>12700</xdr:rowOff>
    </xdr:to>
    <xdr:sp macro="" textlink="">
      <xdr:nvSpPr>
        <xdr:cNvPr id="695" name="楕円 694">
          <a:extLst>
            <a:ext uri="{FF2B5EF4-FFF2-40B4-BE49-F238E27FC236}">
              <a16:creationId xmlns:a16="http://schemas.microsoft.com/office/drawing/2014/main" id="{03CCB2E0-175E-4EB6-A6FE-85C7A0A547D0}"/>
            </a:ext>
          </a:extLst>
        </xdr:cNvPr>
        <xdr:cNvSpPr/>
      </xdr:nvSpPr>
      <xdr:spPr>
        <a:xfrm>
          <a:off x="19904710" y="108858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168927</xdr:rowOff>
    </xdr:from>
    <xdr:ext cx="469744" cy="259045"/>
    <xdr:sp macro="" textlink="">
      <xdr:nvSpPr>
        <xdr:cNvPr id="696" name="【保健センター・保健所】&#10;一人当たり面積該当値テキスト">
          <a:extLst>
            <a:ext uri="{FF2B5EF4-FFF2-40B4-BE49-F238E27FC236}">
              <a16:creationId xmlns:a16="http://schemas.microsoft.com/office/drawing/2014/main" id="{A5036F4E-430A-4DC9-89F4-412370D73161}"/>
            </a:ext>
          </a:extLst>
        </xdr:cNvPr>
        <xdr:cNvSpPr txBox="1"/>
      </xdr:nvSpPr>
      <xdr:spPr>
        <a:xfrm>
          <a:off x="19985990" y="1080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82550</xdr:rowOff>
    </xdr:from>
    <xdr:to>
      <xdr:col>112</xdr:col>
      <xdr:colOff>38100</xdr:colOff>
      <xdr:row>64</xdr:row>
      <xdr:rowOff>12700</xdr:rowOff>
    </xdr:to>
    <xdr:sp macro="" textlink="">
      <xdr:nvSpPr>
        <xdr:cNvPr id="697" name="楕円 696">
          <a:extLst>
            <a:ext uri="{FF2B5EF4-FFF2-40B4-BE49-F238E27FC236}">
              <a16:creationId xmlns:a16="http://schemas.microsoft.com/office/drawing/2014/main" id="{1194A29E-C373-4915-97F1-8A21A2FA01F7}"/>
            </a:ext>
          </a:extLst>
        </xdr:cNvPr>
        <xdr:cNvSpPr/>
      </xdr:nvSpPr>
      <xdr:spPr>
        <a:xfrm>
          <a:off x="19161760" y="108858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133350</xdr:rowOff>
    </xdr:from>
    <xdr:to>
      <xdr:col>116</xdr:col>
      <xdr:colOff>63500</xdr:colOff>
      <xdr:row>63</xdr:row>
      <xdr:rowOff>133350</xdr:rowOff>
    </xdr:to>
    <xdr:cxnSp macro="">
      <xdr:nvCxnSpPr>
        <xdr:cNvPr id="698" name="直線コネクタ 697">
          <a:extLst>
            <a:ext uri="{FF2B5EF4-FFF2-40B4-BE49-F238E27FC236}">
              <a16:creationId xmlns:a16="http://schemas.microsoft.com/office/drawing/2014/main" id="{5B92FEAF-4E4E-4D7C-8309-B569D90A921F}"/>
            </a:ext>
          </a:extLst>
        </xdr:cNvPr>
        <xdr:cNvCxnSpPr/>
      </xdr:nvCxnSpPr>
      <xdr:spPr>
        <a:xfrm>
          <a:off x="19204940" y="109308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82550</xdr:rowOff>
    </xdr:from>
    <xdr:to>
      <xdr:col>107</xdr:col>
      <xdr:colOff>101600</xdr:colOff>
      <xdr:row>64</xdr:row>
      <xdr:rowOff>12700</xdr:rowOff>
    </xdr:to>
    <xdr:sp macro="" textlink="">
      <xdr:nvSpPr>
        <xdr:cNvPr id="699" name="楕円 698">
          <a:extLst>
            <a:ext uri="{FF2B5EF4-FFF2-40B4-BE49-F238E27FC236}">
              <a16:creationId xmlns:a16="http://schemas.microsoft.com/office/drawing/2014/main" id="{EF80CDEE-582D-4E5D-B14B-794894478082}"/>
            </a:ext>
          </a:extLst>
        </xdr:cNvPr>
        <xdr:cNvSpPr/>
      </xdr:nvSpPr>
      <xdr:spPr>
        <a:xfrm>
          <a:off x="18345150" y="108858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133350</xdr:rowOff>
    </xdr:from>
    <xdr:to>
      <xdr:col>111</xdr:col>
      <xdr:colOff>177800</xdr:colOff>
      <xdr:row>63</xdr:row>
      <xdr:rowOff>133350</xdr:rowOff>
    </xdr:to>
    <xdr:cxnSp macro="">
      <xdr:nvCxnSpPr>
        <xdr:cNvPr id="700" name="直線コネクタ 699">
          <a:extLst>
            <a:ext uri="{FF2B5EF4-FFF2-40B4-BE49-F238E27FC236}">
              <a16:creationId xmlns:a16="http://schemas.microsoft.com/office/drawing/2014/main" id="{652AD9BA-7A0B-44F3-B55D-931604D3F54A}"/>
            </a:ext>
          </a:extLst>
        </xdr:cNvPr>
        <xdr:cNvCxnSpPr/>
      </xdr:nvCxnSpPr>
      <xdr:spPr>
        <a:xfrm>
          <a:off x="18399760" y="109308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82550</xdr:rowOff>
    </xdr:from>
    <xdr:to>
      <xdr:col>102</xdr:col>
      <xdr:colOff>165100</xdr:colOff>
      <xdr:row>64</xdr:row>
      <xdr:rowOff>12700</xdr:rowOff>
    </xdr:to>
    <xdr:sp macro="" textlink="">
      <xdr:nvSpPr>
        <xdr:cNvPr id="701" name="楕円 700">
          <a:extLst>
            <a:ext uri="{FF2B5EF4-FFF2-40B4-BE49-F238E27FC236}">
              <a16:creationId xmlns:a16="http://schemas.microsoft.com/office/drawing/2014/main" id="{5AF59783-7635-4B40-927B-95F66A84EB42}"/>
            </a:ext>
          </a:extLst>
        </xdr:cNvPr>
        <xdr:cNvSpPr/>
      </xdr:nvSpPr>
      <xdr:spPr>
        <a:xfrm>
          <a:off x="17547590" y="108858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133350</xdr:rowOff>
    </xdr:from>
    <xdr:to>
      <xdr:col>107</xdr:col>
      <xdr:colOff>50800</xdr:colOff>
      <xdr:row>63</xdr:row>
      <xdr:rowOff>133350</xdr:rowOff>
    </xdr:to>
    <xdr:cxnSp macro="">
      <xdr:nvCxnSpPr>
        <xdr:cNvPr id="702" name="直線コネクタ 701">
          <a:extLst>
            <a:ext uri="{FF2B5EF4-FFF2-40B4-BE49-F238E27FC236}">
              <a16:creationId xmlns:a16="http://schemas.microsoft.com/office/drawing/2014/main" id="{8AE7155B-69AC-4AC8-9678-152F753565C8}"/>
            </a:ext>
          </a:extLst>
        </xdr:cNvPr>
        <xdr:cNvCxnSpPr/>
      </xdr:nvCxnSpPr>
      <xdr:spPr>
        <a:xfrm>
          <a:off x="17602200" y="109308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82550</xdr:rowOff>
    </xdr:from>
    <xdr:to>
      <xdr:col>98</xdr:col>
      <xdr:colOff>38100</xdr:colOff>
      <xdr:row>64</xdr:row>
      <xdr:rowOff>12700</xdr:rowOff>
    </xdr:to>
    <xdr:sp macro="" textlink="">
      <xdr:nvSpPr>
        <xdr:cNvPr id="703" name="楕円 702">
          <a:extLst>
            <a:ext uri="{FF2B5EF4-FFF2-40B4-BE49-F238E27FC236}">
              <a16:creationId xmlns:a16="http://schemas.microsoft.com/office/drawing/2014/main" id="{B41EC8B6-62C0-4D62-B890-68DCF97BB3C6}"/>
            </a:ext>
          </a:extLst>
        </xdr:cNvPr>
        <xdr:cNvSpPr/>
      </xdr:nvSpPr>
      <xdr:spPr>
        <a:xfrm>
          <a:off x="16761460" y="1088580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133350</xdr:rowOff>
    </xdr:from>
    <xdr:to>
      <xdr:col>102</xdr:col>
      <xdr:colOff>114300</xdr:colOff>
      <xdr:row>63</xdr:row>
      <xdr:rowOff>133350</xdr:rowOff>
    </xdr:to>
    <xdr:cxnSp macro="">
      <xdr:nvCxnSpPr>
        <xdr:cNvPr id="704" name="直線コネクタ 703">
          <a:extLst>
            <a:ext uri="{FF2B5EF4-FFF2-40B4-BE49-F238E27FC236}">
              <a16:creationId xmlns:a16="http://schemas.microsoft.com/office/drawing/2014/main" id="{81E572DE-41E8-4E27-A90E-8599005187E4}"/>
            </a:ext>
          </a:extLst>
        </xdr:cNvPr>
        <xdr:cNvCxnSpPr/>
      </xdr:nvCxnSpPr>
      <xdr:spPr>
        <a:xfrm>
          <a:off x="16804640" y="109308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109237</xdr:rowOff>
    </xdr:from>
    <xdr:ext cx="469744" cy="259045"/>
    <xdr:sp macro="" textlink="">
      <xdr:nvSpPr>
        <xdr:cNvPr id="705" name="n_1aveValue【保健センター・保健所】&#10;一人当たり面積">
          <a:extLst>
            <a:ext uri="{FF2B5EF4-FFF2-40B4-BE49-F238E27FC236}">
              <a16:creationId xmlns:a16="http://schemas.microsoft.com/office/drawing/2014/main" id="{0A983BBC-7DAF-49EF-8DE7-7452998EF35C}"/>
            </a:ext>
          </a:extLst>
        </xdr:cNvPr>
        <xdr:cNvSpPr txBox="1"/>
      </xdr:nvSpPr>
      <xdr:spPr>
        <a:xfrm>
          <a:off x="18982132" y="10565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116857</xdr:rowOff>
    </xdr:from>
    <xdr:ext cx="469744" cy="259045"/>
    <xdr:sp macro="" textlink="">
      <xdr:nvSpPr>
        <xdr:cNvPr id="706" name="n_2aveValue【保健センター・保健所】&#10;一人当たり面積">
          <a:extLst>
            <a:ext uri="{FF2B5EF4-FFF2-40B4-BE49-F238E27FC236}">
              <a16:creationId xmlns:a16="http://schemas.microsoft.com/office/drawing/2014/main" id="{F8CBA567-476B-4672-8C58-75AE5737AF76}"/>
            </a:ext>
          </a:extLst>
        </xdr:cNvPr>
        <xdr:cNvSpPr txBox="1"/>
      </xdr:nvSpPr>
      <xdr:spPr>
        <a:xfrm>
          <a:off x="18182032" y="1057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116857</xdr:rowOff>
    </xdr:from>
    <xdr:ext cx="469744" cy="259045"/>
    <xdr:sp macro="" textlink="">
      <xdr:nvSpPr>
        <xdr:cNvPr id="707" name="n_3aveValue【保健センター・保健所】&#10;一人当たり面積">
          <a:extLst>
            <a:ext uri="{FF2B5EF4-FFF2-40B4-BE49-F238E27FC236}">
              <a16:creationId xmlns:a16="http://schemas.microsoft.com/office/drawing/2014/main" id="{05477D3D-B4FB-4698-9EE0-FE222209299D}"/>
            </a:ext>
          </a:extLst>
        </xdr:cNvPr>
        <xdr:cNvSpPr txBox="1"/>
      </xdr:nvSpPr>
      <xdr:spPr>
        <a:xfrm>
          <a:off x="17384472" y="1057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708" name="n_4aveValue【保健センター・保健所】&#10;一人当たり面積">
          <a:extLst>
            <a:ext uri="{FF2B5EF4-FFF2-40B4-BE49-F238E27FC236}">
              <a16:creationId xmlns:a16="http://schemas.microsoft.com/office/drawing/2014/main" id="{B795300D-5619-4C26-93A4-1D9E2031D9F2}"/>
            </a:ext>
          </a:extLst>
        </xdr:cNvPr>
        <xdr:cNvSpPr txBox="1"/>
      </xdr:nvSpPr>
      <xdr:spPr>
        <a:xfrm>
          <a:off x="16588817" y="1058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3827</xdr:rowOff>
    </xdr:from>
    <xdr:ext cx="469744" cy="259045"/>
    <xdr:sp macro="" textlink="">
      <xdr:nvSpPr>
        <xdr:cNvPr id="709" name="n_1mainValue【保健センター・保健所】&#10;一人当たり面積">
          <a:extLst>
            <a:ext uri="{FF2B5EF4-FFF2-40B4-BE49-F238E27FC236}">
              <a16:creationId xmlns:a16="http://schemas.microsoft.com/office/drawing/2014/main" id="{6F4BDF36-C25B-4A9B-81B2-E3E15BDEE09F}"/>
            </a:ext>
          </a:extLst>
        </xdr:cNvPr>
        <xdr:cNvSpPr txBox="1"/>
      </xdr:nvSpPr>
      <xdr:spPr>
        <a:xfrm>
          <a:off x="18982132" y="1097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3827</xdr:rowOff>
    </xdr:from>
    <xdr:ext cx="469744" cy="259045"/>
    <xdr:sp macro="" textlink="">
      <xdr:nvSpPr>
        <xdr:cNvPr id="710" name="n_2mainValue【保健センター・保健所】&#10;一人当たり面積">
          <a:extLst>
            <a:ext uri="{FF2B5EF4-FFF2-40B4-BE49-F238E27FC236}">
              <a16:creationId xmlns:a16="http://schemas.microsoft.com/office/drawing/2014/main" id="{5E82A79B-F310-427A-BFDB-ABACE82A789A}"/>
            </a:ext>
          </a:extLst>
        </xdr:cNvPr>
        <xdr:cNvSpPr txBox="1"/>
      </xdr:nvSpPr>
      <xdr:spPr>
        <a:xfrm>
          <a:off x="18182032" y="1097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3827</xdr:rowOff>
    </xdr:from>
    <xdr:ext cx="469744" cy="259045"/>
    <xdr:sp macro="" textlink="">
      <xdr:nvSpPr>
        <xdr:cNvPr id="711" name="n_3mainValue【保健センター・保健所】&#10;一人当たり面積">
          <a:extLst>
            <a:ext uri="{FF2B5EF4-FFF2-40B4-BE49-F238E27FC236}">
              <a16:creationId xmlns:a16="http://schemas.microsoft.com/office/drawing/2014/main" id="{6070F002-755E-4188-8796-D1D8B7675048}"/>
            </a:ext>
          </a:extLst>
        </xdr:cNvPr>
        <xdr:cNvSpPr txBox="1"/>
      </xdr:nvSpPr>
      <xdr:spPr>
        <a:xfrm>
          <a:off x="17384472" y="1097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3827</xdr:rowOff>
    </xdr:from>
    <xdr:ext cx="469744" cy="259045"/>
    <xdr:sp macro="" textlink="">
      <xdr:nvSpPr>
        <xdr:cNvPr id="712" name="n_4mainValue【保健センター・保健所】&#10;一人当たり面積">
          <a:extLst>
            <a:ext uri="{FF2B5EF4-FFF2-40B4-BE49-F238E27FC236}">
              <a16:creationId xmlns:a16="http://schemas.microsoft.com/office/drawing/2014/main" id="{C82165DE-6C2B-4795-BCFC-A28D12A2808B}"/>
            </a:ext>
          </a:extLst>
        </xdr:cNvPr>
        <xdr:cNvSpPr txBox="1"/>
      </xdr:nvSpPr>
      <xdr:spPr>
        <a:xfrm>
          <a:off x="16588817" y="1097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82322F90-5DF6-4C83-94DC-39F54E979B2C}"/>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0157C517-2CE7-44F0-BC10-B4AD96481B90}"/>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73D5FFD7-45E2-425A-9644-D390B5827BC7}"/>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7024ECA9-6956-4DE8-9211-C0492BC8FE4A}"/>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9B5AE24E-BDEE-4B09-B98B-052E344AC6B6}"/>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DA285720-E7A4-459F-920D-FE5E329FD88B}"/>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17671DD2-D300-4F65-9E4D-3B193965B720}"/>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4E2B6549-1F75-4CCB-8C9D-B49804E12C5F}"/>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07FD8265-CBA9-42A5-82D8-47161917425C}"/>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92422F29-C35B-4893-A881-138B8BAAB2A8}"/>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823A8BDD-B243-4EC6-BE01-8482F71F88ED}"/>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4" name="直線コネクタ 723">
          <a:extLst>
            <a:ext uri="{FF2B5EF4-FFF2-40B4-BE49-F238E27FC236}">
              <a16:creationId xmlns:a16="http://schemas.microsoft.com/office/drawing/2014/main" id="{58985505-2A2E-4B89-83FF-C12C8F2D1C2A}"/>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5" name="テキスト ボックス 724">
          <a:extLst>
            <a:ext uri="{FF2B5EF4-FFF2-40B4-BE49-F238E27FC236}">
              <a16:creationId xmlns:a16="http://schemas.microsoft.com/office/drawing/2014/main" id="{4898F335-4322-4DA2-915F-D8889163F89E}"/>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6" name="直線コネクタ 725">
          <a:extLst>
            <a:ext uri="{FF2B5EF4-FFF2-40B4-BE49-F238E27FC236}">
              <a16:creationId xmlns:a16="http://schemas.microsoft.com/office/drawing/2014/main" id="{2771B574-FB7A-4F8E-A2A7-0A52D1834D76}"/>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7" name="テキスト ボックス 726">
          <a:extLst>
            <a:ext uri="{FF2B5EF4-FFF2-40B4-BE49-F238E27FC236}">
              <a16:creationId xmlns:a16="http://schemas.microsoft.com/office/drawing/2014/main" id="{B96C4D48-ADC1-4EB2-B4F0-AF7E4752F3C5}"/>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a:extLst>
            <a:ext uri="{FF2B5EF4-FFF2-40B4-BE49-F238E27FC236}">
              <a16:creationId xmlns:a16="http://schemas.microsoft.com/office/drawing/2014/main" id="{9E08DEB2-2559-4F38-A9F1-76713BFFDC97}"/>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a:extLst>
            <a:ext uri="{FF2B5EF4-FFF2-40B4-BE49-F238E27FC236}">
              <a16:creationId xmlns:a16="http://schemas.microsoft.com/office/drawing/2014/main" id="{013DDA30-D90F-4279-A9F6-99E75D6E121F}"/>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0" name="直線コネクタ 729">
          <a:extLst>
            <a:ext uri="{FF2B5EF4-FFF2-40B4-BE49-F238E27FC236}">
              <a16:creationId xmlns:a16="http://schemas.microsoft.com/office/drawing/2014/main" id="{26953C90-1580-4CC2-B7EA-CAE2806A3043}"/>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1" name="テキスト ボックス 730">
          <a:extLst>
            <a:ext uri="{FF2B5EF4-FFF2-40B4-BE49-F238E27FC236}">
              <a16:creationId xmlns:a16="http://schemas.microsoft.com/office/drawing/2014/main" id="{9D98C187-957C-4B15-AE56-58FBED476A80}"/>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2" name="直線コネクタ 731">
          <a:extLst>
            <a:ext uri="{FF2B5EF4-FFF2-40B4-BE49-F238E27FC236}">
              <a16:creationId xmlns:a16="http://schemas.microsoft.com/office/drawing/2014/main" id="{31F8F119-1403-4E81-AAE9-68147455D844}"/>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3" name="テキスト ボックス 732">
          <a:extLst>
            <a:ext uri="{FF2B5EF4-FFF2-40B4-BE49-F238E27FC236}">
              <a16:creationId xmlns:a16="http://schemas.microsoft.com/office/drawing/2014/main" id="{2F5CDD6B-79F3-4A97-B9FA-CAAC3AB503DD}"/>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4" name="直線コネクタ 733">
          <a:extLst>
            <a:ext uri="{FF2B5EF4-FFF2-40B4-BE49-F238E27FC236}">
              <a16:creationId xmlns:a16="http://schemas.microsoft.com/office/drawing/2014/main" id="{8418C7F7-DCDA-4FA5-8ACD-118A9A95B817}"/>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5" name="テキスト ボックス 734">
          <a:extLst>
            <a:ext uri="{FF2B5EF4-FFF2-40B4-BE49-F238E27FC236}">
              <a16:creationId xmlns:a16="http://schemas.microsoft.com/office/drawing/2014/main" id="{B5314B6D-FFD1-435A-9715-CE78F772ABA3}"/>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6" name="【消防施設】&#10;有形固定資産減価償却率グラフ枠">
          <a:extLst>
            <a:ext uri="{FF2B5EF4-FFF2-40B4-BE49-F238E27FC236}">
              <a16:creationId xmlns:a16="http://schemas.microsoft.com/office/drawing/2014/main" id="{6E170F26-A36E-4994-8739-91D0A53B1F62}"/>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34289</xdr:rowOff>
    </xdr:from>
    <xdr:to>
      <xdr:col>85</xdr:col>
      <xdr:colOff>126364</xdr:colOff>
      <xdr:row>85</xdr:row>
      <xdr:rowOff>13336</xdr:rowOff>
    </xdr:to>
    <xdr:cxnSp macro="">
      <xdr:nvCxnSpPr>
        <xdr:cNvPr id="737" name="直線コネクタ 736">
          <a:extLst>
            <a:ext uri="{FF2B5EF4-FFF2-40B4-BE49-F238E27FC236}">
              <a16:creationId xmlns:a16="http://schemas.microsoft.com/office/drawing/2014/main" id="{2A82A637-FECA-4A7C-8952-FCB99B6C39A1}"/>
            </a:ext>
          </a:extLst>
        </xdr:cNvPr>
        <xdr:cNvCxnSpPr/>
      </xdr:nvCxnSpPr>
      <xdr:spPr>
        <a:xfrm flipV="1">
          <a:off x="14703424" y="13576934"/>
          <a:ext cx="0" cy="1013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17163</xdr:rowOff>
    </xdr:from>
    <xdr:ext cx="405111" cy="259045"/>
    <xdr:sp macro="" textlink="">
      <xdr:nvSpPr>
        <xdr:cNvPr id="738" name="【消防施設】&#10;有形固定資産減価償却率最小値テキスト">
          <a:extLst>
            <a:ext uri="{FF2B5EF4-FFF2-40B4-BE49-F238E27FC236}">
              <a16:creationId xmlns:a16="http://schemas.microsoft.com/office/drawing/2014/main" id="{3A4626E4-B5FE-4DC5-BDD9-833088396B1A}"/>
            </a:ext>
          </a:extLst>
        </xdr:cNvPr>
        <xdr:cNvSpPr txBox="1"/>
      </xdr:nvSpPr>
      <xdr:spPr>
        <a:xfrm>
          <a:off x="14742160" y="14594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13336</xdr:rowOff>
    </xdr:from>
    <xdr:to>
      <xdr:col>86</xdr:col>
      <xdr:colOff>25400</xdr:colOff>
      <xdr:row>85</xdr:row>
      <xdr:rowOff>13336</xdr:rowOff>
    </xdr:to>
    <xdr:cxnSp macro="">
      <xdr:nvCxnSpPr>
        <xdr:cNvPr id="739" name="直線コネクタ 738">
          <a:extLst>
            <a:ext uri="{FF2B5EF4-FFF2-40B4-BE49-F238E27FC236}">
              <a16:creationId xmlns:a16="http://schemas.microsoft.com/office/drawing/2014/main" id="{5AF4B60B-A87D-46DD-AC2D-86A5FD5A24A9}"/>
            </a:ext>
          </a:extLst>
        </xdr:cNvPr>
        <xdr:cNvCxnSpPr/>
      </xdr:nvCxnSpPr>
      <xdr:spPr>
        <a:xfrm>
          <a:off x="14611350" y="145903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152416</xdr:rowOff>
    </xdr:from>
    <xdr:ext cx="405111" cy="259045"/>
    <xdr:sp macro="" textlink="">
      <xdr:nvSpPr>
        <xdr:cNvPr id="740" name="【消防施設】&#10;有形固定資産減価償却率最大値テキスト">
          <a:extLst>
            <a:ext uri="{FF2B5EF4-FFF2-40B4-BE49-F238E27FC236}">
              <a16:creationId xmlns:a16="http://schemas.microsoft.com/office/drawing/2014/main" id="{2EE8F16D-6E08-4498-949E-E130B2855963}"/>
            </a:ext>
          </a:extLst>
        </xdr:cNvPr>
        <xdr:cNvSpPr txBox="1"/>
      </xdr:nvSpPr>
      <xdr:spPr>
        <a:xfrm>
          <a:off x="14742160" y="13354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34289</xdr:rowOff>
    </xdr:from>
    <xdr:to>
      <xdr:col>86</xdr:col>
      <xdr:colOff>25400</xdr:colOff>
      <xdr:row>79</xdr:row>
      <xdr:rowOff>34289</xdr:rowOff>
    </xdr:to>
    <xdr:cxnSp macro="">
      <xdr:nvCxnSpPr>
        <xdr:cNvPr id="741" name="直線コネクタ 740">
          <a:extLst>
            <a:ext uri="{FF2B5EF4-FFF2-40B4-BE49-F238E27FC236}">
              <a16:creationId xmlns:a16="http://schemas.microsoft.com/office/drawing/2014/main" id="{0FDEF32D-E3E2-4A91-A179-3ECB1BB6CED5}"/>
            </a:ext>
          </a:extLst>
        </xdr:cNvPr>
        <xdr:cNvCxnSpPr/>
      </xdr:nvCxnSpPr>
      <xdr:spPr>
        <a:xfrm>
          <a:off x="14611350" y="135769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162577</xdr:rowOff>
    </xdr:from>
    <xdr:ext cx="405111" cy="259045"/>
    <xdr:sp macro="" textlink="">
      <xdr:nvSpPr>
        <xdr:cNvPr id="742" name="【消防施設】&#10;有形固定資産減価償却率平均値テキスト">
          <a:extLst>
            <a:ext uri="{FF2B5EF4-FFF2-40B4-BE49-F238E27FC236}">
              <a16:creationId xmlns:a16="http://schemas.microsoft.com/office/drawing/2014/main" id="{D7E362E3-A463-4750-804A-00D1CEE8D6BD}"/>
            </a:ext>
          </a:extLst>
        </xdr:cNvPr>
        <xdr:cNvSpPr txBox="1"/>
      </xdr:nvSpPr>
      <xdr:spPr>
        <a:xfrm>
          <a:off x="14742160" y="138804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43" name="フローチャート: 判断 742">
          <a:extLst>
            <a:ext uri="{FF2B5EF4-FFF2-40B4-BE49-F238E27FC236}">
              <a16:creationId xmlns:a16="http://schemas.microsoft.com/office/drawing/2014/main" id="{214D08A4-E271-45B0-A5BB-F840EE78F1C6}"/>
            </a:ext>
          </a:extLst>
        </xdr:cNvPr>
        <xdr:cNvSpPr/>
      </xdr:nvSpPr>
      <xdr:spPr>
        <a:xfrm>
          <a:off x="14649450" y="140233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122555</xdr:rowOff>
    </xdr:from>
    <xdr:to>
      <xdr:col>81</xdr:col>
      <xdr:colOff>101600</xdr:colOff>
      <xdr:row>82</xdr:row>
      <xdr:rowOff>52705</xdr:rowOff>
    </xdr:to>
    <xdr:sp macro="" textlink="">
      <xdr:nvSpPr>
        <xdr:cNvPr id="744" name="フローチャート: 判断 743">
          <a:extLst>
            <a:ext uri="{FF2B5EF4-FFF2-40B4-BE49-F238E27FC236}">
              <a16:creationId xmlns:a16="http://schemas.microsoft.com/office/drawing/2014/main" id="{6857C825-B447-46EA-AB12-355B6320F341}"/>
            </a:ext>
          </a:extLst>
        </xdr:cNvPr>
        <xdr:cNvSpPr/>
      </xdr:nvSpPr>
      <xdr:spPr>
        <a:xfrm>
          <a:off x="13887450" y="140119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45" name="フローチャート: 判断 744">
          <a:extLst>
            <a:ext uri="{FF2B5EF4-FFF2-40B4-BE49-F238E27FC236}">
              <a16:creationId xmlns:a16="http://schemas.microsoft.com/office/drawing/2014/main" id="{5A6556A3-DC20-4CC1-95E4-3DF5812D8C6D}"/>
            </a:ext>
          </a:extLst>
        </xdr:cNvPr>
        <xdr:cNvSpPr/>
      </xdr:nvSpPr>
      <xdr:spPr>
        <a:xfrm>
          <a:off x="13089890" y="1399476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46" name="フローチャート: 判断 745">
          <a:extLst>
            <a:ext uri="{FF2B5EF4-FFF2-40B4-BE49-F238E27FC236}">
              <a16:creationId xmlns:a16="http://schemas.microsoft.com/office/drawing/2014/main" id="{DF8D6E4A-6ACD-4A7B-84E2-AEF16ADBFBB7}"/>
            </a:ext>
          </a:extLst>
        </xdr:cNvPr>
        <xdr:cNvSpPr/>
      </xdr:nvSpPr>
      <xdr:spPr>
        <a:xfrm>
          <a:off x="12303760" y="1397571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65405</xdr:rowOff>
    </xdr:from>
    <xdr:to>
      <xdr:col>67</xdr:col>
      <xdr:colOff>101600</xdr:colOff>
      <xdr:row>81</xdr:row>
      <xdr:rowOff>167005</xdr:rowOff>
    </xdr:to>
    <xdr:sp macro="" textlink="">
      <xdr:nvSpPr>
        <xdr:cNvPr id="747" name="フローチャート: 判断 746">
          <a:extLst>
            <a:ext uri="{FF2B5EF4-FFF2-40B4-BE49-F238E27FC236}">
              <a16:creationId xmlns:a16="http://schemas.microsoft.com/office/drawing/2014/main" id="{76E45623-A6CE-4C41-B844-F86523789B18}"/>
            </a:ext>
          </a:extLst>
        </xdr:cNvPr>
        <xdr:cNvSpPr/>
      </xdr:nvSpPr>
      <xdr:spPr>
        <a:xfrm>
          <a:off x="11487150" y="1395095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EC818C6E-F99B-4D40-A133-C095B1A4C50A}"/>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B6F15A66-3B0E-43BA-8018-AA836534BE8F}"/>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5F5E0A1E-C7E9-46ED-AE24-6696C95CE3BD}"/>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7A0CD4C8-A82F-40B5-82BD-F7BA84DB0C2C}"/>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51C7D2C8-D628-4E5E-A808-4DE0ADFA2B7F}"/>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44450</xdr:rowOff>
    </xdr:from>
    <xdr:to>
      <xdr:col>85</xdr:col>
      <xdr:colOff>177800</xdr:colOff>
      <xdr:row>82</xdr:row>
      <xdr:rowOff>146050</xdr:rowOff>
    </xdr:to>
    <xdr:sp macro="" textlink="">
      <xdr:nvSpPr>
        <xdr:cNvPr id="753" name="楕円 752">
          <a:extLst>
            <a:ext uri="{FF2B5EF4-FFF2-40B4-BE49-F238E27FC236}">
              <a16:creationId xmlns:a16="http://schemas.microsoft.com/office/drawing/2014/main" id="{FCCF83BA-D564-471F-A20D-8756B18B14B8}"/>
            </a:ext>
          </a:extLst>
        </xdr:cNvPr>
        <xdr:cNvSpPr/>
      </xdr:nvSpPr>
      <xdr:spPr>
        <a:xfrm>
          <a:off x="14649450" y="1410525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22877</xdr:rowOff>
    </xdr:from>
    <xdr:ext cx="405111" cy="259045"/>
    <xdr:sp macro="" textlink="">
      <xdr:nvSpPr>
        <xdr:cNvPr id="754" name="【消防施設】&#10;有形固定資産減価償却率該当値テキスト">
          <a:extLst>
            <a:ext uri="{FF2B5EF4-FFF2-40B4-BE49-F238E27FC236}">
              <a16:creationId xmlns:a16="http://schemas.microsoft.com/office/drawing/2014/main" id="{098AF04B-6CFC-4A21-9785-9259A976FC35}"/>
            </a:ext>
          </a:extLst>
        </xdr:cNvPr>
        <xdr:cNvSpPr txBox="1"/>
      </xdr:nvSpPr>
      <xdr:spPr>
        <a:xfrm>
          <a:off x="14742160" y="1407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170180</xdr:rowOff>
    </xdr:from>
    <xdr:to>
      <xdr:col>81</xdr:col>
      <xdr:colOff>101600</xdr:colOff>
      <xdr:row>82</xdr:row>
      <xdr:rowOff>100330</xdr:rowOff>
    </xdr:to>
    <xdr:sp macro="" textlink="">
      <xdr:nvSpPr>
        <xdr:cNvPr id="755" name="楕円 754">
          <a:extLst>
            <a:ext uri="{FF2B5EF4-FFF2-40B4-BE49-F238E27FC236}">
              <a16:creationId xmlns:a16="http://schemas.microsoft.com/office/drawing/2014/main" id="{1F3F49F5-05F9-4AAC-95F0-1E199978574C}"/>
            </a:ext>
          </a:extLst>
        </xdr:cNvPr>
        <xdr:cNvSpPr/>
      </xdr:nvSpPr>
      <xdr:spPr>
        <a:xfrm>
          <a:off x="13887450" y="140614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49530</xdr:rowOff>
    </xdr:from>
    <xdr:to>
      <xdr:col>85</xdr:col>
      <xdr:colOff>127000</xdr:colOff>
      <xdr:row>82</xdr:row>
      <xdr:rowOff>95250</xdr:rowOff>
    </xdr:to>
    <xdr:cxnSp macro="">
      <xdr:nvCxnSpPr>
        <xdr:cNvPr id="756" name="直線コネクタ 755">
          <a:extLst>
            <a:ext uri="{FF2B5EF4-FFF2-40B4-BE49-F238E27FC236}">
              <a16:creationId xmlns:a16="http://schemas.microsoft.com/office/drawing/2014/main" id="{8FDFD632-195F-4A6B-B20B-B3B7DA6947A3}"/>
            </a:ext>
          </a:extLst>
        </xdr:cNvPr>
        <xdr:cNvCxnSpPr/>
      </xdr:nvCxnSpPr>
      <xdr:spPr>
        <a:xfrm>
          <a:off x="13942060" y="14112240"/>
          <a:ext cx="762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7" name="楕円 756">
          <a:extLst>
            <a:ext uri="{FF2B5EF4-FFF2-40B4-BE49-F238E27FC236}">
              <a16:creationId xmlns:a16="http://schemas.microsoft.com/office/drawing/2014/main" id="{38ABA135-7CBB-4BB1-A393-16DCF07241D2}"/>
            </a:ext>
          </a:extLst>
        </xdr:cNvPr>
        <xdr:cNvSpPr/>
      </xdr:nvSpPr>
      <xdr:spPr>
        <a:xfrm>
          <a:off x="13089890" y="1401762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5714</xdr:rowOff>
    </xdr:from>
    <xdr:to>
      <xdr:col>81</xdr:col>
      <xdr:colOff>50800</xdr:colOff>
      <xdr:row>82</xdr:row>
      <xdr:rowOff>49530</xdr:rowOff>
    </xdr:to>
    <xdr:cxnSp macro="">
      <xdr:nvCxnSpPr>
        <xdr:cNvPr id="758" name="直線コネクタ 757">
          <a:extLst>
            <a:ext uri="{FF2B5EF4-FFF2-40B4-BE49-F238E27FC236}">
              <a16:creationId xmlns:a16="http://schemas.microsoft.com/office/drawing/2014/main" id="{378BFEE4-3CE1-4116-B8AA-FD6B74CD564B}"/>
            </a:ext>
          </a:extLst>
        </xdr:cNvPr>
        <xdr:cNvCxnSpPr/>
      </xdr:nvCxnSpPr>
      <xdr:spPr>
        <a:xfrm>
          <a:off x="13144500" y="14066519"/>
          <a:ext cx="79756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80645</xdr:rowOff>
    </xdr:from>
    <xdr:to>
      <xdr:col>72</xdr:col>
      <xdr:colOff>38100</xdr:colOff>
      <xdr:row>82</xdr:row>
      <xdr:rowOff>10795</xdr:rowOff>
    </xdr:to>
    <xdr:sp macro="" textlink="">
      <xdr:nvSpPr>
        <xdr:cNvPr id="759" name="楕円 758">
          <a:extLst>
            <a:ext uri="{FF2B5EF4-FFF2-40B4-BE49-F238E27FC236}">
              <a16:creationId xmlns:a16="http://schemas.microsoft.com/office/drawing/2014/main" id="{1D46E897-76BC-41B2-9613-3E02BB6C394D}"/>
            </a:ext>
          </a:extLst>
        </xdr:cNvPr>
        <xdr:cNvSpPr/>
      </xdr:nvSpPr>
      <xdr:spPr>
        <a:xfrm>
          <a:off x="12303760" y="139700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131445</xdr:rowOff>
    </xdr:from>
    <xdr:to>
      <xdr:col>76</xdr:col>
      <xdr:colOff>114300</xdr:colOff>
      <xdr:row>82</xdr:row>
      <xdr:rowOff>5714</xdr:rowOff>
    </xdr:to>
    <xdr:cxnSp macro="">
      <xdr:nvCxnSpPr>
        <xdr:cNvPr id="760" name="直線コネクタ 759">
          <a:extLst>
            <a:ext uri="{FF2B5EF4-FFF2-40B4-BE49-F238E27FC236}">
              <a16:creationId xmlns:a16="http://schemas.microsoft.com/office/drawing/2014/main" id="{1BE1B7B1-5666-4C89-BA92-7CD90FBBC535}"/>
            </a:ext>
          </a:extLst>
        </xdr:cNvPr>
        <xdr:cNvCxnSpPr/>
      </xdr:nvCxnSpPr>
      <xdr:spPr>
        <a:xfrm>
          <a:off x="12346940" y="14022705"/>
          <a:ext cx="79756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61595</xdr:rowOff>
    </xdr:from>
    <xdr:to>
      <xdr:col>67</xdr:col>
      <xdr:colOff>101600</xdr:colOff>
      <xdr:row>81</xdr:row>
      <xdr:rowOff>163195</xdr:rowOff>
    </xdr:to>
    <xdr:sp macro="" textlink="">
      <xdr:nvSpPr>
        <xdr:cNvPr id="761" name="楕円 760">
          <a:extLst>
            <a:ext uri="{FF2B5EF4-FFF2-40B4-BE49-F238E27FC236}">
              <a16:creationId xmlns:a16="http://schemas.microsoft.com/office/drawing/2014/main" id="{AFE94BCB-A696-415B-BB92-B68EBFD566E1}"/>
            </a:ext>
          </a:extLst>
        </xdr:cNvPr>
        <xdr:cNvSpPr/>
      </xdr:nvSpPr>
      <xdr:spPr>
        <a:xfrm>
          <a:off x="11487150" y="1394523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112395</xdr:rowOff>
    </xdr:from>
    <xdr:to>
      <xdr:col>71</xdr:col>
      <xdr:colOff>177800</xdr:colOff>
      <xdr:row>81</xdr:row>
      <xdr:rowOff>131445</xdr:rowOff>
    </xdr:to>
    <xdr:cxnSp macro="">
      <xdr:nvCxnSpPr>
        <xdr:cNvPr id="762" name="直線コネクタ 761">
          <a:extLst>
            <a:ext uri="{FF2B5EF4-FFF2-40B4-BE49-F238E27FC236}">
              <a16:creationId xmlns:a16="http://schemas.microsoft.com/office/drawing/2014/main" id="{42330DA6-08E5-411E-BF01-266B8A7EE550}"/>
            </a:ext>
          </a:extLst>
        </xdr:cNvPr>
        <xdr:cNvCxnSpPr/>
      </xdr:nvCxnSpPr>
      <xdr:spPr>
        <a:xfrm>
          <a:off x="11541760" y="13999845"/>
          <a:ext cx="80518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69232</xdr:rowOff>
    </xdr:from>
    <xdr:ext cx="405111" cy="259045"/>
    <xdr:sp macro="" textlink="">
      <xdr:nvSpPr>
        <xdr:cNvPr id="763" name="n_1aveValue【消防施設】&#10;有形固定資産減価償却率">
          <a:extLst>
            <a:ext uri="{FF2B5EF4-FFF2-40B4-BE49-F238E27FC236}">
              <a16:creationId xmlns:a16="http://schemas.microsoft.com/office/drawing/2014/main" id="{79DC82E7-3D3B-423D-BC25-0B30EEA061FD}"/>
            </a:ext>
          </a:extLst>
        </xdr:cNvPr>
        <xdr:cNvSpPr txBox="1"/>
      </xdr:nvSpPr>
      <xdr:spPr>
        <a:xfrm>
          <a:off x="1373823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55897</xdr:rowOff>
    </xdr:from>
    <xdr:ext cx="405111" cy="259045"/>
    <xdr:sp macro="" textlink="">
      <xdr:nvSpPr>
        <xdr:cNvPr id="764" name="n_2aveValue【消防施設】&#10;有形固定資産減価償却率">
          <a:extLst>
            <a:ext uri="{FF2B5EF4-FFF2-40B4-BE49-F238E27FC236}">
              <a16:creationId xmlns:a16="http://schemas.microsoft.com/office/drawing/2014/main" id="{E939340C-832F-4A9C-A7A4-C44D18B6021D}"/>
            </a:ext>
          </a:extLst>
        </xdr:cNvPr>
        <xdr:cNvSpPr txBox="1"/>
      </xdr:nvSpPr>
      <xdr:spPr>
        <a:xfrm>
          <a:off x="1295718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7638</xdr:rowOff>
    </xdr:from>
    <xdr:ext cx="405111" cy="259045"/>
    <xdr:sp macro="" textlink="">
      <xdr:nvSpPr>
        <xdr:cNvPr id="765" name="n_3aveValue【消防施設】&#10;有形固定資産減価償却率">
          <a:extLst>
            <a:ext uri="{FF2B5EF4-FFF2-40B4-BE49-F238E27FC236}">
              <a16:creationId xmlns:a16="http://schemas.microsoft.com/office/drawing/2014/main" id="{D99622FC-0FB3-46D3-AEEA-B6933515C0FC}"/>
            </a:ext>
          </a:extLst>
        </xdr:cNvPr>
        <xdr:cNvSpPr txBox="1"/>
      </xdr:nvSpPr>
      <xdr:spPr>
        <a:xfrm>
          <a:off x="12171054" y="14068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158132</xdr:rowOff>
    </xdr:from>
    <xdr:ext cx="405111" cy="259045"/>
    <xdr:sp macro="" textlink="">
      <xdr:nvSpPr>
        <xdr:cNvPr id="766" name="n_4aveValue【消防施設】&#10;有形固定資産減価償却率">
          <a:extLst>
            <a:ext uri="{FF2B5EF4-FFF2-40B4-BE49-F238E27FC236}">
              <a16:creationId xmlns:a16="http://schemas.microsoft.com/office/drawing/2014/main" id="{6648D580-74E9-4571-B0E5-3DE79727003C}"/>
            </a:ext>
          </a:extLst>
        </xdr:cNvPr>
        <xdr:cNvSpPr txBox="1"/>
      </xdr:nvSpPr>
      <xdr:spPr>
        <a:xfrm>
          <a:off x="11354444" y="1404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91457</xdr:rowOff>
    </xdr:from>
    <xdr:ext cx="405111" cy="259045"/>
    <xdr:sp macro="" textlink="">
      <xdr:nvSpPr>
        <xdr:cNvPr id="767" name="n_1mainValue【消防施設】&#10;有形固定資産減価償却率">
          <a:extLst>
            <a:ext uri="{FF2B5EF4-FFF2-40B4-BE49-F238E27FC236}">
              <a16:creationId xmlns:a16="http://schemas.microsoft.com/office/drawing/2014/main" id="{11402390-D588-4096-841E-88540D73DF40}"/>
            </a:ext>
          </a:extLst>
        </xdr:cNvPr>
        <xdr:cNvSpPr txBox="1"/>
      </xdr:nvSpPr>
      <xdr:spPr>
        <a:xfrm>
          <a:off x="13738234" y="1415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768" name="n_2mainValue【消防施設】&#10;有形固定資産減価償却率">
          <a:extLst>
            <a:ext uri="{FF2B5EF4-FFF2-40B4-BE49-F238E27FC236}">
              <a16:creationId xmlns:a16="http://schemas.microsoft.com/office/drawing/2014/main" id="{F837D51B-0DDD-4B8B-BC0C-824F20FBDDF3}"/>
            </a:ext>
          </a:extLst>
        </xdr:cNvPr>
        <xdr:cNvSpPr txBox="1"/>
      </xdr:nvSpPr>
      <xdr:spPr>
        <a:xfrm>
          <a:off x="12957184" y="14108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27322</xdr:rowOff>
    </xdr:from>
    <xdr:ext cx="405111" cy="259045"/>
    <xdr:sp macro="" textlink="">
      <xdr:nvSpPr>
        <xdr:cNvPr id="769" name="n_3mainValue【消防施設】&#10;有形固定資産減価償却率">
          <a:extLst>
            <a:ext uri="{FF2B5EF4-FFF2-40B4-BE49-F238E27FC236}">
              <a16:creationId xmlns:a16="http://schemas.microsoft.com/office/drawing/2014/main" id="{C0FE978E-F141-445B-9383-258856BC1E0A}"/>
            </a:ext>
          </a:extLst>
        </xdr:cNvPr>
        <xdr:cNvSpPr txBox="1"/>
      </xdr:nvSpPr>
      <xdr:spPr>
        <a:xfrm>
          <a:off x="12171054" y="1374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8272</xdr:rowOff>
    </xdr:from>
    <xdr:ext cx="405111" cy="259045"/>
    <xdr:sp macro="" textlink="">
      <xdr:nvSpPr>
        <xdr:cNvPr id="770" name="n_4mainValue【消防施設】&#10;有形固定資産減価償却率">
          <a:extLst>
            <a:ext uri="{FF2B5EF4-FFF2-40B4-BE49-F238E27FC236}">
              <a16:creationId xmlns:a16="http://schemas.microsoft.com/office/drawing/2014/main" id="{927DE1B1-312C-431B-A61D-731F2889BF00}"/>
            </a:ext>
          </a:extLst>
        </xdr:cNvPr>
        <xdr:cNvSpPr txBox="1"/>
      </xdr:nvSpPr>
      <xdr:spPr>
        <a:xfrm>
          <a:off x="113544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1" name="正方形/長方形 770">
          <a:extLst>
            <a:ext uri="{FF2B5EF4-FFF2-40B4-BE49-F238E27FC236}">
              <a16:creationId xmlns:a16="http://schemas.microsoft.com/office/drawing/2014/main" id="{C621095A-5EF5-4058-BBA0-97D235622D64}"/>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2" name="正方形/長方形 771">
          <a:extLst>
            <a:ext uri="{FF2B5EF4-FFF2-40B4-BE49-F238E27FC236}">
              <a16:creationId xmlns:a16="http://schemas.microsoft.com/office/drawing/2014/main" id="{0206015C-E4E8-411B-898C-B4B82597B868}"/>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3" name="正方形/長方形 772">
          <a:extLst>
            <a:ext uri="{FF2B5EF4-FFF2-40B4-BE49-F238E27FC236}">
              <a16:creationId xmlns:a16="http://schemas.microsoft.com/office/drawing/2014/main" id="{3217FEE8-1258-46B0-834D-C227646A2911}"/>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4" name="正方形/長方形 773">
          <a:extLst>
            <a:ext uri="{FF2B5EF4-FFF2-40B4-BE49-F238E27FC236}">
              <a16:creationId xmlns:a16="http://schemas.microsoft.com/office/drawing/2014/main" id="{43DE9813-DC1D-45AE-87CC-D2F7F3CDE6F4}"/>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5" name="正方形/長方形 774">
          <a:extLst>
            <a:ext uri="{FF2B5EF4-FFF2-40B4-BE49-F238E27FC236}">
              <a16:creationId xmlns:a16="http://schemas.microsoft.com/office/drawing/2014/main" id="{C42C58F9-F5CA-41D5-A38C-932153A76089}"/>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6" name="正方形/長方形 775">
          <a:extLst>
            <a:ext uri="{FF2B5EF4-FFF2-40B4-BE49-F238E27FC236}">
              <a16:creationId xmlns:a16="http://schemas.microsoft.com/office/drawing/2014/main" id="{ED15FE30-F494-44E7-93C3-7183CCACBCCF}"/>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7" name="正方形/長方形 776">
          <a:extLst>
            <a:ext uri="{FF2B5EF4-FFF2-40B4-BE49-F238E27FC236}">
              <a16:creationId xmlns:a16="http://schemas.microsoft.com/office/drawing/2014/main" id="{15DEC1A0-3053-4643-80D5-889162B8037C}"/>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8" name="正方形/長方形 777">
          <a:extLst>
            <a:ext uri="{FF2B5EF4-FFF2-40B4-BE49-F238E27FC236}">
              <a16:creationId xmlns:a16="http://schemas.microsoft.com/office/drawing/2014/main" id="{9BFC1D8C-646F-4D03-8261-54DD07F42A4C}"/>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9" name="テキスト ボックス 778">
          <a:extLst>
            <a:ext uri="{FF2B5EF4-FFF2-40B4-BE49-F238E27FC236}">
              <a16:creationId xmlns:a16="http://schemas.microsoft.com/office/drawing/2014/main" id="{C9B0758A-E1C2-4BF4-866B-A4CDEDC2BBBA}"/>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0" name="直線コネクタ 779">
          <a:extLst>
            <a:ext uri="{FF2B5EF4-FFF2-40B4-BE49-F238E27FC236}">
              <a16:creationId xmlns:a16="http://schemas.microsoft.com/office/drawing/2014/main" id="{7D144CFF-1C4C-43FB-94B1-71AB62B8E407}"/>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1" name="直線コネクタ 780">
          <a:extLst>
            <a:ext uri="{FF2B5EF4-FFF2-40B4-BE49-F238E27FC236}">
              <a16:creationId xmlns:a16="http://schemas.microsoft.com/office/drawing/2014/main" id="{FB89622D-CEED-4E90-9F8A-CBD597B9E63D}"/>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2" name="テキスト ボックス 781">
          <a:extLst>
            <a:ext uri="{FF2B5EF4-FFF2-40B4-BE49-F238E27FC236}">
              <a16:creationId xmlns:a16="http://schemas.microsoft.com/office/drawing/2014/main" id="{07EE9D77-CB85-4A06-8B9B-6F170E4FCB4F}"/>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3" name="直線コネクタ 782">
          <a:extLst>
            <a:ext uri="{FF2B5EF4-FFF2-40B4-BE49-F238E27FC236}">
              <a16:creationId xmlns:a16="http://schemas.microsoft.com/office/drawing/2014/main" id="{27F10698-806E-43EF-9573-22E85E180677}"/>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4" name="テキスト ボックス 783">
          <a:extLst>
            <a:ext uri="{FF2B5EF4-FFF2-40B4-BE49-F238E27FC236}">
              <a16:creationId xmlns:a16="http://schemas.microsoft.com/office/drawing/2014/main" id="{3C3EB9CF-6BF6-4F57-B6BA-8DAFB5CD4FD0}"/>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5" name="直線コネクタ 784">
          <a:extLst>
            <a:ext uri="{FF2B5EF4-FFF2-40B4-BE49-F238E27FC236}">
              <a16:creationId xmlns:a16="http://schemas.microsoft.com/office/drawing/2014/main" id="{F73DD2FD-E8AC-45AE-BB18-BD579DAB29B5}"/>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6" name="テキスト ボックス 785">
          <a:extLst>
            <a:ext uri="{FF2B5EF4-FFF2-40B4-BE49-F238E27FC236}">
              <a16:creationId xmlns:a16="http://schemas.microsoft.com/office/drawing/2014/main" id="{5983AA3B-C181-468F-9BEB-084340FBE098}"/>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7" name="直線コネクタ 786">
          <a:extLst>
            <a:ext uri="{FF2B5EF4-FFF2-40B4-BE49-F238E27FC236}">
              <a16:creationId xmlns:a16="http://schemas.microsoft.com/office/drawing/2014/main" id="{91EAC41A-4EBF-4D52-81F2-F77FAEF0DC9F}"/>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88" name="テキスト ボックス 787">
          <a:extLst>
            <a:ext uri="{FF2B5EF4-FFF2-40B4-BE49-F238E27FC236}">
              <a16:creationId xmlns:a16="http://schemas.microsoft.com/office/drawing/2014/main" id="{0C257D9D-69BC-440A-93CF-90A13647B193}"/>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89" name="直線コネクタ 788">
          <a:extLst>
            <a:ext uri="{FF2B5EF4-FFF2-40B4-BE49-F238E27FC236}">
              <a16:creationId xmlns:a16="http://schemas.microsoft.com/office/drawing/2014/main" id="{34EABF0B-8967-4B71-87E1-B0DC5E246541}"/>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0" name="テキスト ボックス 789">
          <a:extLst>
            <a:ext uri="{FF2B5EF4-FFF2-40B4-BE49-F238E27FC236}">
              <a16:creationId xmlns:a16="http://schemas.microsoft.com/office/drawing/2014/main" id="{80608E01-9360-4420-9656-8B3155595209}"/>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1" name="直線コネクタ 790">
          <a:extLst>
            <a:ext uri="{FF2B5EF4-FFF2-40B4-BE49-F238E27FC236}">
              <a16:creationId xmlns:a16="http://schemas.microsoft.com/office/drawing/2014/main" id="{88BDB37F-FCC7-40D0-B235-91C64E89E277}"/>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2" name="テキスト ボックス 791">
          <a:extLst>
            <a:ext uri="{FF2B5EF4-FFF2-40B4-BE49-F238E27FC236}">
              <a16:creationId xmlns:a16="http://schemas.microsoft.com/office/drawing/2014/main" id="{B130DB8A-0AEB-4DBA-A625-D0422BCE378C}"/>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516BE7BA-0924-4051-97F3-9D5CA28D80DD}"/>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53959E2F-4F1F-4631-80AC-CE5909B1CB3B}"/>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DC160D3B-560E-4B96-A38A-BE60E16C5B4E}"/>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96" name="直線コネクタ 795">
          <a:extLst>
            <a:ext uri="{FF2B5EF4-FFF2-40B4-BE49-F238E27FC236}">
              <a16:creationId xmlns:a16="http://schemas.microsoft.com/office/drawing/2014/main" id="{99FC70AD-F85E-4554-8C15-127CF3173CEC}"/>
            </a:ext>
          </a:extLst>
        </xdr:cNvPr>
        <xdr:cNvCxnSpPr/>
      </xdr:nvCxnSpPr>
      <xdr:spPr>
        <a:xfrm flipV="1">
          <a:off x="19947254" y="13474609"/>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97" name="【消防施設】&#10;一人当たり面積最小値テキスト">
          <a:extLst>
            <a:ext uri="{FF2B5EF4-FFF2-40B4-BE49-F238E27FC236}">
              <a16:creationId xmlns:a16="http://schemas.microsoft.com/office/drawing/2014/main" id="{D2AEBEAA-5365-4436-8223-7DEF61CE718F}"/>
            </a:ext>
          </a:extLst>
        </xdr:cNvPr>
        <xdr:cNvSpPr txBox="1"/>
      </xdr:nvSpPr>
      <xdr:spPr>
        <a:xfrm>
          <a:off x="1998599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98" name="直線コネクタ 797">
          <a:extLst>
            <a:ext uri="{FF2B5EF4-FFF2-40B4-BE49-F238E27FC236}">
              <a16:creationId xmlns:a16="http://schemas.microsoft.com/office/drawing/2014/main" id="{7E522FB7-5734-43D3-AA1E-799DFFD2C22A}"/>
            </a:ext>
          </a:extLst>
        </xdr:cNvPr>
        <xdr:cNvCxnSpPr/>
      </xdr:nvCxnSpPr>
      <xdr:spPr>
        <a:xfrm>
          <a:off x="19885660" y="148135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99" name="【消防施設】&#10;一人当たり面積最大値テキスト">
          <a:extLst>
            <a:ext uri="{FF2B5EF4-FFF2-40B4-BE49-F238E27FC236}">
              <a16:creationId xmlns:a16="http://schemas.microsoft.com/office/drawing/2014/main" id="{5606BD8C-EF5C-4F97-B724-C9FB6253F531}"/>
            </a:ext>
          </a:extLst>
        </xdr:cNvPr>
        <xdr:cNvSpPr txBox="1"/>
      </xdr:nvSpPr>
      <xdr:spPr>
        <a:xfrm>
          <a:off x="19985990" y="13255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800" name="直線コネクタ 799">
          <a:extLst>
            <a:ext uri="{FF2B5EF4-FFF2-40B4-BE49-F238E27FC236}">
              <a16:creationId xmlns:a16="http://schemas.microsoft.com/office/drawing/2014/main" id="{F690DDEC-08FD-4160-87BB-F196F4F1AEDE}"/>
            </a:ext>
          </a:extLst>
        </xdr:cNvPr>
        <xdr:cNvCxnSpPr/>
      </xdr:nvCxnSpPr>
      <xdr:spPr>
        <a:xfrm>
          <a:off x="19885660" y="134746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801" name="【消防施設】&#10;一人当たり面積平均値テキスト">
          <a:extLst>
            <a:ext uri="{FF2B5EF4-FFF2-40B4-BE49-F238E27FC236}">
              <a16:creationId xmlns:a16="http://schemas.microsoft.com/office/drawing/2014/main" id="{AF27F185-EC75-4086-955D-4475D26A062E}"/>
            </a:ext>
          </a:extLst>
        </xdr:cNvPr>
        <xdr:cNvSpPr txBox="1"/>
      </xdr:nvSpPr>
      <xdr:spPr>
        <a:xfrm>
          <a:off x="19985990" y="14155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802" name="フローチャート: 判断 801">
          <a:extLst>
            <a:ext uri="{FF2B5EF4-FFF2-40B4-BE49-F238E27FC236}">
              <a16:creationId xmlns:a16="http://schemas.microsoft.com/office/drawing/2014/main" id="{8B03AF5B-B4CB-4441-AACF-BD36C37E028D}"/>
            </a:ext>
          </a:extLst>
        </xdr:cNvPr>
        <xdr:cNvSpPr/>
      </xdr:nvSpPr>
      <xdr:spPr>
        <a:xfrm>
          <a:off x="19904710" y="143074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87993</xdr:rowOff>
    </xdr:from>
    <xdr:to>
      <xdr:col>112</xdr:col>
      <xdr:colOff>38100</xdr:colOff>
      <xdr:row>84</xdr:row>
      <xdr:rowOff>18143</xdr:rowOff>
    </xdr:to>
    <xdr:sp macro="" textlink="">
      <xdr:nvSpPr>
        <xdr:cNvPr id="803" name="フローチャート: 判断 802">
          <a:extLst>
            <a:ext uri="{FF2B5EF4-FFF2-40B4-BE49-F238E27FC236}">
              <a16:creationId xmlns:a16="http://schemas.microsoft.com/office/drawing/2014/main" id="{53FCDD65-1DE9-4DCC-8D8F-C69F6E68DF4A}"/>
            </a:ext>
          </a:extLst>
        </xdr:cNvPr>
        <xdr:cNvSpPr/>
      </xdr:nvSpPr>
      <xdr:spPr>
        <a:xfrm>
          <a:off x="19161760" y="143221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804" name="フローチャート: 判断 803">
          <a:extLst>
            <a:ext uri="{FF2B5EF4-FFF2-40B4-BE49-F238E27FC236}">
              <a16:creationId xmlns:a16="http://schemas.microsoft.com/office/drawing/2014/main" id="{7D90D39A-CC6A-447B-A2D7-E495CF74121A}"/>
            </a:ext>
          </a:extLst>
        </xdr:cNvPr>
        <xdr:cNvSpPr/>
      </xdr:nvSpPr>
      <xdr:spPr>
        <a:xfrm>
          <a:off x="18345150" y="1432541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98879</xdr:rowOff>
    </xdr:from>
    <xdr:to>
      <xdr:col>102</xdr:col>
      <xdr:colOff>165100</xdr:colOff>
      <xdr:row>84</xdr:row>
      <xdr:rowOff>29029</xdr:rowOff>
    </xdr:to>
    <xdr:sp macro="" textlink="">
      <xdr:nvSpPr>
        <xdr:cNvPr id="805" name="フローチャート: 判断 804">
          <a:extLst>
            <a:ext uri="{FF2B5EF4-FFF2-40B4-BE49-F238E27FC236}">
              <a16:creationId xmlns:a16="http://schemas.microsoft.com/office/drawing/2014/main" id="{E196CDCA-7ABB-4344-8426-A71DDFF605FF}"/>
            </a:ext>
          </a:extLst>
        </xdr:cNvPr>
        <xdr:cNvSpPr/>
      </xdr:nvSpPr>
      <xdr:spPr>
        <a:xfrm>
          <a:off x="17547590" y="1432541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98879</xdr:rowOff>
    </xdr:from>
    <xdr:to>
      <xdr:col>98</xdr:col>
      <xdr:colOff>38100</xdr:colOff>
      <xdr:row>84</xdr:row>
      <xdr:rowOff>29029</xdr:rowOff>
    </xdr:to>
    <xdr:sp macro="" textlink="">
      <xdr:nvSpPr>
        <xdr:cNvPr id="806" name="フローチャート: 判断 805">
          <a:extLst>
            <a:ext uri="{FF2B5EF4-FFF2-40B4-BE49-F238E27FC236}">
              <a16:creationId xmlns:a16="http://schemas.microsoft.com/office/drawing/2014/main" id="{4CC2FBCD-05CB-4FB5-9768-1BCF794FCF24}"/>
            </a:ext>
          </a:extLst>
        </xdr:cNvPr>
        <xdr:cNvSpPr/>
      </xdr:nvSpPr>
      <xdr:spPr>
        <a:xfrm>
          <a:off x="16761460" y="1432541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C8D730BA-7339-4679-A3AD-EDE075E7CD10}"/>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4E1EF248-F57B-4A26-8B54-82C6DF047089}"/>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4891F893-E9F2-44D7-B3A2-DDC7ED8AA812}"/>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E58D8C87-91D1-492C-953F-3B40A0562B56}"/>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29380DD5-8A6A-4122-8AB2-1771843C7B06}"/>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39007</xdr:rowOff>
    </xdr:from>
    <xdr:to>
      <xdr:col>116</xdr:col>
      <xdr:colOff>114300</xdr:colOff>
      <xdr:row>85</xdr:row>
      <xdr:rowOff>140607</xdr:rowOff>
    </xdr:to>
    <xdr:sp macro="" textlink="">
      <xdr:nvSpPr>
        <xdr:cNvPr id="812" name="楕円 811">
          <a:extLst>
            <a:ext uri="{FF2B5EF4-FFF2-40B4-BE49-F238E27FC236}">
              <a16:creationId xmlns:a16="http://schemas.microsoft.com/office/drawing/2014/main" id="{6CF2961F-4A91-4124-A2F4-6D7D64AF06F2}"/>
            </a:ext>
          </a:extLst>
        </xdr:cNvPr>
        <xdr:cNvSpPr/>
      </xdr:nvSpPr>
      <xdr:spPr>
        <a:xfrm>
          <a:off x="19904710" y="146122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17434</xdr:rowOff>
    </xdr:from>
    <xdr:ext cx="469744" cy="259045"/>
    <xdr:sp macro="" textlink="">
      <xdr:nvSpPr>
        <xdr:cNvPr id="813" name="【消防施設】&#10;一人当たり面積該当値テキスト">
          <a:extLst>
            <a:ext uri="{FF2B5EF4-FFF2-40B4-BE49-F238E27FC236}">
              <a16:creationId xmlns:a16="http://schemas.microsoft.com/office/drawing/2014/main" id="{3DD61136-CA79-4D68-B737-106C7D36A758}"/>
            </a:ext>
          </a:extLst>
        </xdr:cNvPr>
        <xdr:cNvSpPr txBox="1"/>
      </xdr:nvSpPr>
      <xdr:spPr>
        <a:xfrm>
          <a:off x="19985990" y="14594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39007</xdr:rowOff>
    </xdr:from>
    <xdr:to>
      <xdr:col>112</xdr:col>
      <xdr:colOff>38100</xdr:colOff>
      <xdr:row>85</xdr:row>
      <xdr:rowOff>140607</xdr:rowOff>
    </xdr:to>
    <xdr:sp macro="" textlink="">
      <xdr:nvSpPr>
        <xdr:cNvPr id="814" name="楕円 813">
          <a:extLst>
            <a:ext uri="{FF2B5EF4-FFF2-40B4-BE49-F238E27FC236}">
              <a16:creationId xmlns:a16="http://schemas.microsoft.com/office/drawing/2014/main" id="{0F10F2D4-4650-45BC-A559-4AD8BE576C90}"/>
            </a:ext>
          </a:extLst>
        </xdr:cNvPr>
        <xdr:cNvSpPr/>
      </xdr:nvSpPr>
      <xdr:spPr>
        <a:xfrm>
          <a:off x="19161760" y="146122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89807</xdr:rowOff>
    </xdr:from>
    <xdr:to>
      <xdr:col>116</xdr:col>
      <xdr:colOff>63500</xdr:colOff>
      <xdr:row>85</xdr:row>
      <xdr:rowOff>89807</xdr:rowOff>
    </xdr:to>
    <xdr:cxnSp macro="">
      <xdr:nvCxnSpPr>
        <xdr:cNvPr id="815" name="直線コネクタ 814">
          <a:extLst>
            <a:ext uri="{FF2B5EF4-FFF2-40B4-BE49-F238E27FC236}">
              <a16:creationId xmlns:a16="http://schemas.microsoft.com/office/drawing/2014/main" id="{D867F20B-1A15-4B88-9C4B-FFCB7AB0619D}"/>
            </a:ext>
          </a:extLst>
        </xdr:cNvPr>
        <xdr:cNvCxnSpPr/>
      </xdr:nvCxnSpPr>
      <xdr:spPr>
        <a:xfrm>
          <a:off x="19204940" y="1466686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39007</xdr:rowOff>
    </xdr:from>
    <xdr:to>
      <xdr:col>107</xdr:col>
      <xdr:colOff>101600</xdr:colOff>
      <xdr:row>85</xdr:row>
      <xdr:rowOff>140607</xdr:rowOff>
    </xdr:to>
    <xdr:sp macro="" textlink="">
      <xdr:nvSpPr>
        <xdr:cNvPr id="816" name="楕円 815">
          <a:extLst>
            <a:ext uri="{FF2B5EF4-FFF2-40B4-BE49-F238E27FC236}">
              <a16:creationId xmlns:a16="http://schemas.microsoft.com/office/drawing/2014/main" id="{646ABCC9-3F0C-4C8C-BFBC-6B0FAFEBA34A}"/>
            </a:ext>
          </a:extLst>
        </xdr:cNvPr>
        <xdr:cNvSpPr/>
      </xdr:nvSpPr>
      <xdr:spPr>
        <a:xfrm>
          <a:off x="18345150" y="146122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89807</xdr:rowOff>
    </xdr:from>
    <xdr:to>
      <xdr:col>111</xdr:col>
      <xdr:colOff>177800</xdr:colOff>
      <xdr:row>85</xdr:row>
      <xdr:rowOff>89807</xdr:rowOff>
    </xdr:to>
    <xdr:cxnSp macro="">
      <xdr:nvCxnSpPr>
        <xdr:cNvPr id="817" name="直線コネクタ 816">
          <a:extLst>
            <a:ext uri="{FF2B5EF4-FFF2-40B4-BE49-F238E27FC236}">
              <a16:creationId xmlns:a16="http://schemas.microsoft.com/office/drawing/2014/main" id="{4B14B4AC-C7CB-4FBC-82F1-C905267CCF37}"/>
            </a:ext>
          </a:extLst>
        </xdr:cNvPr>
        <xdr:cNvCxnSpPr/>
      </xdr:nvCxnSpPr>
      <xdr:spPr>
        <a:xfrm>
          <a:off x="18399760" y="14666867"/>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39007</xdr:rowOff>
    </xdr:from>
    <xdr:to>
      <xdr:col>102</xdr:col>
      <xdr:colOff>165100</xdr:colOff>
      <xdr:row>85</xdr:row>
      <xdr:rowOff>140607</xdr:rowOff>
    </xdr:to>
    <xdr:sp macro="" textlink="">
      <xdr:nvSpPr>
        <xdr:cNvPr id="818" name="楕円 817">
          <a:extLst>
            <a:ext uri="{FF2B5EF4-FFF2-40B4-BE49-F238E27FC236}">
              <a16:creationId xmlns:a16="http://schemas.microsoft.com/office/drawing/2014/main" id="{224DDBE0-EDB4-43C5-9A4E-8A56DB8205AF}"/>
            </a:ext>
          </a:extLst>
        </xdr:cNvPr>
        <xdr:cNvSpPr/>
      </xdr:nvSpPr>
      <xdr:spPr>
        <a:xfrm>
          <a:off x="17547590" y="1461225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89807</xdr:rowOff>
    </xdr:from>
    <xdr:to>
      <xdr:col>107</xdr:col>
      <xdr:colOff>50800</xdr:colOff>
      <xdr:row>85</xdr:row>
      <xdr:rowOff>89807</xdr:rowOff>
    </xdr:to>
    <xdr:cxnSp macro="">
      <xdr:nvCxnSpPr>
        <xdr:cNvPr id="819" name="直線コネクタ 818">
          <a:extLst>
            <a:ext uri="{FF2B5EF4-FFF2-40B4-BE49-F238E27FC236}">
              <a16:creationId xmlns:a16="http://schemas.microsoft.com/office/drawing/2014/main" id="{EB4DE2ED-DA9B-4CC6-AB63-B9C0C71172F1}"/>
            </a:ext>
          </a:extLst>
        </xdr:cNvPr>
        <xdr:cNvCxnSpPr/>
      </xdr:nvCxnSpPr>
      <xdr:spPr>
        <a:xfrm>
          <a:off x="17602200" y="1466686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49893</xdr:rowOff>
    </xdr:from>
    <xdr:to>
      <xdr:col>98</xdr:col>
      <xdr:colOff>38100</xdr:colOff>
      <xdr:row>85</xdr:row>
      <xdr:rowOff>151493</xdr:rowOff>
    </xdr:to>
    <xdr:sp macro="" textlink="">
      <xdr:nvSpPr>
        <xdr:cNvPr id="820" name="楕円 819">
          <a:extLst>
            <a:ext uri="{FF2B5EF4-FFF2-40B4-BE49-F238E27FC236}">
              <a16:creationId xmlns:a16="http://schemas.microsoft.com/office/drawing/2014/main" id="{2B3A3ABE-5EF3-4639-9025-2F36AB42964C}"/>
            </a:ext>
          </a:extLst>
        </xdr:cNvPr>
        <xdr:cNvSpPr/>
      </xdr:nvSpPr>
      <xdr:spPr>
        <a:xfrm>
          <a:off x="16761460" y="146269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89807</xdr:rowOff>
    </xdr:from>
    <xdr:to>
      <xdr:col>102</xdr:col>
      <xdr:colOff>114300</xdr:colOff>
      <xdr:row>85</xdr:row>
      <xdr:rowOff>100693</xdr:rowOff>
    </xdr:to>
    <xdr:cxnSp macro="">
      <xdr:nvCxnSpPr>
        <xdr:cNvPr id="821" name="直線コネクタ 820">
          <a:extLst>
            <a:ext uri="{FF2B5EF4-FFF2-40B4-BE49-F238E27FC236}">
              <a16:creationId xmlns:a16="http://schemas.microsoft.com/office/drawing/2014/main" id="{57971ED0-D965-4B7B-85D3-C0672414AB74}"/>
            </a:ext>
          </a:extLst>
        </xdr:cNvPr>
        <xdr:cNvCxnSpPr/>
      </xdr:nvCxnSpPr>
      <xdr:spPr>
        <a:xfrm flipV="1">
          <a:off x="16804640" y="14666867"/>
          <a:ext cx="79756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34670</xdr:rowOff>
    </xdr:from>
    <xdr:ext cx="469744" cy="259045"/>
    <xdr:sp macro="" textlink="">
      <xdr:nvSpPr>
        <xdr:cNvPr id="822" name="n_1aveValue【消防施設】&#10;一人当たり面積">
          <a:extLst>
            <a:ext uri="{FF2B5EF4-FFF2-40B4-BE49-F238E27FC236}">
              <a16:creationId xmlns:a16="http://schemas.microsoft.com/office/drawing/2014/main" id="{55F6FA97-825E-4A6D-AB53-C66BB7F2B24A}"/>
            </a:ext>
          </a:extLst>
        </xdr:cNvPr>
        <xdr:cNvSpPr txBox="1"/>
      </xdr:nvSpPr>
      <xdr:spPr>
        <a:xfrm>
          <a:off x="18982132"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823" name="n_2aveValue【消防施設】&#10;一人当たり面積">
          <a:extLst>
            <a:ext uri="{FF2B5EF4-FFF2-40B4-BE49-F238E27FC236}">
              <a16:creationId xmlns:a16="http://schemas.microsoft.com/office/drawing/2014/main" id="{8AC590F5-AD8C-4839-9A5A-42BA272D0937}"/>
            </a:ext>
          </a:extLst>
        </xdr:cNvPr>
        <xdr:cNvSpPr txBox="1"/>
      </xdr:nvSpPr>
      <xdr:spPr>
        <a:xfrm>
          <a:off x="18182032" y="1410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45556</xdr:rowOff>
    </xdr:from>
    <xdr:ext cx="469744" cy="259045"/>
    <xdr:sp macro="" textlink="">
      <xdr:nvSpPr>
        <xdr:cNvPr id="824" name="n_3aveValue【消防施設】&#10;一人当たり面積">
          <a:extLst>
            <a:ext uri="{FF2B5EF4-FFF2-40B4-BE49-F238E27FC236}">
              <a16:creationId xmlns:a16="http://schemas.microsoft.com/office/drawing/2014/main" id="{E6159FED-F03F-4118-AB01-CAC7F76642FB}"/>
            </a:ext>
          </a:extLst>
        </xdr:cNvPr>
        <xdr:cNvSpPr txBox="1"/>
      </xdr:nvSpPr>
      <xdr:spPr>
        <a:xfrm>
          <a:off x="17384472" y="1410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45556</xdr:rowOff>
    </xdr:from>
    <xdr:ext cx="469744" cy="259045"/>
    <xdr:sp macro="" textlink="">
      <xdr:nvSpPr>
        <xdr:cNvPr id="825" name="n_4aveValue【消防施設】&#10;一人当たり面積">
          <a:extLst>
            <a:ext uri="{FF2B5EF4-FFF2-40B4-BE49-F238E27FC236}">
              <a16:creationId xmlns:a16="http://schemas.microsoft.com/office/drawing/2014/main" id="{1ADD4EC0-427C-4DEB-8AC5-362886AF89E3}"/>
            </a:ext>
          </a:extLst>
        </xdr:cNvPr>
        <xdr:cNvSpPr txBox="1"/>
      </xdr:nvSpPr>
      <xdr:spPr>
        <a:xfrm>
          <a:off x="16588817" y="14106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131734</xdr:rowOff>
    </xdr:from>
    <xdr:ext cx="469744" cy="259045"/>
    <xdr:sp macro="" textlink="">
      <xdr:nvSpPr>
        <xdr:cNvPr id="826" name="n_1mainValue【消防施設】&#10;一人当たり面積">
          <a:extLst>
            <a:ext uri="{FF2B5EF4-FFF2-40B4-BE49-F238E27FC236}">
              <a16:creationId xmlns:a16="http://schemas.microsoft.com/office/drawing/2014/main" id="{840898F7-4537-47E8-8427-44897B2AEFF3}"/>
            </a:ext>
          </a:extLst>
        </xdr:cNvPr>
        <xdr:cNvSpPr txBox="1"/>
      </xdr:nvSpPr>
      <xdr:spPr>
        <a:xfrm>
          <a:off x="18982132" y="14708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131734</xdr:rowOff>
    </xdr:from>
    <xdr:ext cx="469744" cy="259045"/>
    <xdr:sp macro="" textlink="">
      <xdr:nvSpPr>
        <xdr:cNvPr id="827" name="n_2mainValue【消防施設】&#10;一人当たり面積">
          <a:extLst>
            <a:ext uri="{FF2B5EF4-FFF2-40B4-BE49-F238E27FC236}">
              <a16:creationId xmlns:a16="http://schemas.microsoft.com/office/drawing/2014/main" id="{8BF323C5-515E-48BB-B728-B16B7FA0DEAC}"/>
            </a:ext>
          </a:extLst>
        </xdr:cNvPr>
        <xdr:cNvSpPr txBox="1"/>
      </xdr:nvSpPr>
      <xdr:spPr>
        <a:xfrm>
          <a:off x="18182032" y="14708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131734</xdr:rowOff>
    </xdr:from>
    <xdr:ext cx="469744" cy="259045"/>
    <xdr:sp macro="" textlink="">
      <xdr:nvSpPr>
        <xdr:cNvPr id="828" name="n_3mainValue【消防施設】&#10;一人当たり面積">
          <a:extLst>
            <a:ext uri="{FF2B5EF4-FFF2-40B4-BE49-F238E27FC236}">
              <a16:creationId xmlns:a16="http://schemas.microsoft.com/office/drawing/2014/main" id="{61CF0F17-E227-48A2-8EAE-890051B48FF3}"/>
            </a:ext>
          </a:extLst>
        </xdr:cNvPr>
        <xdr:cNvSpPr txBox="1"/>
      </xdr:nvSpPr>
      <xdr:spPr>
        <a:xfrm>
          <a:off x="17384472" y="14708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142620</xdr:rowOff>
    </xdr:from>
    <xdr:ext cx="469744" cy="259045"/>
    <xdr:sp macro="" textlink="">
      <xdr:nvSpPr>
        <xdr:cNvPr id="829" name="n_4mainValue【消防施設】&#10;一人当たり面積">
          <a:extLst>
            <a:ext uri="{FF2B5EF4-FFF2-40B4-BE49-F238E27FC236}">
              <a16:creationId xmlns:a16="http://schemas.microsoft.com/office/drawing/2014/main" id="{6097BDE7-7676-452E-ACCE-08DEC1BDE2B4}"/>
            </a:ext>
          </a:extLst>
        </xdr:cNvPr>
        <xdr:cNvSpPr txBox="1"/>
      </xdr:nvSpPr>
      <xdr:spPr>
        <a:xfrm>
          <a:off x="16588817" y="14713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E172217C-D48F-41C2-9011-55E55F89C6CE}"/>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9760F824-02D7-4B1E-B681-96FC4AA4A5AF}"/>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7ED3C2AD-CA07-43F7-91CC-5D8867D8D606}"/>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6990D01E-A773-46E1-AC0F-6EDEEC0616FB}"/>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2AD08C7F-70EC-4570-96C9-A620209BB796}"/>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01EE3FA0-7C04-41E1-B7E9-9A54ED83DE30}"/>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589E0B79-3164-496C-94B3-9DBD08F326AE}"/>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7796B355-9119-4C95-8DBE-B998449302DB}"/>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C120DCAE-D66E-4194-A3F5-BA9A5F240E25}"/>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327904D3-B73C-4D59-B30D-B71C23B1495D}"/>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9D14CB02-231C-436B-A2E4-08673B63A390}"/>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1" name="直線コネクタ 840">
          <a:extLst>
            <a:ext uri="{FF2B5EF4-FFF2-40B4-BE49-F238E27FC236}">
              <a16:creationId xmlns:a16="http://schemas.microsoft.com/office/drawing/2014/main" id="{46258913-34EA-42FB-AD45-41EE429A5D4F}"/>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2" name="テキスト ボックス 841">
          <a:extLst>
            <a:ext uri="{FF2B5EF4-FFF2-40B4-BE49-F238E27FC236}">
              <a16:creationId xmlns:a16="http://schemas.microsoft.com/office/drawing/2014/main" id="{4857A609-E970-4AF0-9A2A-8EEDB7EA274E}"/>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3" name="直線コネクタ 842">
          <a:extLst>
            <a:ext uri="{FF2B5EF4-FFF2-40B4-BE49-F238E27FC236}">
              <a16:creationId xmlns:a16="http://schemas.microsoft.com/office/drawing/2014/main" id="{18660584-C860-4826-93D2-63417513EAD2}"/>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4" name="テキスト ボックス 843">
          <a:extLst>
            <a:ext uri="{FF2B5EF4-FFF2-40B4-BE49-F238E27FC236}">
              <a16:creationId xmlns:a16="http://schemas.microsoft.com/office/drawing/2014/main" id="{9AAECBD7-ACC9-495F-8047-BD9EAD77F3F9}"/>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5" name="直線コネクタ 844">
          <a:extLst>
            <a:ext uri="{FF2B5EF4-FFF2-40B4-BE49-F238E27FC236}">
              <a16:creationId xmlns:a16="http://schemas.microsoft.com/office/drawing/2014/main" id="{FD31C3CB-02E4-4611-8083-AFFE89DB6EA1}"/>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6" name="テキスト ボックス 845">
          <a:extLst>
            <a:ext uri="{FF2B5EF4-FFF2-40B4-BE49-F238E27FC236}">
              <a16:creationId xmlns:a16="http://schemas.microsoft.com/office/drawing/2014/main" id="{639ADADC-F387-452C-9970-34D439A9C7D9}"/>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7" name="直線コネクタ 846">
          <a:extLst>
            <a:ext uri="{FF2B5EF4-FFF2-40B4-BE49-F238E27FC236}">
              <a16:creationId xmlns:a16="http://schemas.microsoft.com/office/drawing/2014/main" id="{89E9DACB-45D8-44E6-A7E6-D65BDAA5F590}"/>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8" name="テキスト ボックス 847">
          <a:extLst>
            <a:ext uri="{FF2B5EF4-FFF2-40B4-BE49-F238E27FC236}">
              <a16:creationId xmlns:a16="http://schemas.microsoft.com/office/drawing/2014/main" id="{51E975C1-0ED0-4045-B801-A9C9CC21666E}"/>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9" name="直線コネクタ 848">
          <a:extLst>
            <a:ext uri="{FF2B5EF4-FFF2-40B4-BE49-F238E27FC236}">
              <a16:creationId xmlns:a16="http://schemas.microsoft.com/office/drawing/2014/main" id="{4EC0EF73-DB3E-4525-8C26-3F72544B3D12}"/>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0" name="テキスト ボックス 849">
          <a:extLst>
            <a:ext uri="{FF2B5EF4-FFF2-40B4-BE49-F238E27FC236}">
              <a16:creationId xmlns:a16="http://schemas.microsoft.com/office/drawing/2014/main" id="{5E002C9E-AD7A-4786-883D-CF5BAED90FC7}"/>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1" name="直線コネクタ 850">
          <a:extLst>
            <a:ext uri="{FF2B5EF4-FFF2-40B4-BE49-F238E27FC236}">
              <a16:creationId xmlns:a16="http://schemas.microsoft.com/office/drawing/2014/main" id="{47B1BC7A-8F19-4CCA-97F8-05830F789AC1}"/>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2" name="テキスト ボックス 851">
          <a:extLst>
            <a:ext uri="{FF2B5EF4-FFF2-40B4-BE49-F238E27FC236}">
              <a16:creationId xmlns:a16="http://schemas.microsoft.com/office/drawing/2014/main" id="{375A40F7-58E6-4F92-8627-9687CF86EAC3}"/>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3" name="【庁舎】&#10;有形固定資産減価償却率グラフ枠">
          <a:extLst>
            <a:ext uri="{FF2B5EF4-FFF2-40B4-BE49-F238E27FC236}">
              <a16:creationId xmlns:a16="http://schemas.microsoft.com/office/drawing/2014/main" id="{C62ECE23-BA7E-4DF9-BC0B-DE3BD979DB03}"/>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74295</xdr:rowOff>
    </xdr:from>
    <xdr:to>
      <xdr:col>85</xdr:col>
      <xdr:colOff>126364</xdr:colOff>
      <xdr:row>107</xdr:row>
      <xdr:rowOff>89536</xdr:rowOff>
    </xdr:to>
    <xdr:cxnSp macro="">
      <xdr:nvCxnSpPr>
        <xdr:cNvPr id="854" name="直線コネクタ 853">
          <a:extLst>
            <a:ext uri="{FF2B5EF4-FFF2-40B4-BE49-F238E27FC236}">
              <a16:creationId xmlns:a16="http://schemas.microsoft.com/office/drawing/2014/main" id="{4A38B6F3-C765-4264-9240-E106DF2EAC96}"/>
            </a:ext>
          </a:extLst>
        </xdr:cNvPr>
        <xdr:cNvCxnSpPr/>
      </xdr:nvCxnSpPr>
      <xdr:spPr>
        <a:xfrm flipV="1">
          <a:off x="14703424" y="17047845"/>
          <a:ext cx="0" cy="1390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93363</xdr:rowOff>
    </xdr:from>
    <xdr:ext cx="405111" cy="259045"/>
    <xdr:sp macro="" textlink="">
      <xdr:nvSpPr>
        <xdr:cNvPr id="855" name="【庁舎】&#10;有形固定資産減価償却率最小値テキスト">
          <a:extLst>
            <a:ext uri="{FF2B5EF4-FFF2-40B4-BE49-F238E27FC236}">
              <a16:creationId xmlns:a16="http://schemas.microsoft.com/office/drawing/2014/main" id="{4A9DFFAF-0D98-49FB-A8CC-2CA05DDAA260}"/>
            </a:ext>
          </a:extLst>
        </xdr:cNvPr>
        <xdr:cNvSpPr txBox="1"/>
      </xdr:nvSpPr>
      <xdr:spPr>
        <a:xfrm>
          <a:off x="14742160" y="18442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89536</xdr:rowOff>
    </xdr:from>
    <xdr:to>
      <xdr:col>86</xdr:col>
      <xdr:colOff>25400</xdr:colOff>
      <xdr:row>107</xdr:row>
      <xdr:rowOff>89536</xdr:rowOff>
    </xdr:to>
    <xdr:cxnSp macro="">
      <xdr:nvCxnSpPr>
        <xdr:cNvPr id="856" name="直線コネクタ 855">
          <a:extLst>
            <a:ext uri="{FF2B5EF4-FFF2-40B4-BE49-F238E27FC236}">
              <a16:creationId xmlns:a16="http://schemas.microsoft.com/office/drawing/2014/main" id="{4F9B236C-26F3-4060-9D92-17845007F276}"/>
            </a:ext>
          </a:extLst>
        </xdr:cNvPr>
        <xdr:cNvCxnSpPr/>
      </xdr:nvCxnSpPr>
      <xdr:spPr>
        <a:xfrm>
          <a:off x="14611350" y="184384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20972</xdr:rowOff>
    </xdr:from>
    <xdr:ext cx="405111" cy="259045"/>
    <xdr:sp macro="" textlink="">
      <xdr:nvSpPr>
        <xdr:cNvPr id="857" name="【庁舎】&#10;有形固定資産減価償却率最大値テキスト">
          <a:extLst>
            <a:ext uri="{FF2B5EF4-FFF2-40B4-BE49-F238E27FC236}">
              <a16:creationId xmlns:a16="http://schemas.microsoft.com/office/drawing/2014/main" id="{C99CE3BC-9FAA-4791-928C-BF657BF9A3AF}"/>
            </a:ext>
          </a:extLst>
        </xdr:cNvPr>
        <xdr:cNvSpPr txBox="1"/>
      </xdr:nvSpPr>
      <xdr:spPr>
        <a:xfrm>
          <a:off x="14742160" y="16819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74295</xdr:rowOff>
    </xdr:from>
    <xdr:to>
      <xdr:col>86</xdr:col>
      <xdr:colOff>25400</xdr:colOff>
      <xdr:row>99</xdr:row>
      <xdr:rowOff>74295</xdr:rowOff>
    </xdr:to>
    <xdr:cxnSp macro="">
      <xdr:nvCxnSpPr>
        <xdr:cNvPr id="858" name="直線コネクタ 857">
          <a:extLst>
            <a:ext uri="{FF2B5EF4-FFF2-40B4-BE49-F238E27FC236}">
              <a16:creationId xmlns:a16="http://schemas.microsoft.com/office/drawing/2014/main" id="{8D9BF6C0-454B-4C39-BAEB-EA690AC5131B}"/>
            </a:ext>
          </a:extLst>
        </xdr:cNvPr>
        <xdr:cNvCxnSpPr/>
      </xdr:nvCxnSpPr>
      <xdr:spPr>
        <a:xfrm>
          <a:off x="14611350" y="170478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137813</xdr:rowOff>
    </xdr:from>
    <xdr:ext cx="405111" cy="259045"/>
    <xdr:sp macro="" textlink="">
      <xdr:nvSpPr>
        <xdr:cNvPr id="859" name="【庁舎】&#10;有形固定資産減価償却率平均値テキスト">
          <a:extLst>
            <a:ext uri="{FF2B5EF4-FFF2-40B4-BE49-F238E27FC236}">
              <a16:creationId xmlns:a16="http://schemas.microsoft.com/office/drawing/2014/main" id="{54FB933A-B387-436E-8608-86C4C17460AD}"/>
            </a:ext>
          </a:extLst>
        </xdr:cNvPr>
        <xdr:cNvSpPr txBox="1"/>
      </xdr:nvSpPr>
      <xdr:spPr>
        <a:xfrm>
          <a:off x="14742160" y="17621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114936</xdr:rowOff>
    </xdr:from>
    <xdr:to>
      <xdr:col>85</xdr:col>
      <xdr:colOff>177800</xdr:colOff>
      <xdr:row>104</xdr:row>
      <xdr:rowOff>45086</xdr:rowOff>
    </xdr:to>
    <xdr:sp macro="" textlink="">
      <xdr:nvSpPr>
        <xdr:cNvPr id="860" name="フローチャート: 判断 859">
          <a:extLst>
            <a:ext uri="{FF2B5EF4-FFF2-40B4-BE49-F238E27FC236}">
              <a16:creationId xmlns:a16="http://schemas.microsoft.com/office/drawing/2014/main" id="{C9FBDA7B-9883-448D-B75B-9DC19B62D030}"/>
            </a:ext>
          </a:extLst>
        </xdr:cNvPr>
        <xdr:cNvSpPr/>
      </xdr:nvSpPr>
      <xdr:spPr>
        <a:xfrm>
          <a:off x="14649450" y="1777428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101600</xdr:rowOff>
    </xdr:from>
    <xdr:to>
      <xdr:col>81</xdr:col>
      <xdr:colOff>101600</xdr:colOff>
      <xdr:row>104</xdr:row>
      <xdr:rowOff>31750</xdr:rowOff>
    </xdr:to>
    <xdr:sp macro="" textlink="">
      <xdr:nvSpPr>
        <xdr:cNvPr id="861" name="フローチャート: 判断 860">
          <a:extLst>
            <a:ext uri="{FF2B5EF4-FFF2-40B4-BE49-F238E27FC236}">
              <a16:creationId xmlns:a16="http://schemas.microsoft.com/office/drawing/2014/main" id="{528E2A43-CAA6-4F36-BD13-89881F9ACD68}"/>
            </a:ext>
          </a:extLst>
        </xdr:cNvPr>
        <xdr:cNvSpPr/>
      </xdr:nvSpPr>
      <xdr:spPr>
        <a:xfrm>
          <a:off x="13887450" y="177571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73025</xdr:rowOff>
    </xdr:from>
    <xdr:to>
      <xdr:col>76</xdr:col>
      <xdr:colOff>165100</xdr:colOff>
      <xdr:row>104</xdr:row>
      <xdr:rowOff>3175</xdr:rowOff>
    </xdr:to>
    <xdr:sp macro="" textlink="">
      <xdr:nvSpPr>
        <xdr:cNvPr id="862" name="フローチャート: 判断 861">
          <a:extLst>
            <a:ext uri="{FF2B5EF4-FFF2-40B4-BE49-F238E27FC236}">
              <a16:creationId xmlns:a16="http://schemas.microsoft.com/office/drawing/2014/main" id="{973DFB8E-F691-45A2-9E48-0009DA5786E6}"/>
            </a:ext>
          </a:extLst>
        </xdr:cNvPr>
        <xdr:cNvSpPr/>
      </xdr:nvSpPr>
      <xdr:spPr>
        <a:xfrm>
          <a:off x="13089890" y="1773237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63" name="フローチャート: 判断 862">
          <a:extLst>
            <a:ext uri="{FF2B5EF4-FFF2-40B4-BE49-F238E27FC236}">
              <a16:creationId xmlns:a16="http://schemas.microsoft.com/office/drawing/2014/main" id="{1FBCCF4D-1F3C-47A1-B9DD-9C67475FD8BA}"/>
            </a:ext>
          </a:extLst>
        </xdr:cNvPr>
        <xdr:cNvSpPr/>
      </xdr:nvSpPr>
      <xdr:spPr>
        <a:xfrm>
          <a:off x="12303760" y="17707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64" name="フローチャート: 判断 863">
          <a:extLst>
            <a:ext uri="{FF2B5EF4-FFF2-40B4-BE49-F238E27FC236}">
              <a16:creationId xmlns:a16="http://schemas.microsoft.com/office/drawing/2014/main" id="{AC18865A-D04A-4C4D-9C7C-D34AEE6586AB}"/>
            </a:ext>
          </a:extLst>
        </xdr:cNvPr>
        <xdr:cNvSpPr/>
      </xdr:nvSpPr>
      <xdr:spPr>
        <a:xfrm>
          <a:off x="11487150" y="1771522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130862E0-7F4E-485A-9ADC-EA6BEA2769AD}"/>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62140FA8-FCA1-4E39-909B-07F31DE1B2BF}"/>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72A8D491-4E48-4E96-9D65-9954269170B9}"/>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8EAE679C-AE54-4156-87D4-CA4432CDFC8D}"/>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F6E3BD23-07DB-459E-8818-83A598B2CE8D}"/>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164464</xdr:rowOff>
    </xdr:from>
    <xdr:to>
      <xdr:col>85</xdr:col>
      <xdr:colOff>177800</xdr:colOff>
      <xdr:row>104</xdr:row>
      <xdr:rowOff>94614</xdr:rowOff>
    </xdr:to>
    <xdr:sp macro="" textlink="">
      <xdr:nvSpPr>
        <xdr:cNvPr id="870" name="楕円 869">
          <a:extLst>
            <a:ext uri="{FF2B5EF4-FFF2-40B4-BE49-F238E27FC236}">
              <a16:creationId xmlns:a16="http://schemas.microsoft.com/office/drawing/2014/main" id="{05E5FAC6-F1BF-4B50-8B01-B95367937B2A}"/>
            </a:ext>
          </a:extLst>
        </xdr:cNvPr>
        <xdr:cNvSpPr/>
      </xdr:nvSpPr>
      <xdr:spPr>
        <a:xfrm>
          <a:off x="14649450" y="178276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142891</xdr:rowOff>
    </xdr:from>
    <xdr:ext cx="405111" cy="259045"/>
    <xdr:sp macro="" textlink="">
      <xdr:nvSpPr>
        <xdr:cNvPr id="871" name="【庁舎】&#10;有形固定資産減価償却率該当値テキスト">
          <a:extLst>
            <a:ext uri="{FF2B5EF4-FFF2-40B4-BE49-F238E27FC236}">
              <a16:creationId xmlns:a16="http://schemas.microsoft.com/office/drawing/2014/main" id="{AB8C6118-AFD8-4083-ACD1-4E6129C0B99A}"/>
            </a:ext>
          </a:extLst>
        </xdr:cNvPr>
        <xdr:cNvSpPr txBox="1"/>
      </xdr:nvSpPr>
      <xdr:spPr>
        <a:xfrm>
          <a:off x="14742160" y="17800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124461</xdr:rowOff>
    </xdr:from>
    <xdr:to>
      <xdr:col>81</xdr:col>
      <xdr:colOff>101600</xdr:colOff>
      <xdr:row>104</xdr:row>
      <xdr:rowOff>54611</xdr:rowOff>
    </xdr:to>
    <xdr:sp macro="" textlink="">
      <xdr:nvSpPr>
        <xdr:cNvPr id="872" name="楕円 871">
          <a:extLst>
            <a:ext uri="{FF2B5EF4-FFF2-40B4-BE49-F238E27FC236}">
              <a16:creationId xmlns:a16="http://schemas.microsoft.com/office/drawing/2014/main" id="{7B1BD371-3755-4EBA-9928-CB814F9503E1}"/>
            </a:ext>
          </a:extLst>
        </xdr:cNvPr>
        <xdr:cNvSpPr/>
      </xdr:nvSpPr>
      <xdr:spPr>
        <a:xfrm>
          <a:off x="13887450" y="1778571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3811</xdr:rowOff>
    </xdr:from>
    <xdr:to>
      <xdr:col>85</xdr:col>
      <xdr:colOff>127000</xdr:colOff>
      <xdr:row>104</xdr:row>
      <xdr:rowOff>43814</xdr:rowOff>
    </xdr:to>
    <xdr:cxnSp macro="">
      <xdr:nvCxnSpPr>
        <xdr:cNvPr id="873" name="直線コネクタ 872">
          <a:extLst>
            <a:ext uri="{FF2B5EF4-FFF2-40B4-BE49-F238E27FC236}">
              <a16:creationId xmlns:a16="http://schemas.microsoft.com/office/drawing/2014/main" id="{93B3AB95-F5A4-44E5-AA1B-F9A9F2175BAF}"/>
            </a:ext>
          </a:extLst>
        </xdr:cNvPr>
        <xdr:cNvCxnSpPr/>
      </xdr:nvCxnSpPr>
      <xdr:spPr>
        <a:xfrm>
          <a:off x="13942060" y="17836516"/>
          <a:ext cx="762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84455</xdr:rowOff>
    </xdr:from>
    <xdr:to>
      <xdr:col>76</xdr:col>
      <xdr:colOff>165100</xdr:colOff>
      <xdr:row>104</xdr:row>
      <xdr:rowOff>14605</xdr:rowOff>
    </xdr:to>
    <xdr:sp macro="" textlink="">
      <xdr:nvSpPr>
        <xdr:cNvPr id="874" name="楕円 873">
          <a:extLst>
            <a:ext uri="{FF2B5EF4-FFF2-40B4-BE49-F238E27FC236}">
              <a16:creationId xmlns:a16="http://schemas.microsoft.com/office/drawing/2014/main" id="{6F3A417C-4649-4302-92BC-BACD78A32C5B}"/>
            </a:ext>
          </a:extLst>
        </xdr:cNvPr>
        <xdr:cNvSpPr/>
      </xdr:nvSpPr>
      <xdr:spPr>
        <a:xfrm>
          <a:off x="13089890" y="1774571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135255</xdr:rowOff>
    </xdr:from>
    <xdr:to>
      <xdr:col>81</xdr:col>
      <xdr:colOff>50800</xdr:colOff>
      <xdr:row>104</xdr:row>
      <xdr:rowOff>3811</xdr:rowOff>
    </xdr:to>
    <xdr:cxnSp macro="">
      <xdr:nvCxnSpPr>
        <xdr:cNvPr id="875" name="直線コネクタ 874">
          <a:extLst>
            <a:ext uri="{FF2B5EF4-FFF2-40B4-BE49-F238E27FC236}">
              <a16:creationId xmlns:a16="http://schemas.microsoft.com/office/drawing/2014/main" id="{01A88E8A-1404-4A33-A2BD-A5B8055A8EE4}"/>
            </a:ext>
          </a:extLst>
        </xdr:cNvPr>
        <xdr:cNvCxnSpPr/>
      </xdr:nvCxnSpPr>
      <xdr:spPr>
        <a:xfrm>
          <a:off x="13144500" y="17790795"/>
          <a:ext cx="79756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42545</xdr:rowOff>
    </xdr:from>
    <xdr:to>
      <xdr:col>72</xdr:col>
      <xdr:colOff>38100</xdr:colOff>
      <xdr:row>103</xdr:row>
      <xdr:rowOff>144145</xdr:rowOff>
    </xdr:to>
    <xdr:sp macro="" textlink="">
      <xdr:nvSpPr>
        <xdr:cNvPr id="876" name="楕円 875">
          <a:extLst>
            <a:ext uri="{FF2B5EF4-FFF2-40B4-BE49-F238E27FC236}">
              <a16:creationId xmlns:a16="http://schemas.microsoft.com/office/drawing/2014/main" id="{F9DB8D7E-5396-469D-B019-B5B94C626A72}"/>
            </a:ext>
          </a:extLst>
        </xdr:cNvPr>
        <xdr:cNvSpPr/>
      </xdr:nvSpPr>
      <xdr:spPr>
        <a:xfrm>
          <a:off x="12303760" y="17703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93345</xdr:rowOff>
    </xdr:from>
    <xdr:to>
      <xdr:col>76</xdr:col>
      <xdr:colOff>114300</xdr:colOff>
      <xdr:row>103</xdr:row>
      <xdr:rowOff>135255</xdr:rowOff>
    </xdr:to>
    <xdr:cxnSp macro="">
      <xdr:nvCxnSpPr>
        <xdr:cNvPr id="877" name="直線コネクタ 876">
          <a:extLst>
            <a:ext uri="{FF2B5EF4-FFF2-40B4-BE49-F238E27FC236}">
              <a16:creationId xmlns:a16="http://schemas.microsoft.com/office/drawing/2014/main" id="{669E4470-DC6E-4AA7-B3D8-FEBF93A16EEA}"/>
            </a:ext>
          </a:extLst>
        </xdr:cNvPr>
        <xdr:cNvCxnSpPr/>
      </xdr:nvCxnSpPr>
      <xdr:spPr>
        <a:xfrm>
          <a:off x="12346940" y="17756505"/>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4445</xdr:rowOff>
    </xdr:from>
    <xdr:to>
      <xdr:col>67</xdr:col>
      <xdr:colOff>101600</xdr:colOff>
      <xdr:row>103</xdr:row>
      <xdr:rowOff>106045</xdr:rowOff>
    </xdr:to>
    <xdr:sp macro="" textlink="">
      <xdr:nvSpPr>
        <xdr:cNvPr id="878" name="楕円 877">
          <a:extLst>
            <a:ext uri="{FF2B5EF4-FFF2-40B4-BE49-F238E27FC236}">
              <a16:creationId xmlns:a16="http://schemas.microsoft.com/office/drawing/2014/main" id="{45407129-F027-4024-823D-E1F9B9BFB4DE}"/>
            </a:ext>
          </a:extLst>
        </xdr:cNvPr>
        <xdr:cNvSpPr/>
      </xdr:nvSpPr>
      <xdr:spPr>
        <a:xfrm>
          <a:off x="11487150" y="176657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55245</xdr:rowOff>
    </xdr:from>
    <xdr:to>
      <xdr:col>71</xdr:col>
      <xdr:colOff>177800</xdr:colOff>
      <xdr:row>103</xdr:row>
      <xdr:rowOff>93345</xdr:rowOff>
    </xdr:to>
    <xdr:cxnSp macro="">
      <xdr:nvCxnSpPr>
        <xdr:cNvPr id="879" name="直線コネクタ 878">
          <a:extLst>
            <a:ext uri="{FF2B5EF4-FFF2-40B4-BE49-F238E27FC236}">
              <a16:creationId xmlns:a16="http://schemas.microsoft.com/office/drawing/2014/main" id="{37881288-EB1F-42D8-8DD0-E566DA95D2DE}"/>
            </a:ext>
          </a:extLst>
        </xdr:cNvPr>
        <xdr:cNvCxnSpPr/>
      </xdr:nvCxnSpPr>
      <xdr:spPr>
        <a:xfrm>
          <a:off x="11541760" y="17718405"/>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48277</xdr:rowOff>
    </xdr:from>
    <xdr:ext cx="405111" cy="259045"/>
    <xdr:sp macro="" textlink="">
      <xdr:nvSpPr>
        <xdr:cNvPr id="880" name="n_1aveValue【庁舎】&#10;有形固定資産減価償却率">
          <a:extLst>
            <a:ext uri="{FF2B5EF4-FFF2-40B4-BE49-F238E27FC236}">
              <a16:creationId xmlns:a16="http://schemas.microsoft.com/office/drawing/2014/main" id="{311867DB-F8F1-46A0-A8C4-C78230B85F8A}"/>
            </a:ext>
          </a:extLst>
        </xdr:cNvPr>
        <xdr:cNvSpPr txBox="1"/>
      </xdr:nvSpPr>
      <xdr:spPr>
        <a:xfrm>
          <a:off x="13738234" y="1753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19702</xdr:rowOff>
    </xdr:from>
    <xdr:ext cx="405111" cy="259045"/>
    <xdr:sp macro="" textlink="">
      <xdr:nvSpPr>
        <xdr:cNvPr id="881" name="n_2aveValue【庁舎】&#10;有形固定資産減価償却率">
          <a:extLst>
            <a:ext uri="{FF2B5EF4-FFF2-40B4-BE49-F238E27FC236}">
              <a16:creationId xmlns:a16="http://schemas.microsoft.com/office/drawing/2014/main" id="{A649BFDA-652D-4D3A-999A-00E3629CD3A5}"/>
            </a:ext>
          </a:extLst>
        </xdr:cNvPr>
        <xdr:cNvSpPr txBox="1"/>
      </xdr:nvSpPr>
      <xdr:spPr>
        <a:xfrm>
          <a:off x="12957184" y="1750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139082</xdr:rowOff>
    </xdr:from>
    <xdr:ext cx="405111" cy="259045"/>
    <xdr:sp macro="" textlink="">
      <xdr:nvSpPr>
        <xdr:cNvPr id="882" name="n_3aveValue【庁舎】&#10;有形固定資産減価償却率">
          <a:extLst>
            <a:ext uri="{FF2B5EF4-FFF2-40B4-BE49-F238E27FC236}">
              <a16:creationId xmlns:a16="http://schemas.microsoft.com/office/drawing/2014/main" id="{5EB9A61A-DF8C-4E07-AFDD-42C432B6A874}"/>
            </a:ext>
          </a:extLst>
        </xdr:cNvPr>
        <xdr:cNvSpPr txBox="1"/>
      </xdr:nvSpPr>
      <xdr:spPr>
        <a:xfrm>
          <a:off x="12171054" y="1779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152416</xdr:rowOff>
    </xdr:from>
    <xdr:ext cx="405111" cy="259045"/>
    <xdr:sp macro="" textlink="">
      <xdr:nvSpPr>
        <xdr:cNvPr id="883" name="n_4aveValue【庁舎】&#10;有形固定資産減価償却率">
          <a:extLst>
            <a:ext uri="{FF2B5EF4-FFF2-40B4-BE49-F238E27FC236}">
              <a16:creationId xmlns:a16="http://schemas.microsoft.com/office/drawing/2014/main" id="{8A0AFC6F-1C9D-4446-A357-14CCE8B82EE2}"/>
            </a:ext>
          </a:extLst>
        </xdr:cNvPr>
        <xdr:cNvSpPr txBox="1"/>
      </xdr:nvSpPr>
      <xdr:spPr>
        <a:xfrm>
          <a:off x="11354444" y="1781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45738</xdr:rowOff>
    </xdr:from>
    <xdr:ext cx="405111" cy="259045"/>
    <xdr:sp macro="" textlink="">
      <xdr:nvSpPr>
        <xdr:cNvPr id="884" name="n_1mainValue【庁舎】&#10;有形固定資産減価償却率">
          <a:extLst>
            <a:ext uri="{FF2B5EF4-FFF2-40B4-BE49-F238E27FC236}">
              <a16:creationId xmlns:a16="http://schemas.microsoft.com/office/drawing/2014/main" id="{37B6B5BA-E745-4078-BB31-D3E82D0DDA44}"/>
            </a:ext>
          </a:extLst>
        </xdr:cNvPr>
        <xdr:cNvSpPr txBox="1"/>
      </xdr:nvSpPr>
      <xdr:spPr>
        <a:xfrm>
          <a:off x="13738234" y="17878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5732</xdr:rowOff>
    </xdr:from>
    <xdr:ext cx="405111" cy="259045"/>
    <xdr:sp macro="" textlink="">
      <xdr:nvSpPr>
        <xdr:cNvPr id="885" name="n_2mainValue【庁舎】&#10;有形固定資産減価償却率">
          <a:extLst>
            <a:ext uri="{FF2B5EF4-FFF2-40B4-BE49-F238E27FC236}">
              <a16:creationId xmlns:a16="http://schemas.microsoft.com/office/drawing/2014/main" id="{E39248FA-A569-4054-89FA-873ADBFC06D4}"/>
            </a:ext>
          </a:extLst>
        </xdr:cNvPr>
        <xdr:cNvSpPr txBox="1"/>
      </xdr:nvSpPr>
      <xdr:spPr>
        <a:xfrm>
          <a:off x="12957184" y="1783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160672</xdr:rowOff>
    </xdr:from>
    <xdr:ext cx="405111" cy="259045"/>
    <xdr:sp macro="" textlink="">
      <xdr:nvSpPr>
        <xdr:cNvPr id="886" name="n_3mainValue【庁舎】&#10;有形固定資産減価償却率">
          <a:extLst>
            <a:ext uri="{FF2B5EF4-FFF2-40B4-BE49-F238E27FC236}">
              <a16:creationId xmlns:a16="http://schemas.microsoft.com/office/drawing/2014/main" id="{E24C81D4-6C1B-4945-9A14-57840DE08242}"/>
            </a:ext>
          </a:extLst>
        </xdr:cNvPr>
        <xdr:cNvSpPr txBox="1"/>
      </xdr:nvSpPr>
      <xdr:spPr>
        <a:xfrm>
          <a:off x="12171054" y="1747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122572</xdr:rowOff>
    </xdr:from>
    <xdr:ext cx="405111" cy="259045"/>
    <xdr:sp macro="" textlink="">
      <xdr:nvSpPr>
        <xdr:cNvPr id="887" name="n_4mainValue【庁舎】&#10;有形固定資産減価償却率">
          <a:extLst>
            <a:ext uri="{FF2B5EF4-FFF2-40B4-BE49-F238E27FC236}">
              <a16:creationId xmlns:a16="http://schemas.microsoft.com/office/drawing/2014/main" id="{5AB052AD-DF88-45EC-9355-F70A24522E60}"/>
            </a:ext>
          </a:extLst>
        </xdr:cNvPr>
        <xdr:cNvSpPr txBox="1"/>
      </xdr:nvSpPr>
      <xdr:spPr>
        <a:xfrm>
          <a:off x="11354444" y="1744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8" name="正方形/長方形 887">
          <a:extLst>
            <a:ext uri="{FF2B5EF4-FFF2-40B4-BE49-F238E27FC236}">
              <a16:creationId xmlns:a16="http://schemas.microsoft.com/office/drawing/2014/main" id="{974120FD-EC08-4110-AB8F-4389BA16CF7C}"/>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9" name="正方形/長方形 888">
          <a:extLst>
            <a:ext uri="{FF2B5EF4-FFF2-40B4-BE49-F238E27FC236}">
              <a16:creationId xmlns:a16="http://schemas.microsoft.com/office/drawing/2014/main" id="{D9CB9698-42B0-4AFD-BBA5-F747BE8CD211}"/>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0" name="正方形/長方形 889">
          <a:extLst>
            <a:ext uri="{FF2B5EF4-FFF2-40B4-BE49-F238E27FC236}">
              <a16:creationId xmlns:a16="http://schemas.microsoft.com/office/drawing/2014/main" id="{E9DAF9AD-3306-4254-8809-9317EE46A07F}"/>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1" name="正方形/長方形 890">
          <a:extLst>
            <a:ext uri="{FF2B5EF4-FFF2-40B4-BE49-F238E27FC236}">
              <a16:creationId xmlns:a16="http://schemas.microsoft.com/office/drawing/2014/main" id="{7B33E42C-2F27-4772-A1B1-A4C1A1E0D2C6}"/>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2" name="正方形/長方形 891">
          <a:extLst>
            <a:ext uri="{FF2B5EF4-FFF2-40B4-BE49-F238E27FC236}">
              <a16:creationId xmlns:a16="http://schemas.microsoft.com/office/drawing/2014/main" id="{FBD64B48-F0B5-4186-BF8D-B6768BC88A10}"/>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3" name="正方形/長方形 892">
          <a:extLst>
            <a:ext uri="{FF2B5EF4-FFF2-40B4-BE49-F238E27FC236}">
              <a16:creationId xmlns:a16="http://schemas.microsoft.com/office/drawing/2014/main" id="{6A36058C-D7B8-4961-BB1D-85846BCC671C}"/>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4" name="正方形/長方形 893">
          <a:extLst>
            <a:ext uri="{FF2B5EF4-FFF2-40B4-BE49-F238E27FC236}">
              <a16:creationId xmlns:a16="http://schemas.microsoft.com/office/drawing/2014/main" id="{1EE11EF6-E8FB-40B2-93B3-54D76A2D28D1}"/>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5" name="正方形/長方形 894">
          <a:extLst>
            <a:ext uri="{FF2B5EF4-FFF2-40B4-BE49-F238E27FC236}">
              <a16:creationId xmlns:a16="http://schemas.microsoft.com/office/drawing/2014/main" id="{50273794-0CEA-42AF-8918-C04D13D2272B}"/>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6" name="テキスト ボックス 895">
          <a:extLst>
            <a:ext uri="{FF2B5EF4-FFF2-40B4-BE49-F238E27FC236}">
              <a16:creationId xmlns:a16="http://schemas.microsoft.com/office/drawing/2014/main" id="{F71FBF43-5E72-454C-9C35-53B25A860B5E}"/>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7" name="直線コネクタ 896">
          <a:extLst>
            <a:ext uri="{FF2B5EF4-FFF2-40B4-BE49-F238E27FC236}">
              <a16:creationId xmlns:a16="http://schemas.microsoft.com/office/drawing/2014/main" id="{FE0DF914-CC4C-4CA3-9DFA-59CFB66C9ACA}"/>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8" name="直線コネクタ 897">
          <a:extLst>
            <a:ext uri="{FF2B5EF4-FFF2-40B4-BE49-F238E27FC236}">
              <a16:creationId xmlns:a16="http://schemas.microsoft.com/office/drawing/2014/main" id="{683CBDBC-D411-4124-8673-796EF5C4EC46}"/>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9" name="テキスト ボックス 898">
          <a:extLst>
            <a:ext uri="{FF2B5EF4-FFF2-40B4-BE49-F238E27FC236}">
              <a16:creationId xmlns:a16="http://schemas.microsoft.com/office/drawing/2014/main" id="{E93E9B0D-9A47-4799-9E7E-3D4593C95208}"/>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0" name="直線コネクタ 899">
          <a:extLst>
            <a:ext uri="{FF2B5EF4-FFF2-40B4-BE49-F238E27FC236}">
              <a16:creationId xmlns:a16="http://schemas.microsoft.com/office/drawing/2014/main" id="{0001A272-ACEF-40DE-AF2E-44EA01B2330D}"/>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1" name="テキスト ボックス 900">
          <a:extLst>
            <a:ext uri="{FF2B5EF4-FFF2-40B4-BE49-F238E27FC236}">
              <a16:creationId xmlns:a16="http://schemas.microsoft.com/office/drawing/2014/main" id="{B6CCFDA5-1359-4F58-911E-CF5200DAEB8F}"/>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2" name="直線コネクタ 901">
          <a:extLst>
            <a:ext uri="{FF2B5EF4-FFF2-40B4-BE49-F238E27FC236}">
              <a16:creationId xmlns:a16="http://schemas.microsoft.com/office/drawing/2014/main" id="{E3D5203D-3477-4600-9B12-3EFEE2EB5046}"/>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3" name="テキスト ボックス 902">
          <a:extLst>
            <a:ext uri="{FF2B5EF4-FFF2-40B4-BE49-F238E27FC236}">
              <a16:creationId xmlns:a16="http://schemas.microsoft.com/office/drawing/2014/main" id="{3F996A10-46AB-4410-A5DE-BEB9C30CA356}"/>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4" name="直線コネクタ 903">
          <a:extLst>
            <a:ext uri="{FF2B5EF4-FFF2-40B4-BE49-F238E27FC236}">
              <a16:creationId xmlns:a16="http://schemas.microsoft.com/office/drawing/2014/main" id="{D4688A71-99B6-4F48-8621-55BEC0266554}"/>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5" name="テキスト ボックス 904">
          <a:extLst>
            <a:ext uri="{FF2B5EF4-FFF2-40B4-BE49-F238E27FC236}">
              <a16:creationId xmlns:a16="http://schemas.microsoft.com/office/drawing/2014/main" id="{69993F88-7E35-4CBA-82A3-ADAA04D87225}"/>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6" name="直線コネクタ 905">
          <a:extLst>
            <a:ext uri="{FF2B5EF4-FFF2-40B4-BE49-F238E27FC236}">
              <a16:creationId xmlns:a16="http://schemas.microsoft.com/office/drawing/2014/main" id="{34339C87-04BE-48F3-BCFA-B461E5EF8E28}"/>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7" name="テキスト ボックス 906">
          <a:extLst>
            <a:ext uri="{FF2B5EF4-FFF2-40B4-BE49-F238E27FC236}">
              <a16:creationId xmlns:a16="http://schemas.microsoft.com/office/drawing/2014/main" id="{4AC25F92-68D9-414D-BF45-599638448EEB}"/>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8" name="【庁舎】&#10;一人当たり面積グラフ枠">
          <a:extLst>
            <a:ext uri="{FF2B5EF4-FFF2-40B4-BE49-F238E27FC236}">
              <a16:creationId xmlns:a16="http://schemas.microsoft.com/office/drawing/2014/main" id="{CCA37A03-8E89-4036-AB02-C08C58D85E26}"/>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35052</xdr:rowOff>
    </xdr:from>
    <xdr:to>
      <xdr:col>116</xdr:col>
      <xdr:colOff>62864</xdr:colOff>
      <xdr:row>106</xdr:row>
      <xdr:rowOff>99061</xdr:rowOff>
    </xdr:to>
    <xdr:cxnSp macro="">
      <xdr:nvCxnSpPr>
        <xdr:cNvPr id="909" name="直線コネクタ 908">
          <a:extLst>
            <a:ext uri="{FF2B5EF4-FFF2-40B4-BE49-F238E27FC236}">
              <a16:creationId xmlns:a16="http://schemas.microsoft.com/office/drawing/2014/main" id="{3A6C62DA-70CA-45B0-AB68-BF419D71DAAA}"/>
            </a:ext>
          </a:extLst>
        </xdr:cNvPr>
        <xdr:cNvCxnSpPr/>
      </xdr:nvCxnSpPr>
      <xdr:spPr>
        <a:xfrm flipV="1">
          <a:off x="19947254" y="17180052"/>
          <a:ext cx="0" cy="1088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102888</xdr:rowOff>
    </xdr:from>
    <xdr:ext cx="469744" cy="259045"/>
    <xdr:sp macro="" textlink="">
      <xdr:nvSpPr>
        <xdr:cNvPr id="910" name="【庁舎】&#10;一人当たり面積最小値テキスト">
          <a:extLst>
            <a:ext uri="{FF2B5EF4-FFF2-40B4-BE49-F238E27FC236}">
              <a16:creationId xmlns:a16="http://schemas.microsoft.com/office/drawing/2014/main" id="{A5D7B285-2A55-46CC-AB5D-11CE9ADF9170}"/>
            </a:ext>
          </a:extLst>
        </xdr:cNvPr>
        <xdr:cNvSpPr txBox="1"/>
      </xdr:nvSpPr>
      <xdr:spPr>
        <a:xfrm>
          <a:off x="19985990" y="1827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99061</xdr:rowOff>
    </xdr:from>
    <xdr:to>
      <xdr:col>116</xdr:col>
      <xdr:colOff>152400</xdr:colOff>
      <xdr:row>106</xdr:row>
      <xdr:rowOff>99061</xdr:rowOff>
    </xdr:to>
    <xdr:cxnSp macro="">
      <xdr:nvCxnSpPr>
        <xdr:cNvPr id="911" name="直線コネクタ 910">
          <a:extLst>
            <a:ext uri="{FF2B5EF4-FFF2-40B4-BE49-F238E27FC236}">
              <a16:creationId xmlns:a16="http://schemas.microsoft.com/office/drawing/2014/main" id="{8E4D29A7-1C33-4471-9947-8B4E710BA143}"/>
            </a:ext>
          </a:extLst>
        </xdr:cNvPr>
        <xdr:cNvCxnSpPr/>
      </xdr:nvCxnSpPr>
      <xdr:spPr>
        <a:xfrm>
          <a:off x="19885660" y="182689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153179</xdr:rowOff>
    </xdr:from>
    <xdr:ext cx="469744" cy="259045"/>
    <xdr:sp macro="" textlink="">
      <xdr:nvSpPr>
        <xdr:cNvPr id="912" name="【庁舎】&#10;一人当たり面積最大値テキスト">
          <a:extLst>
            <a:ext uri="{FF2B5EF4-FFF2-40B4-BE49-F238E27FC236}">
              <a16:creationId xmlns:a16="http://schemas.microsoft.com/office/drawing/2014/main" id="{717C8FD4-12D4-4478-8680-AD9ACA2E2C35}"/>
            </a:ext>
          </a:extLst>
        </xdr:cNvPr>
        <xdr:cNvSpPr txBox="1"/>
      </xdr:nvSpPr>
      <xdr:spPr>
        <a:xfrm>
          <a:off x="19985990" y="1695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35052</xdr:rowOff>
    </xdr:from>
    <xdr:to>
      <xdr:col>116</xdr:col>
      <xdr:colOff>152400</xdr:colOff>
      <xdr:row>100</xdr:row>
      <xdr:rowOff>35052</xdr:rowOff>
    </xdr:to>
    <xdr:cxnSp macro="">
      <xdr:nvCxnSpPr>
        <xdr:cNvPr id="913" name="直線コネクタ 912">
          <a:extLst>
            <a:ext uri="{FF2B5EF4-FFF2-40B4-BE49-F238E27FC236}">
              <a16:creationId xmlns:a16="http://schemas.microsoft.com/office/drawing/2014/main" id="{7D2E4F72-64D4-491C-B0E9-AFC12AA83F97}"/>
            </a:ext>
          </a:extLst>
        </xdr:cNvPr>
        <xdr:cNvCxnSpPr/>
      </xdr:nvCxnSpPr>
      <xdr:spPr>
        <a:xfrm>
          <a:off x="19885660" y="171800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75709</xdr:rowOff>
    </xdr:from>
    <xdr:ext cx="469744" cy="259045"/>
    <xdr:sp macro="" textlink="">
      <xdr:nvSpPr>
        <xdr:cNvPr id="914" name="【庁舎】&#10;一人当たり面積平均値テキスト">
          <a:extLst>
            <a:ext uri="{FF2B5EF4-FFF2-40B4-BE49-F238E27FC236}">
              <a16:creationId xmlns:a16="http://schemas.microsoft.com/office/drawing/2014/main" id="{1617018A-8595-4C76-A349-E004E825D325}"/>
            </a:ext>
          </a:extLst>
        </xdr:cNvPr>
        <xdr:cNvSpPr txBox="1"/>
      </xdr:nvSpPr>
      <xdr:spPr>
        <a:xfrm>
          <a:off x="19985990" y="17735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52832</xdr:rowOff>
    </xdr:from>
    <xdr:to>
      <xdr:col>116</xdr:col>
      <xdr:colOff>114300</xdr:colOff>
      <xdr:row>104</xdr:row>
      <xdr:rowOff>154432</xdr:rowOff>
    </xdr:to>
    <xdr:sp macro="" textlink="">
      <xdr:nvSpPr>
        <xdr:cNvPr id="915" name="フローチャート: 判断 914">
          <a:extLst>
            <a:ext uri="{FF2B5EF4-FFF2-40B4-BE49-F238E27FC236}">
              <a16:creationId xmlns:a16="http://schemas.microsoft.com/office/drawing/2014/main" id="{876AAD6E-AA9E-4866-BE10-E99AC9C8E3CB}"/>
            </a:ext>
          </a:extLst>
        </xdr:cNvPr>
        <xdr:cNvSpPr/>
      </xdr:nvSpPr>
      <xdr:spPr>
        <a:xfrm>
          <a:off x="19904710" y="178874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43687</xdr:rowOff>
    </xdr:from>
    <xdr:to>
      <xdr:col>112</xdr:col>
      <xdr:colOff>38100</xdr:colOff>
      <xdr:row>104</xdr:row>
      <xdr:rowOff>145287</xdr:rowOff>
    </xdr:to>
    <xdr:sp macro="" textlink="">
      <xdr:nvSpPr>
        <xdr:cNvPr id="916" name="フローチャート: 判断 915">
          <a:extLst>
            <a:ext uri="{FF2B5EF4-FFF2-40B4-BE49-F238E27FC236}">
              <a16:creationId xmlns:a16="http://schemas.microsoft.com/office/drawing/2014/main" id="{DCD396F8-C9EF-41DB-8739-9F9F4FB289EC}"/>
            </a:ext>
          </a:extLst>
        </xdr:cNvPr>
        <xdr:cNvSpPr/>
      </xdr:nvSpPr>
      <xdr:spPr>
        <a:xfrm>
          <a:off x="19161760" y="178763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52832</xdr:rowOff>
    </xdr:from>
    <xdr:to>
      <xdr:col>107</xdr:col>
      <xdr:colOff>101600</xdr:colOff>
      <xdr:row>104</xdr:row>
      <xdr:rowOff>154432</xdr:rowOff>
    </xdr:to>
    <xdr:sp macro="" textlink="">
      <xdr:nvSpPr>
        <xdr:cNvPr id="917" name="フローチャート: 判断 916">
          <a:extLst>
            <a:ext uri="{FF2B5EF4-FFF2-40B4-BE49-F238E27FC236}">
              <a16:creationId xmlns:a16="http://schemas.microsoft.com/office/drawing/2014/main" id="{E9EBEE35-65ED-4413-8243-A63610B8C7B1}"/>
            </a:ext>
          </a:extLst>
        </xdr:cNvPr>
        <xdr:cNvSpPr/>
      </xdr:nvSpPr>
      <xdr:spPr>
        <a:xfrm>
          <a:off x="18345150" y="178874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61976</xdr:rowOff>
    </xdr:from>
    <xdr:to>
      <xdr:col>102</xdr:col>
      <xdr:colOff>165100</xdr:colOff>
      <xdr:row>104</xdr:row>
      <xdr:rowOff>163576</xdr:rowOff>
    </xdr:to>
    <xdr:sp macro="" textlink="">
      <xdr:nvSpPr>
        <xdr:cNvPr id="918" name="フローチャート: 判断 917">
          <a:extLst>
            <a:ext uri="{FF2B5EF4-FFF2-40B4-BE49-F238E27FC236}">
              <a16:creationId xmlns:a16="http://schemas.microsoft.com/office/drawing/2014/main" id="{CCB52579-051B-4AFE-8D0E-A93EE18BBF80}"/>
            </a:ext>
          </a:extLst>
        </xdr:cNvPr>
        <xdr:cNvSpPr/>
      </xdr:nvSpPr>
      <xdr:spPr>
        <a:xfrm>
          <a:off x="17547590" y="1788896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919" name="フローチャート: 判断 918">
          <a:extLst>
            <a:ext uri="{FF2B5EF4-FFF2-40B4-BE49-F238E27FC236}">
              <a16:creationId xmlns:a16="http://schemas.microsoft.com/office/drawing/2014/main" id="{E1CA8299-AE78-4A30-A4E4-73B9FFD1D835}"/>
            </a:ext>
          </a:extLst>
        </xdr:cNvPr>
        <xdr:cNvSpPr/>
      </xdr:nvSpPr>
      <xdr:spPr>
        <a:xfrm>
          <a:off x="16761460" y="17895443"/>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BA3845AC-927E-4F96-93E5-43B80469FC5F}"/>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F9F24D1A-AAC7-4E94-ABCD-599E25CD5CE6}"/>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D6AE2424-D66A-43EC-809F-14944764780F}"/>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678130FB-CF48-402B-8E8D-6E3174AF64AA}"/>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0F1CFE76-19A4-4AE7-80B8-5A7A002AFBE0}"/>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135128</xdr:rowOff>
    </xdr:from>
    <xdr:to>
      <xdr:col>116</xdr:col>
      <xdr:colOff>114300</xdr:colOff>
      <xdr:row>105</xdr:row>
      <xdr:rowOff>65278</xdr:rowOff>
    </xdr:to>
    <xdr:sp macro="" textlink="">
      <xdr:nvSpPr>
        <xdr:cNvPr id="925" name="楕円 924">
          <a:extLst>
            <a:ext uri="{FF2B5EF4-FFF2-40B4-BE49-F238E27FC236}">
              <a16:creationId xmlns:a16="http://schemas.microsoft.com/office/drawing/2014/main" id="{F3641B9D-21BD-431D-9942-1EF2F4736894}"/>
            </a:ext>
          </a:extLst>
        </xdr:cNvPr>
        <xdr:cNvSpPr/>
      </xdr:nvSpPr>
      <xdr:spPr>
        <a:xfrm>
          <a:off x="19904710" y="1796211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113555</xdr:rowOff>
    </xdr:from>
    <xdr:ext cx="469744" cy="259045"/>
    <xdr:sp macro="" textlink="">
      <xdr:nvSpPr>
        <xdr:cNvPr id="926" name="【庁舎】&#10;一人当たり面積該当値テキスト">
          <a:extLst>
            <a:ext uri="{FF2B5EF4-FFF2-40B4-BE49-F238E27FC236}">
              <a16:creationId xmlns:a16="http://schemas.microsoft.com/office/drawing/2014/main" id="{9B871959-2691-4C72-B2A2-C04DCA48B413}"/>
            </a:ext>
          </a:extLst>
        </xdr:cNvPr>
        <xdr:cNvSpPr txBox="1"/>
      </xdr:nvSpPr>
      <xdr:spPr>
        <a:xfrm>
          <a:off x="19985990" y="1794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135128</xdr:rowOff>
    </xdr:from>
    <xdr:to>
      <xdr:col>112</xdr:col>
      <xdr:colOff>38100</xdr:colOff>
      <xdr:row>105</xdr:row>
      <xdr:rowOff>65278</xdr:rowOff>
    </xdr:to>
    <xdr:sp macro="" textlink="">
      <xdr:nvSpPr>
        <xdr:cNvPr id="927" name="楕円 926">
          <a:extLst>
            <a:ext uri="{FF2B5EF4-FFF2-40B4-BE49-F238E27FC236}">
              <a16:creationId xmlns:a16="http://schemas.microsoft.com/office/drawing/2014/main" id="{A2BD4B56-5468-471D-B4E1-89C854E06DD3}"/>
            </a:ext>
          </a:extLst>
        </xdr:cNvPr>
        <xdr:cNvSpPr/>
      </xdr:nvSpPr>
      <xdr:spPr>
        <a:xfrm>
          <a:off x="19161760" y="1796211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14478</xdr:rowOff>
    </xdr:from>
    <xdr:to>
      <xdr:col>116</xdr:col>
      <xdr:colOff>63500</xdr:colOff>
      <xdr:row>105</xdr:row>
      <xdr:rowOff>14478</xdr:rowOff>
    </xdr:to>
    <xdr:cxnSp macro="">
      <xdr:nvCxnSpPr>
        <xdr:cNvPr id="928" name="直線コネクタ 927">
          <a:extLst>
            <a:ext uri="{FF2B5EF4-FFF2-40B4-BE49-F238E27FC236}">
              <a16:creationId xmlns:a16="http://schemas.microsoft.com/office/drawing/2014/main" id="{9C6E1EA6-DC8A-4F3D-8644-42A9DC33013D}"/>
            </a:ext>
          </a:extLst>
        </xdr:cNvPr>
        <xdr:cNvCxnSpPr/>
      </xdr:nvCxnSpPr>
      <xdr:spPr>
        <a:xfrm>
          <a:off x="19204940" y="1802053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139700</xdr:rowOff>
    </xdr:from>
    <xdr:to>
      <xdr:col>107</xdr:col>
      <xdr:colOff>101600</xdr:colOff>
      <xdr:row>105</xdr:row>
      <xdr:rowOff>69850</xdr:rowOff>
    </xdr:to>
    <xdr:sp macro="" textlink="">
      <xdr:nvSpPr>
        <xdr:cNvPr id="929" name="楕円 928">
          <a:extLst>
            <a:ext uri="{FF2B5EF4-FFF2-40B4-BE49-F238E27FC236}">
              <a16:creationId xmlns:a16="http://schemas.microsoft.com/office/drawing/2014/main" id="{9E0E2D90-D979-42C1-A79C-2CABC3A0C2E8}"/>
            </a:ext>
          </a:extLst>
        </xdr:cNvPr>
        <xdr:cNvSpPr/>
      </xdr:nvSpPr>
      <xdr:spPr>
        <a:xfrm>
          <a:off x="18345150" y="179666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14478</xdr:rowOff>
    </xdr:from>
    <xdr:to>
      <xdr:col>111</xdr:col>
      <xdr:colOff>177800</xdr:colOff>
      <xdr:row>105</xdr:row>
      <xdr:rowOff>19050</xdr:rowOff>
    </xdr:to>
    <xdr:cxnSp macro="">
      <xdr:nvCxnSpPr>
        <xdr:cNvPr id="930" name="直線コネクタ 929">
          <a:extLst>
            <a:ext uri="{FF2B5EF4-FFF2-40B4-BE49-F238E27FC236}">
              <a16:creationId xmlns:a16="http://schemas.microsoft.com/office/drawing/2014/main" id="{33A97B70-EEF6-4C55-9103-4C2414D824CF}"/>
            </a:ext>
          </a:extLst>
        </xdr:cNvPr>
        <xdr:cNvCxnSpPr/>
      </xdr:nvCxnSpPr>
      <xdr:spPr>
        <a:xfrm flipV="1">
          <a:off x="18399760" y="18020538"/>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144272</xdr:rowOff>
    </xdr:from>
    <xdr:to>
      <xdr:col>102</xdr:col>
      <xdr:colOff>165100</xdr:colOff>
      <xdr:row>105</xdr:row>
      <xdr:rowOff>74422</xdr:rowOff>
    </xdr:to>
    <xdr:sp macro="" textlink="">
      <xdr:nvSpPr>
        <xdr:cNvPr id="931" name="楕円 930">
          <a:extLst>
            <a:ext uri="{FF2B5EF4-FFF2-40B4-BE49-F238E27FC236}">
              <a16:creationId xmlns:a16="http://schemas.microsoft.com/office/drawing/2014/main" id="{B1771F91-89E6-4B61-8365-308854DDB1DE}"/>
            </a:ext>
          </a:extLst>
        </xdr:cNvPr>
        <xdr:cNvSpPr/>
      </xdr:nvSpPr>
      <xdr:spPr>
        <a:xfrm>
          <a:off x="17547590" y="1797316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19050</xdr:rowOff>
    </xdr:from>
    <xdr:to>
      <xdr:col>107</xdr:col>
      <xdr:colOff>50800</xdr:colOff>
      <xdr:row>105</xdr:row>
      <xdr:rowOff>23622</xdr:rowOff>
    </xdr:to>
    <xdr:cxnSp macro="">
      <xdr:nvCxnSpPr>
        <xdr:cNvPr id="932" name="直線コネクタ 931">
          <a:extLst>
            <a:ext uri="{FF2B5EF4-FFF2-40B4-BE49-F238E27FC236}">
              <a16:creationId xmlns:a16="http://schemas.microsoft.com/office/drawing/2014/main" id="{F1448741-A9A4-4CF5-8F42-88E5F732C8AD}"/>
            </a:ext>
          </a:extLst>
        </xdr:cNvPr>
        <xdr:cNvCxnSpPr/>
      </xdr:nvCxnSpPr>
      <xdr:spPr>
        <a:xfrm flipV="1">
          <a:off x="17602200" y="18017490"/>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144272</xdr:rowOff>
    </xdr:from>
    <xdr:to>
      <xdr:col>98</xdr:col>
      <xdr:colOff>38100</xdr:colOff>
      <xdr:row>105</xdr:row>
      <xdr:rowOff>74422</xdr:rowOff>
    </xdr:to>
    <xdr:sp macro="" textlink="">
      <xdr:nvSpPr>
        <xdr:cNvPr id="933" name="楕円 932">
          <a:extLst>
            <a:ext uri="{FF2B5EF4-FFF2-40B4-BE49-F238E27FC236}">
              <a16:creationId xmlns:a16="http://schemas.microsoft.com/office/drawing/2014/main" id="{461D3628-A2FA-4642-A921-21AC71BDA9F7}"/>
            </a:ext>
          </a:extLst>
        </xdr:cNvPr>
        <xdr:cNvSpPr/>
      </xdr:nvSpPr>
      <xdr:spPr>
        <a:xfrm>
          <a:off x="16761460" y="1797316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23622</xdr:rowOff>
    </xdr:from>
    <xdr:to>
      <xdr:col>102</xdr:col>
      <xdr:colOff>114300</xdr:colOff>
      <xdr:row>105</xdr:row>
      <xdr:rowOff>23622</xdr:rowOff>
    </xdr:to>
    <xdr:cxnSp macro="">
      <xdr:nvCxnSpPr>
        <xdr:cNvPr id="934" name="直線コネクタ 933">
          <a:extLst>
            <a:ext uri="{FF2B5EF4-FFF2-40B4-BE49-F238E27FC236}">
              <a16:creationId xmlns:a16="http://schemas.microsoft.com/office/drawing/2014/main" id="{7D115AF6-FAAF-4A58-8F37-4363009E2C62}"/>
            </a:ext>
          </a:extLst>
        </xdr:cNvPr>
        <xdr:cNvCxnSpPr/>
      </xdr:nvCxnSpPr>
      <xdr:spPr>
        <a:xfrm>
          <a:off x="16804640" y="1802206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161814</xdr:rowOff>
    </xdr:from>
    <xdr:ext cx="469744" cy="259045"/>
    <xdr:sp macro="" textlink="">
      <xdr:nvSpPr>
        <xdr:cNvPr id="935" name="n_1aveValue【庁舎】&#10;一人当たり面積">
          <a:extLst>
            <a:ext uri="{FF2B5EF4-FFF2-40B4-BE49-F238E27FC236}">
              <a16:creationId xmlns:a16="http://schemas.microsoft.com/office/drawing/2014/main" id="{C56AF9B6-103B-46E4-8BE7-67FD380BDA7D}"/>
            </a:ext>
          </a:extLst>
        </xdr:cNvPr>
        <xdr:cNvSpPr txBox="1"/>
      </xdr:nvSpPr>
      <xdr:spPr>
        <a:xfrm>
          <a:off x="18982132" y="17651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170959</xdr:rowOff>
    </xdr:from>
    <xdr:ext cx="469744" cy="259045"/>
    <xdr:sp macro="" textlink="">
      <xdr:nvSpPr>
        <xdr:cNvPr id="936" name="n_2aveValue【庁舎】&#10;一人当たり面積">
          <a:extLst>
            <a:ext uri="{FF2B5EF4-FFF2-40B4-BE49-F238E27FC236}">
              <a16:creationId xmlns:a16="http://schemas.microsoft.com/office/drawing/2014/main" id="{84724DBC-658E-4A84-8778-311B29181AEE}"/>
            </a:ext>
          </a:extLst>
        </xdr:cNvPr>
        <xdr:cNvSpPr txBox="1"/>
      </xdr:nvSpPr>
      <xdr:spPr>
        <a:xfrm>
          <a:off x="18182032" y="17662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8653</xdr:rowOff>
    </xdr:from>
    <xdr:ext cx="469744" cy="259045"/>
    <xdr:sp macro="" textlink="">
      <xdr:nvSpPr>
        <xdr:cNvPr id="937" name="n_3aveValue【庁舎】&#10;一人当たり面積">
          <a:extLst>
            <a:ext uri="{FF2B5EF4-FFF2-40B4-BE49-F238E27FC236}">
              <a16:creationId xmlns:a16="http://schemas.microsoft.com/office/drawing/2014/main" id="{D15CC976-B5BB-4F57-916D-E173B44F6BA0}"/>
            </a:ext>
          </a:extLst>
        </xdr:cNvPr>
        <xdr:cNvSpPr txBox="1"/>
      </xdr:nvSpPr>
      <xdr:spPr>
        <a:xfrm>
          <a:off x="17384472" y="176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938" name="n_4aveValue【庁舎】&#10;一人当たり面積">
          <a:extLst>
            <a:ext uri="{FF2B5EF4-FFF2-40B4-BE49-F238E27FC236}">
              <a16:creationId xmlns:a16="http://schemas.microsoft.com/office/drawing/2014/main" id="{C2836C32-E047-4796-BEE3-A9792718558E}"/>
            </a:ext>
          </a:extLst>
        </xdr:cNvPr>
        <xdr:cNvSpPr txBox="1"/>
      </xdr:nvSpPr>
      <xdr:spPr>
        <a:xfrm>
          <a:off x="16588817" y="1767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56405</xdr:rowOff>
    </xdr:from>
    <xdr:ext cx="469744" cy="259045"/>
    <xdr:sp macro="" textlink="">
      <xdr:nvSpPr>
        <xdr:cNvPr id="939" name="n_1mainValue【庁舎】&#10;一人当たり面積">
          <a:extLst>
            <a:ext uri="{FF2B5EF4-FFF2-40B4-BE49-F238E27FC236}">
              <a16:creationId xmlns:a16="http://schemas.microsoft.com/office/drawing/2014/main" id="{5138FAD5-DB38-466E-A2BE-9FD03D65A0FD}"/>
            </a:ext>
          </a:extLst>
        </xdr:cNvPr>
        <xdr:cNvSpPr txBox="1"/>
      </xdr:nvSpPr>
      <xdr:spPr>
        <a:xfrm>
          <a:off x="18982132" y="1806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60977</xdr:rowOff>
    </xdr:from>
    <xdr:ext cx="469744" cy="259045"/>
    <xdr:sp macro="" textlink="">
      <xdr:nvSpPr>
        <xdr:cNvPr id="940" name="n_2mainValue【庁舎】&#10;一人当たり面積">
          <a:extLst>
            <a:ext uri="{FF2B5EF4-FFF2-40B4-BE49-F238E27FC236}">
              <a16:creationId xmlns:a16="http://schemas.microsoft.com/office/drawing/2014/main" id="{7E85666C-D6C1-4636-AF3C-20932424E5E4}"/>
            </a:ext>
          </a:extLst>
        </xdr:cNvPr>
        <xdr:cNvSpPr txBox="1"/>
      </xdr:nvSpPr>
      <xdr:spPr>
        <a:xfrm>
          <a:off x="18182032" y="1805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65549</xdr:rowOff>
    </xdr:from>
    <xdr:ext cx="469744" cy="259045"/>
    <xdr:sp macro="" textlink="">
      <xdr:nvSpPr>
        <xdr:cNvPr id="941" name="n_3mainValue【庁舎】&#10;一人当たり面積">
          <a:extLst>
            <a:ext uri="{FF2B5EF4-FFF2-40B4-BE49-F238E27FC236}">
              <a16:creationId xmlns:a16="http://schemas.microsoft.com/office/drawing/2014/main" id="{C7760447-FD41-41A8-9153-F213D20BEA78}"/>
            </a:ext>
          </a:extLst>
        </xdr:cNvPr>
        <xdr:cNvSpPr txBox="1"/>
      </xdr:nvSpPr>
      <xdr:spPr>
        <a:xfrm>
          <a:off x="17384472" y="1806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65549</xdr:rowOff>
    </xdr:from>
    <xdr:ext cx="469744" cy="259045"/>
    <xdr:sp macro="" textlink="">
      <xdr:nvSpPr>
        <xdr:cNvPr id="942" name="n_4mainValue【庁舎】&#10;一人当たり面積">
          <a:extLst>
            <a:ext uri="{FF2B5EF4-FFF2-40B4-BE49-F238E27FC236}">
              <a16:creationId xmlns:a16="http://schemas.microsoft.com/office/drawing/2014/main" id="{3CCB7555-D812-458C-B753-765766B0AEC0}"/>
            </a:ext>
          </a:extLst>
        </xdr:cNvPr>
        <xdr:cNvSpPr txBox="1"/>
      </xdr:nvSpPr>
      <xdr:spPr>
        <a:xfrm>
          <a:off x="16588817" y="1806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3" name="正方形/長方形 942">
          <a:extLst>
            <a:ext uri="{FF2B5EF4-FFF2-40B4-BE49-F238E27FC236}">
              <a16:creationId xmlns:a16="http://schemas.microsoft.com/office/drawing/2014/main" id="{A79DA9FF-8B43-4D2E-A7B7-CB6FDEEED70E}"/>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4" name="正方形/長方形 943">
          <a:extLst>
            <a:ext uri="{FF2B5EF4-FFF2-40B4-BE49-F238E27FC236}">
              <a16:creationId xmlns:a16="http://schemas.microsoft.com/office/drawing/2014/main" id="{8C5EEF25-D582-4060-B072-488FE5523976}"/>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5" name="テキスト ボックス 944">
          <a:extLst>
            <a:ext uri="{FF2B5EF4-FFF2-40B4-BE49-F238E27FC236}">
              <a16:creationId xmlns:a16="http://schemas.microsoft.com/office/drawing/2014/main" id="{168EE80D-91AC-43C8-BBF7-A1096D1DD54F}"/>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有形固定資産減価償却率が類似団体内平均値と比較して、特に高くなっている施設は、福祉施設である。また、特に低くなっている施設は、一般廃棄物処理施設、図書館である。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福祉施設については、類似団体内平均値と比較し一人当たり面積が大きく、維持管理には多額の費用が必要となっている。そのため改修には時間を要しており、そのことが有形固定資産減価償却率を引き上げる要因の一つである考える。なお、福祉施設の一つである老人福祉センターが建築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年以上経過しているが、今後、公共施設等総合管理計画に基づく改修を予定しており、他施設についても計画的な保全を図っていく。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市民会館については、有形固定資産減価償却率が大きく低下している。これは、令和４年度に大規模改修を行ったためである。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年度に一般廃棄物の中間処理施設であるリサイクルセンターを新築し、また毎年度計画的に設備改修等を進めていることから、有形固定資産減価償却率が類似団体内平均値と比較し低くなっている。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図書館については、近年、八尾図書館及び龍華図書館を新築したことから、有形固定資産減価償却率が類似団体内平均値と比較し低くなっている。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大阪府八尾市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260,752
252,090
41.72
122,333,416
122,009,483
34,685
61,493,041
88,432,525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市民税の増等により基準財政収入額が増額となる一方、被生活保護者数は全国的に見ても高い水準にあることなどから基準財政需要額が大きいため、類似団体内平均値を下回り、大阪府平均付近で推移し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令和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年度に策定した「新やお改革プラン</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」に基づき、社会状況の変化等をふまえた事業の廃止や縮小、効率的な組織体制の構築による人件費の総額抑制、新たな歳入確保等の取り組みを通じて、財政基盤の強化を図る。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111578</xdr:rowOff>
    </xdr:from>
    <xdr:to>
      <xdr:col>23</xdr:col>
      <xdr:colOff>133350</xdr:colOff>
      <xdr:row>42</xdr:row>
      <xdr:rowOff>128815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1247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94343</xdr:rowOff>
    </xdr:from>
    <xdr:to>
      <xdr:col>19</xdr:col>
      <xdr:colOff>133350</xdr:colOff>
      <xdr:row>42</xdr:row>
      <xdr:rowOff>111578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952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94343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607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42635</xdr:rowOff>
    </xdr:from>
    <xdr:to>
      <xdr:col>11</xdr:col>
      <xdr:colOff>31750</xdr:colOff>
      <xdr:row>42</xdr:row>
      <xdr:rowOff>59872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435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17434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50092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5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60778</xdr:rowOff>
    </xdr:from>
    <xdr:to>
      <xdr:col>19</xdr:col>
      <xdr:colOff>184150</xdr:colOff>
      <xdr:row>42</xdr:row>
      <xdr:rowOff>162378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6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147155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48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43543</xdr:rowOff>
    </xdr:from>
    <xdr:to>
      <xdr:col>15</xdr:col>
      <xdr:colOff>133350</xdr:colOff>
      <xdr:row>42</xdr:row>
      <xdr:rowOff>145143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129920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163285</xdr:rowOff>
    </xdr:from>
    <xdr:to>
      <xdr:col>7</xdr:col>
      <xdr:colOff>31750</xdr:colOff>
      <xdr:row>42</xdr:row>
      <xdr:rowOff>93435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78212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市税</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、地方交付税等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で歳入一般財源が増加する一方、</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物価</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高の影響等を受けた物件費、介護給付事業経費等の増で扶助費が増加したため、前年度比</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ポイント悪化し、依然として類似団体内平均値を大きく上回っている。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税収の大きな伸びが期待できない一方、障がい者サービス費等の扶助費や、介護保険事業特別会計等への繰出金の増加など、社会保障給付費が高い水準で推移することが見込まれる。「新やお改革プラン</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」をふまえ、</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さらなる</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選択と集中による事務事業の見直し、義務的経費などの固定的経費の縮減などに取り組み、経常収支比率の引下げを図る。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30226</xdr:rowOff>
    </xdr:from>
    <xdr:to>
      <xdr:col>23</xdr:col>
      <xdr:colOff>133350</xdr:colOff>
      <xdr:row>67</xdr:row>
      <xdr:rowOff>60706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17226"/>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32783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60706</xdr:rowOff>
    </xdr:from>
    <xdr:to>
      <xdr:col>24</xdr:col>
      <xdr:colOff>12700</xdr:colOff>
      <xdr:row>67</xdr:row>
      <xdr:rowOff>60706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116603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30226</xdr:rowOff>
    </xdr:from>
    <xdr:to>
      <xdr:col>24</xdr:col>
      <xdr:colOff>12700</xdr:colOff>
      <xdr:row>60</xdr:row>
      <xdr:rowOff>30226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1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135636</xdr:rowOff>
    </xdr:from>
    <xdr:to>
      <xdr:col>23</xdr:col>
      <xdr:colOff>133350</xdr:colOff>
      <xdr:row>67</xdr:row>
      <xdr:rowOff>60706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451336"/>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2557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975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39116</xdr:rowOff>
    </xdr:from>
    <xdr:to>
      <xdr:col>19</xdr:col>
      <xdr:colOff>133350</xdr:colOff>
      <xdr:row>66</xdr:row>
      <xdr:rowOff>135636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35481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49547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85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39116</xdr:rowOff>
    </xdr:from>
    <xdr:to>
      <xdr:col>15</xdr:col>
      <xdr:colOff>82550</xdr:colOff>
      <xdr:row>67</xdr:row>
      <xdr:rowOff>60706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354816"/>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121412</xdr:rowOff>
    </xdr:from>
    <xdr:to>
      <xdr:col>15</xdr:col>
      <xdr:colOff>133350</xdr:colOff>
      <xdr:row>64</xdr:row>
      <xdr:rowOff>51562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61739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67</xdr:row>
      <xdr:rowOff>51054</xdr:rowOff>
    </xdr:from>
    <xdr:to>
      <xdr:col>11</xdr:col>
      <xdr:colOff>31750</xdr:colOff>
      <xdr:row>67</xdr:row>
      <xdr:rowOff>60706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53820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143002</xdr:rowOff>
    </xdr:from>
    <xdr:to>
      <xdr:col>11</xdr:col>
      <xdr:colOff>82550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83329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84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147828</xdr:rowOff>
    </xdr:from>
    <xdr:to>
      <xdr:col>7</xdr:col>
      <xdr:colOff>31750</xdr:colOff>
      <xdr:row>65</xdr:row>
      <xdr:rowOff>77978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88155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8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67</xdr:row>
      <xdr:rowOff>9906</xdr:rowOff>
    </xdr:from>
    <xdr:to>
      <xdr:col>23</xdr:col>
      <xdr:colOff>184150</xdr:colOff>
      <xdr:row>67</xdr:row>
      <xdr:rowOff>111506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49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77233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392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84836</xdr:rowOff>
    </xdr:from>
    <xdr:to>
      <xdr:col>19</xdr:col>
      <xdr:colOff>184150</xdr:colOff>
      <xdr:row>67</xdr:row>
      <xdr:rowOff>14986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40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171213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486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159766</xdr:rowOff>
    </xdr:from>
    <xdr:to>
      <xdr:col>15</xdr:col>
      <xdr:colOff>133350</xdr:colOff>
      <xdr:row>66</xdr:row>
      <xdr:rowOff>89916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30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74693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39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67</xdr:row>
      <xdr:rowOff>9906</xdr:rowOff>
    </xdr:from>
    <xdr:to>
      <xdr:col>11</xdr:col>
      <xdr:colOff>82550</xdr:colOff>
      <xdr:row>67</xdr:row>
      <xdr:rowOff>111506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49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96283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583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254</xdr:rowOff>
    </xdr:from>
    <xdr:to>
      <xdr:col>7</xdr:col>
      <xdr:colOff>31750</xdr:colOff>
      <xdr:row>67</xdr:row>
      <xdr:rowOff>101854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48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86631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573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[122,846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人件費については、人口</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1,000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人当たり職員数は類似団体内平均値とほぼ同水準であり、ラスパイレス指数は類似団体内平均値を下回っている。今後も職員数の適正管理、人件費の総額抑制に努める。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物件費については、経常収支比率においても類似団体内平均値を下回っており、効率的な手法での業務遂行に努め、今後も物件費の総額抑制に取り組んでいく。</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151695</xdr:rowOff>
    </xdr:from>
    <xdr:to>
      <xdr:col>23</xdr:col>
      <xdr:colOff>133350</xdr:colOff>
      <xdr:row>88</xdr:row>
      <xdr:rowOff>38829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696245"/>
          <a:ext cx="0" cy="1430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10906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09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38829</xdr:rowOff>
    </xdr:from>
    <xdr:to>
      <xdr:col>24</xdr:col>
      <xdr:colOff>12700</xdr:colOff>
      <xdr:row>88</xdr:row>
      <xdr:rowOff>38829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2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66622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39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151695</xdr:rowOff>
    </xdr:from>
    <xdr:to>
      <xdr:col>24</xdr:col>
      <xdr:colOff>12700</xdr:colOff>
      <xdr:row>79</xdr:row>
      <xdr:rowOff>151695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696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29711</xdr:rowOff>
    </xdr:from>
    <xdr:to>
      <xdr:col>23</xdr:col>
      <xdr:colOff>133350</xdr:colOff>
      <xdr:row>84</xdr:row>
      <xdr:rowOff>4671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260061"/>
          <a:ext cx="838200" cy="146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57200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875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85123</xdr:rowOff>
    </xdr:from>
    <xdr:to>
      <xdr:col>23</xdr:col>
      <xdr:colOff>184150</xdr:colOff>
      <xdr:row>84</xdr:row>
      <xdr:rowOff>15273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2566</xdr:rowOff>
    </xdr:from>
    <xdr:to>
      <xdr:col>19</xdr:col>
      <xdr:colOff>133350</xdr:colOff>
      <xdr:row>84</xdr:row>
      <xdr:rowOff>4671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232916"/>
          <a:ext cx="889000" cy="173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164009</xdr:rowOff>
    </xdr:from>
    <xdr:to>
      <xdr:col>19</xdr:col>
      <xdr:colOff>184150</xdr:colOff>
      <xdr:row>84</xdr:row>
      <xdr:rowOff>94159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78936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480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112551</xdr:rowOff>
    </xdr:from>
    <xdr:to>
      <xdr:col>15</xdr:col>
      <xdr:colOff>82550</xdr:colOff>
      <xdr:row>83</xdr:row>
      <xdr:rowOff>2566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00001"/>
          <a:ext cx="889000" cy="23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70224</xdr:rowOff>
    </xdr:from>
    <xdr:to>
      <xdr:col>15</xdr:col>
      <xdr:colOff>133350</xdr:colOff>
      <xdr:row>84</xdr:row>
      <xdr:rowOff>374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156601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138737</xdr:rowOff>
    </xdr:from>
    <xdr:to>
      <xdr:col>11</xdr:col>
      <xdr:colOff>31750</xdr:colOff>
      <xdr:row>81</xdr:row>
      <xdr:rowOff>112551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54737"/>
          <a:ext cx="889000" cy="14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80787</xdr:rowOff>
    </xdr:from>
    <xdr:to>
      <xdr:col>11</xdr:col>
      <xdr:colOff>82550</xdr:colOff>
      <xdr:row>83</xdr:row>
      <xdr:rowOff>10937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167164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88655</xdr:rowOff>
    </xdr:from>
    <xdr:to>
      <xdr:col>7</xdr:col>
      <xdr:colOff>31750</xdr:colOff>
      <xdr:row>82</xdr:row>
      <xdr:rowOff>18805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3582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150361</xdr:rowOff>
    </xdr:from>
    <xdr:to>
      <xdr:col>23</xdr:col>
      <xdr:colOff>184150</xdr:colOff>
      <xdr:row>83</xdr:row>
      <xdr:rowOff>80511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20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166888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5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125321</xdr:rowOff>
    </xdr:from>
    <xdr:to>
      <xdr:col>19</xdr:col>
      <xdr:colOff>184150</xdr:colOff>
      <xdr:row>84</xdr:row>
      <xdr:rowOff>55471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35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65648</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24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123216</xdr:rowOff>
    </xdr:from>
    <xdr:to>
      <xdr:col>15</xdr:col>
      <xdr:colOff>133350</xdr:colOff>
      <xdr:row>83</xdr:row>
      <xdr:rowOff>53366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8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63543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95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61751</xdr:rowOff>
    </xdr:from>
    <xdr:to>
      <xdr:col>11</xdr:col>
      <xdr:colOff>82550</xdr:colOff>
      <xdr:row>81</xdr:row>
      <xdr:rowOff>163351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49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2078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18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87937</xdr:rowOff>
    </xdr:from>
    <xdr:to>
      <xdr:col>7</xdr:col>
      <xdr:colOff>31750</xdr:colOff>
      <xdr:row>81</xdr:row>
      <xdr:rowOff>18087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0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28264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72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平成</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にラスパイレス指数の中長期的な上昇の抑制を図るべく給与水準の見直しを実施したことにより、同年以後におけるラスパイレス指数は同年前と比べて低い水準が続いている。引き続き、定年年齢の引上げ等に伴う人員構成の変動その他の状況がラスパイレス指数の推移に与える影響を注視していきたい。</a:t>
          </a:r>
          <a:endPar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88</xdr:row>
      <xdr:rowOff>93839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27478"/>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65916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93839</xdr:rowOff>
    </xdr:from>
    <xdr:to>
      <xdr:col>81</xdr:col>
      <xdr:colOff>133350</xdr:colOff>
      <xdr:row>88</xdr:row>
      <xdr:rowOff>93839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18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55739</xdr:rowOff>
    </xdr:from>
    <xdr:to>
      <xdr:col>81</xdr:col>
      <xdr:colOff>44450</xdr:colOff>
      <xdr:row>84</xdr:row>
      <xdr:rowOff>109361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457539"/>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109361</xdr:rowOff>
    </xdr:from>
    <xdr:to>
      <xdr:col>77</xdr:col>
      <xdr:colOff>44450</xdr:colOff>
      <xdr:row>85</xdr:row>
      <xdr:rowOff>31750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511161"/>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120949</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94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31750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60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161166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18345</xdr:rowOff>
    </xdr:from>
    <xdr:to>
      <xdr:col>68</xdr:col>
      <xdr:colOff>152400</xdr:colOff>
      <xdr:row>85</xdr:row>
      <xdr:rowOff>31750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5915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29932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4939</xdr:rowOff>
    </xdr:from>
    <xdr:to>
      <xdr:col>81</xdr:col>
      <xdr:colOff>95250</xdr:colOff>
      <xdr:row>84</xdr:row>
      <xdr:rowOff>106539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4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21466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25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58561</xdr:rowOff>
    </xdr:from>
    <xdr:to>
      <xdr:col>77</xdr:col>
      <xdr:colOff>95250</xdr:colOff>
      <xdr:row>84</xdr:row>
      <xdr:rowOff>160161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6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170338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229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79322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「新やお改革プラン</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」に基づき、適正な定員管理を図ることにより、全国平均を下回り、類似団体内平均値とほぼ同数となっている。今後も引き続き、効率的な組織体制の構築に向けて、職員数の適正管理に努める。</a:t>
          </a:r>
          <a:endPar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165735</xdr:rowOff>
    </xdr:from>
    <xdr:to>
      <xdr:col>81</xdr:col>
      <xdr:colOff>44450</xdr:colOff>
      <xdr:row>67</xdr:row>
      <xdr:rowOff>160444</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38385"/>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132521</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1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160444</xdr:rowOff>
    </xdr:from>
    <xdr:to>
      <xdr:col>81</xdr:col>
      <xdr:colOff>133350</xdr:colOff>
      <xdr:row>67</xdr:row>
      <xdr:rowOff>160444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4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80662</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165735</xdr:rowOff>
    </xdr:from>
    <xdr:to>
      <xdr:col>81</xdr:col>
      <xdr:colOff>133350</xdr:colOff>
      <xdr:row>57</xdr:row>
      <xdr:rowOff>165735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147531</xdr:rowOff>
    </xdr:from>
    <xdr:to>
      <xdr:col>81</xdr:col>
      <xdr:colOff>44450</xdr:colOff>
      <xdr:row>61</xdr:row>
      <xdr:rowOff>151554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605981"/>
          <a:ext cx="8382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109237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96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147531</xdr:rowOff>
    </xdr:from>
    <xdr:to>
      <xdr:col>77</xdr:col>
      <xdr:colOff>44450</xdr:colOff>
      <xdr:row>61</xdr:row>
      <xdr:rowOff>147531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6059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8907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131445</xdr:rowOff>
    </xdr:from>
    <xdr:to>
      <xdr:col>72</xdr:col>
      <xdr:colOff>203200</xdr:colOff>
      <xdr:row>61</xdr:row>
      <xdr:rowOff>147531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89895"/>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160248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127423</xdr:rowOff>
    </xdr:from>
    <xdr:to>
      <xdr:col>68</xdr:col>
      <xdr:colOff>152400</xdr:colOff>
      <xdr:row>61</xdr:row>
      <xdr:rowOff>131445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585873"/>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144162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12277</xdr:rowOff>
    </xdr:from>
    <xdr:to>
      <xdr:col>64</xdr:col>
      <xdr:colOff>152400</xdr:colOff>
      <xdr:row>61</xdr:row>
      <xdr:rowOff>113877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124054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23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100754</xdr:rowOff>
    </xdr:from>
    <xdr:to>
      <xdr:col>81</xdr:col>
      <xdr:colOff>95250</xdr:colOff>
      <xdr:row>62</xdr:row>
      <xdr:rowOff>30904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72831</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31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96731</xdr:rowOff>
    </xdr:from>
    <xdr:to>
      <xdr:col>77</xdr:col>
      <xdr:colOff>95250</xdr:colOff>
      <xdr:row>62</xdr:row>
      <xdr:rowOff>26881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55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11658</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641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96731</xdr:rowOff>
    </xdr:from>
    <xdr:to>
      <xdr:col>73</xdr:col>
      <xdr:colOff>44450</xdr:colOff>
      <xdr:row>62</xdr:row>
      <xdr:rowOff>26881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5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11658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64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80645</xdr:rowOff>
    </xdr:from>
    <xdr:to>
      <xdr:col>68</xdr:col>
      <xdr:colOff>203200</xdr:colOff>
      <xdr:row>62</xdr:row>
      <xdr:rowOff>10795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167022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62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76623</xdr:rowOff>
    </xdr:from>
    <xdr:to>
      <xdr:col>64</xdr:col>
      <xdr:colOff>152400</xdr:colOff>
      <xdr:row>62</xdr:row>
      <xdr:rowOff>6773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163000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62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標準税収入額等、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普通交付税額の増加により前年比で改善し、類似団体内平均値を下回っている。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退職手当債の償還が終了</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、今後は元利償還金は減少傾向にあり、実質公債費比率は改善傾向にあるが、将来の財政負担を考慮し、今後も地方債の発行抑制に、公債費の適切な管理に努める。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44</xdr:row>
      <xdr:rowOff>76623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05880"/>
          <a:ext cx="0" cy="12145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48700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76623</xdr:rowOff>
    </xdr:from>
    <xdr:to>
      <xdr:col>81</xdr:col>
      <xdr:colOff>133350</xdr:colOff>
      <xdr:row>44</xdr:row>
      <xdr:rowOff>76623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2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145627</xdr:rowOff>
    </xdr:from>
    <xdr:to>
      <xdr:col>81</xdr:col>
      <xdr:colOff>44450</xdr:colOff>
      <xdr:row>39</xdr:row>
      <xdr:rowOff>169756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832177"/>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169756</xdr:rowOff>
    </xdr:from>
    <xdr:to>
      <xdr:col>77</xdr:col>
      <xdr:colOff>44450</xdr:colOff>
      <xdr:row>40</xdr:row>
      <xdr:rowOff>22437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85630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22437</xdr:rowOff>
    </xdr:from>
    <xdr:to>
      <xdr:col>72</xdr:col>
      <xdr:colOff>203200</xdr:colOff>
      <xdr:row>40</xdr:row>
      <xdr:rowOff>54610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88043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54610</xdr:rowOff>
    </xdr:from>
    <xdr:to>
      <xdr:col>68</xdr:col>
      <xdr:colOff>152400</xdr:colOff>
      <xdr:row>40</xdr:row>
      <xdr:rowOff>135044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91261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108373</xdr:rowOff>
    </xdr:from>
    <xdr:to>
      <xdr:col>68</xdr:col>
      <xdr:colOff>203200</xdr:colOff>
      <xdr:row>41</xdr:row>
      <xdr:rowOff>38523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23300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47431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94827</xdr:rowOff>
    </xdr:from>
    <xdr:to>
      <xdr:col>81</xdr:col>
      <xdr:colOff>95250</xdr:colOff>
      <xdr:row>40</xdr:row>
      <xdr:rowOff>24977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111354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62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118956</xdr:rowOff>
    </xdr:from>
    <xdr:to>
      <xdr:col>77</xdr:col>
      <xdr:colOff>95250</xdr:colOff>
      <xdr:row>40</xdr:row>
      <xdr:rowOff>49106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80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59283</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74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143087</xdr:rowOff>
    </xdr:from>
    <xdr:to>
      <xdr:col>73</xdr:col>
      <xdr:colOff>44450</xdr:colOff>
      <xdr:row>40</xdr:row>
      <xdr:rowOff>73237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83414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9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3810</xdr:rowOff>
    </xdr:from>
    <xdr:to>
      <xdr:col>68</xdr:col>
      <xdr:colOff>203200</xdr:colOff>
      <xdr:row>40</xdr:row>
      <xdr:rowOff>105410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115587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84244</xdr:rowOff>
    </xdr:from>
    <xdr:to>
      <xdr:col>64</xdr:col>
      <xdr:colOff>152400</xdr:colOff>
      <xdr:row>41</xdr:row>
      <xdr:rowOff>14394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24571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71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充当可能財源等は減となったが、公営企業債等繰入見込額（病院事業会計、水道事業会計、公共下水道事業会計）や地方債現在高の減等により、将来負担額が減少し、類似団体内平均値を下回っている。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今後も事業実施の適正化を図り、将来世代に過度な負担の先送りがないように財政運営に取り組む。</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156921</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477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128998</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90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156921</xdr:rowOff>
    </xdr:from>
    <xdr:to>
      <xdr:col>81</xdr:col>
      <xdr:colOff>133350</xdr:colOff>
      <xdr:row>22</xdr:row>
      <xdr:rowOff>156921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92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82652</xdr:rowOff>
    </xdr:from>
    <xdr:to>
      <xdr:col>68</xdr:col>
      <xdr:colOff>152400</xdr:colOff>
      <xdr:row>14</xdr:row>
      <xdr:rowOff>147320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3512800" y="2482952"/>
          <a:ext cx="889000" cy="6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137126</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537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165049</xdr:rowOff>
    </xdr:from>
    <xdr:to>
      <xdr:col>81</xdr:col>
      <xdr:colOff>95250</xdr:colOff>
      <xdr:row>15</xdr:row>
      <xdr:rowOff>95199</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4216</xdr:rowOff>
    </xdr:from>
    <xdr:to>
      <xdr:col>77</xdr:col>
      <xdr:colOff>95250</xdr:colOff>
      <xdr:row>15</xdr:row>
      <xdr:rowOff>105816</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115993</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34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54407</xdr:rowOff>
    </xdr:from>
    <xdr:to>
      <xdr:col>73</xdr:col>
      <xdr:colOff>44450</xdr:colOff>
      <xdr:row>15</xdr:row>
      <xdr:rowOff>156007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132588</xdr:rowOff>
    </xdr:from>
    <xdr:to>
      <xdr:col>68</xdr:col>
      <xdr:colOff>203200</xdr:colOff>
      <xdr:row>16</xdr:row>
      <xdr:rowOff>62738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47515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79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155753</xdr:rowOff>
    </xdr:from>
    <xdr:to>
      <xdr:col>64</xdr:col>
      <xdr:colOff>152400</xdr:colOff>
      <xdr:row>16</xdr:row>
      <xdr:rowOff>85903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70680</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813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31852</xdr:rowOff>
    </xdr:from>
    <xdr:to>
      <xdr:col>68</xdr:col>
      <xdr:colOff>203200</xdr:colOff>
      <xdr:row>14</xdr:row>
      <xdr:rowOff>133452</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4351000" y="243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143629</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201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3462000" y="249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大阪府八尾市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260,752
252,090
41.72
122,333,416
122,009,483
34,685
61,493,041
88,432,525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改善するも、</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類似団体内平均値との比較において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ポイント上回っている。前年度より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した要因は、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定年延長に伴い退職手当が減となったこと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があげられる。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引き続き、職員数の適正管理に努め、適正な定員算定や時差出勤制度の活用による超過勤務の削減など、人件費の総額抑制を図る。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138430</xdr:rowOff>
    </xdr:from>
    <xdr:to>
      <xdr:col>24</xdr:col>
      <xdr:colOff>25400</xdr:colOff>
      <xdr:row>37</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820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138430</xdr:rowOff>
    </xdr:from>
    <xdr:to>
      <xdr:col>19</xdr:col>
      <xdr:colOff>187325</xdr:colOff>
      <xdr:row>37</xdr:row>
      <xdr:rowOff>146050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820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38</xdr:row>
      <xdr:rowOff>104140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820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20320</xdr:rowOff>
    </xdr:from>
    <xdr:to>
      <xdr:col>11</xdr:col>
      <xdr:colOff>9525</xdr:colOff>
      <xdr:row>38</xdr:row>
      <xdr:rowOff>104140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354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115587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87630</xdr:rowOff>
    </xdr:from>
    <xdr:to>
      <xdr:col>24</xdr:col>
      <xdr:colOff>76200</xdr:colOff>
      <xdr:row>38</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59707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95250</xdr:rowOff>
    </xdr:from>
    <xdr:to>
      <xdr:col>20</xdr:col>
      <xdr:colOff>38100</xdr:colOff>
      <xdr:row>38</xdr:row>
      <xdr:rowOff>25400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10177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2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53340</xdr:rowOff>
    </xdr:from>
    <xdr:to>
      <xdr:col>11</xdr:col>
      <xdr:colOff>60325</xdr:colOff>
      <xdr:row>38</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139717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140970</xdr:rowOff>
    </xdr:from>
    <xdr:to>
      <xdr:col>6</xdr:col>
      <xdr:colOff>171450</xdr:colOff>
      <xdr:row>38</xdr:row>
      <xdr:rowOff>71120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55897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ポイント悪化し、類似団体内平均値と比較し、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ポイント下回っている。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endParaRPr kumimoji="0" lang="en-US" altLang="ja-JP" sz="1100" b="0" i="0" u="none" strike="noStrike">
            <a:solidFill>
              <a:sysClr val="windowText" lastClr="000000"/>
            </a:solidFill>
            <a:effectLst/>
            <a:latin typeface="+mn-lt"/>
            <a:ea typeface="+mn-ea"/>
            <a:cs typeface="+mn-cs"/>
          </a:endParaRPr>
        </a:p>
        <a:p>
          <a:r>
            <a:rPr kumimoji="0" lang="ja-JP" altLang="en-US" sz="1100" b="0" i="0" u="none" strike="noStrike">
              <a:solidFill>
                <a:sysClr val="windowText" lastClr="000000"/>
              </a:solidFill>
              <a:effectLst/>
              <a:latin typeface="+mn-lt"/>
              <a:ea typeface="+mn-ea"/>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今後も公共施設等に係る光熱水費や委託料等について増加が見込まれるため、引き続き、施設の管理や業務の進め方について効率化を図り、抑制に努める。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130810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663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102887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130810</xdr:rowOff>
    </xdr:from>
    <xdr:to>
      <xdr:col>82</xdr:col>
      <xdr:colOff>196850</xdr:colOff>
      <xdr:row>21</xdr:row>
      <xdr:rowOff>130810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66040</xdr:rowOff>
    </xdr:from>
    <xdr:to>
      <xdr:col>82</xdr:col>
      <xdr:colOff>107950</xdr:colOff>
      <xdr:row>16</xdr:row>
      <xdr:rowOff>73660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092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59707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74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168910</xdr:rowOff>
    </xdr:from>
    <xdr:to>
      <xdr:col>78</xdr:col>
      <xdr:colOff>69850</xdr:colOff>
      <xdr:row>16</xdr:row>
      <xdr:rowOff>66040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406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168910</xdr:rowOff>
    </xdr:from>
    <xdr:to>
      <xdr:col>73</xdr:col>
      <xdr:colOff>180975</xdr:colOff>
      <xdr:row>16</xdr:row>
      <xdr:rowOff>43180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740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43180</xdr:rowOff>
    </xdr:from>
    <xdr:to>
      <xdr:col>69</xdr:col>
      <xdr:colOff>92075</xdr:colOff>
      <xdr:row>16</xdr:row>
      <xdr:rowOff>88900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863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26670</xdr:rowOff>
    </xdr:from>
    <xdr:to>
      <xdr:col>69</xdr:col>
      <xdr:colOff>142875</xdr:colOff>
      <xdr:row>17</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113047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22860</xdr:rowOff>
    </xdr:from>
    <xdr:to>
      <xdr:col>82</xdr:col>
      <xdr:colOff>158750</xdr:colOff>
      <xdr:row>16</xdr:row>
      <xdr:rowOff>124460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39387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15240</xdr:rowOff>
    </xdr:from>
    <xdr:to>
      <xdr:col>78</xdr:col>
      <xdr:colOff>120650</xdr:colOff>
      <xdr:row>16</xdr:row>
      <xdr:rowOff>116840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127017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27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118110</xdr:rowOff>
    </xdr:from>
    <xdr:to>
      <xdr:col>74</xdr:col>
      <xdr:colOff>31750</xdr:colOff>
      <xdr:row>16</xdr:row>
      <xdr:rowOff>48260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58437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5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163830</xdr:rowOff>
    </xdr:from>
    <xdr:to>
      <xdr:col>69</xdr:col>
      <xdr:colOff>142875</xdr:colOff>
      <xdr:row>16</xdr:row>
      <xdr:rowOff>93980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104157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149877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前年度と比較し、</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ポイント悪化し、類似団体内平均値との比較においては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4.9</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ポイント上回っている。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要因としては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、施設型給付費・施設等利用費</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及び生活保護事業費等が増となったことがあげられる。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今後も高い水準で推移していくことが見込まれるため、他団体の状況等も鑑み適切な対応を図る。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24043"/>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148772</xdr:rowOff>
    </xdr:from>
    <xdr:to>
      <xdr:col>24</xdr:col>
      <xdr:colOff>25400</xdr:colOff>
      <xdr:row>60</xdr:row>
      <xdr:rowOff>34472</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092872"/>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152599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82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94343</xdr:rowOff>
    </xdr:from>
    <xdr:to>
      <xdr:col>19</xdr:col>
      <xdr:colOff>187325</xdr:colOff>
      <xdr:row>58</xdr:row>
      <xdr:rowOff>148772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0384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94343</xdr:rowOff>
    </xdr:from>
    <xdr:to>
      <xdr:col>15</xdr:col>
      <xdr:colOff>98425</xdr:colOff>
      <xdr:row>58</xdr:row>
      <xdr:rowOff>105228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0384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155122</xdr:rowOff>
    </xdr:from>
    <xdr:to>
      <xdr:col>15</xdr:col>
      <xdr:colOff>149225</xdr:colOff>
      <xdr:row>56</xdr:row>
      <xdr:rowOff>85272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105228</xdr:rowOff>
    </xdr:from>
    <xdr:to>
      <xdr:col>11</xdr:col>
      <xdr:colOff>9525</xdr:colOff>
      <xdr:row>58</xdr:row>
      <xdr:rowOff>137885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100493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138992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155122</xdr:rowOff>
    </xdr:from>
    <xdr:to>
      <xdr:col>24</xdr:col>
      <xdr:colOff>76200</xdr:colOff>
      <xdr:row>60</xdr:row>
      <xdr:rowOff>85272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127199</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24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97972</xdr:rowOff>
    </xdr:from>
    <xdr:to>
      <xdr:col>20</xdr:col>
      <xdr:colOff>38100</xdr:colOff>
      <xdr:row>59</xdr:row>
      <xdr:rowOff>28122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12899</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12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43543</xdr:rowOff>
    </xdr:from>
    <xdr:to>
      <xdr:col>15</xdr:col>
      <xdr:colOff>149225</xdr:colOff>
      <xdr:row>58</xdr:row>
      <xdr:rowOff>145143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129920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07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54428</xdr:rowOff>
    </xdr:from>
    <xdr:to>
      <xdr:col>11</xdr:col>
      <xdr:colOff>60325</xdr:colOff>
      <xdr:row>58</xdr:row>
      <xdr:rowOff>156028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140805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87085</xdr:rowOff>
    </xdr:from>
    <xdr:to>
      <xdr:col>6</xdr:col>
      <xdr:colOff>171450</xdr:colOff>
      <xdr:row>59</xdr:row>
      <xdr:rowOff>17235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2012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ポイント悪化し、類似団体内平均値との比較においても</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要因としては、国民健康保険事業特別会計及び介護保険事業特別会計、後期高齢者医療事業特別会計への繰出金が増となったことによることがあげられる。　</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事務事業の見直しなどにより、今後も普通会計の負担軽減に努める。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94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139700</xdr:rowOff>
    </xdr:from>
    <xdr:to>
      <xdr:col>82</xdr:col>
      <xdr:colOff>107950</xdr:colOff>
      <xdr:row>59</xdr:row>
      <xdr:rowOff>82550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838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101600</xdr:rowOff>
    </xdr:from>
    <xdr:to>
      <xdr:col>78</xdr:col>
      <xdr:colOff>69850</xdr:colOff>
      <xdr:row>58</xdr:row>
      <xdr:rowOff>139700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045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101600</xdr:rowOff>
    </xdr:from>
    <xdr:to>
      <xdr:col>73</xdr:col>
      <xdr:colOff>180975</xdr:colOff>
      <xdr:row>59</xdr:row>
      <xdr:rowOff>6350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045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139700</xdr:rowOff>
    </xdr:from>
    <xdr:to>
      <xdr:col>69</xdr:col>
      <xdr:colOff>92075</xdr:colOff>
      <xdr:row>59</xdr:row>
      <xdr:rowOff>6350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083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31750</xdr:rowOff>
    </xdr:from>
    <xdr:to>
      <xdr:col>82</xdr:col>
      <xdr:colOff>158750</xdr:colOff>
      <xdr:row>59</xdr:row>
      <xdr:rowOff>133350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3827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88900</xdr:rowOff>
    </xdr:from>
    <xdr:to>
      <xdr:col>78</xdr:col>
      <xdr:colOff>120650</xdr:colOff>
      <xdr:row>59</xdr:row>
      <xdr:rowOff>19050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3827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50800</xdr:rowOff>
    </xdr:from>
    <xdr:to>
      <xdr:col>74</xdr:col>
      <xdr:colOff>31750</xdr:colOff>
      <xdr:row>58</xdr:row>
      <xdr:rowOff>152400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137177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127000</xdr:rowOff>
    </xdr:from>
    <xdr:to>
      <xdr:col>69</xdr:col>
      <xdr:colOff>142875</xdr:colOff>
      <xdr:row>59</xdr:row>
      <xdr:rowOff>57150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41927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88900</xdr:rowOff>
    </xdr:from>
    <xdr:to>
      <xdr:col>65</xdr:col>
      <xdr:colOff>53975</xdr:colOff>
      <xdr:row>59</xdr:row>
      <xdr:rowOff>19050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3827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良化するも</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、類似団体内平均値との比較において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ごみ焼却業務の一部事務組合への負担金、公共下水道事業会計の繰出金の影響等により、類似団体内平均値と比較して高い水準となっている。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引き続き、ごみ減量施策等の推進、各企業会計の経営健全化を図り負担軽減に努める。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33274</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9112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119651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3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33274</xdr:rowOff>
    </xdr:from>
    <xdr:to>
      <xdr:col>82</xdr:col>
      <xdr:colOff>196850</xdr:colOff>
      <xdr:row>33</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9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37</xdr:row>
      <xdr:rowOff>106426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43178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31005</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86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106426</xdr:rowOff>
    </xdr:from>
    <xdr:to>
      <xdr:col>78</xdr:col>
      <xdr:colOff>69850</xdr:colOff>
      <xdr:row>37</xdr:row>
      <xdr:rowOff>106426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450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5334</xdr:rowOff>
    </xdr:from>
    <xdr:to>
      <xdr:col>78</xdr:col>
      <xdr:colOff>120650</xdr:colOff>
      <xdr:row>35</xdr:row>
      <xdr:rowOff>106934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117111</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74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106426</xdr:rowOff>
    </xdr:from>
    <xdr:to>
      <xdr:col>73</xdr:col>
      <xdr:colOff>180975</xdr:colOff>
      <xdr:row>37</xdr:row>
      <xdr:rowOff>161290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45007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149352</xdr:rowOff>
    </xdr:from>
    <xdr:to>
      <xdr:col>74</xdr:col>
      <xdr:colOff>31750</xdr:colOff>
      <xdr:row>35</xdr:row>
      <xdr:rowOff>79502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89679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161290</xdr:rowOff>
    </xdr:from>
    <xdr:to>
      <xdr:col>69</xdr:col>
      <xdr:colOff>92075</xdr:colOff>
      <xdr:row>37</xdr:row>
      <xdr:rowOff>170434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5049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14478</xdr:rowOff>
    </xdr:from>
    <xdr:to>
      <xdr:col>69</xdr:col>
      <xdr:colOff>142875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126255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9415</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55626</xdr:rowOff>
    </xdr:from>
    <xdr:to>
      <xdr:col>78</xdr:col>
      <xdr:colOff>120650</xdr:colOff>
      <xdr:row>37</xdr:row>
      <xdr:rowOff>157226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142003</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485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55626</xdr:rowOff>
    </xdr:from>
    <xdr:to>
      <xdr:col>74</xdr:col>
      <xdr:colOff>31750</xdr:colOff>
      <xdr:row>37</xdr:row>
      <xdr:rowOff>157226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142003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110490</xdr:rowOff>
    </xdr:from>
    <xdr:to>
      <xdr:col>69</xdr:col>
      <xdr:colOff>142875</xdr:colOff>
      <xdr:row>38</xdr:row>
      <xdr:rowOff>40640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25417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119634</xdr:rowOff>
    </xdr:from>
    <xdr:to>
      <xdr:col>65</xdr:col>
      <xdr:colOff>53975</xdr:colOff>
      <xdr:row>38</xdr:row>
      <xdr:rowOff>49785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34561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良化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し、類似団体内平均値との比較においては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ポイント下回っている。地方債の発行を抑制してきたことが要因として考えられる。しかし、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学校園施設耐震化事業</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や、認定こども園整備事業にかかる事業債が償還中であり、今後も中長期に髙い水準で推移することが予想されるため、プライマリーバランスを意識しつつ、堅実な財政運営に努めていく。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54610</xdr:rowOff>
    </xdr:from>
    <xdr:to>
      <xdr:col>24</xdr:col>
      <xdr:colOff>25400</xdr:colOff>
      <xdr:row>80</xdr:row>
      <xdr:rowOff>157480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70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140987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1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54610</xdr:rowOff>
    </xdr:from>
    <xdr:to>
      <xdr:col>24</xdr:col>
      <xdr:colOff>114300</xdr:colOff>
      <xdr:row>73</xdr:row>
      <xdr:rowOff>54610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70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127000</xdr:rowOff>
    </xdr:from>
    <xdr:to>
      <xdr:col>24</xdr:col>
      <xdr:colOff>25400</xdr:colOff>
      <xdr:row>77</xdr:row>
      <xdr:rowOff>16511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157200"/>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6366</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xdr:rowOff>
    </xdr:from>
    <xdr:to>
      <xdr:col>19</xdr:col>
      <xdr:colOff>187325</xdr:colOff>
      <xdr:row>77</xdr:row>
      <xdr:rowOff>16511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2029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1270</xdr:rowOff>
    </xdr:from>
    <xdr:to>
      <xdr:col>15</xdr:col>
      <xdr:colOff>98425</xdr:colOff>
      <xdr:row>77</xdr:row>
      <xdr:rowOff>24130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202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24130</xdr:rowOff>
    </xdr:from>
    <xdr:to>
      <xdr:col>11</xdr:col>
      <xdr:colOff>9525</xdr:colOff>
      <xdr:row>77</xdr:row>
      <xdr:rowOff>39370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225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72389</xdr:rowOff>
    </xdr:from>
    <xdr:to>
      <xdr:col>11</xdr:col>
      <xdr:colOff>60325</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92727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137161</xdr:rowOff>
    </xdr:from>
    <xdr:to>
      <xdr:col>20</xdr:col>
      <xdr:colOff>38100</xdr:colOff>
      <xdr:row>77</xdr:row>
      <xdr:rowOff>67311</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77487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121920</xdr:rowOff>
    </xdr:from>
    <xdr:to>
      <xdr:col>15</xdr:col>
      <xdr:colOff>149225</xdr:colOff>
      <xdr:row>77</xdr:row>
      <xdr:rowOff>52070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62247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160020</xdr:rowOff>
    </xdr:from>
    <xdr:to>
      <xdr:col>6</xdr:col>
      <xdr:colOff>171450</xdr:colOff>
      <xdr:row>77</xdr:row>
      <xdr:rowOff>90170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100347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公債費以外の経常収支比率は、扶助費と補助費等の影響により、類似団体内平均値と比較して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今後も扶助費と補助費等が高い水準で推移することが見込まれることから、新たな歳入の創出とともに、事業の選択と集中による新たな財源</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職員のマンパワーの創出、公民連携手法の活用等による行財政運営の最適化等の推進</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、行政ＤＸの推進による業務の効率化等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により、経常経費の削減を行う。</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16511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160038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16511</xdr:rowOff>
    </xdr:from>
    <xdr:to>
      <xdr:col>82</xdr:col>
      <xdr:colOff>196850</xdr:colOff>
      <xdr:row>81</xdr:row>
      <xdr:rowOff>16511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54611</xdr:rowOff>
    </xdr:from>
    <xdr:to>
      <xdr:col>82</xdr:col>
      <xdr:colOff>107950</xdr:colOff>
      <xdr:row>80</xdr:row>
      <xdr:rowOff>96520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599161"/>
          <a:ext cx="8382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39387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898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22861</xdr:rowOff>
    </xdr:from>
    <xdr:to>
      <xdr:col>82</xdr:col>
      <xdr:colOff>158750</xdr:colOff>
      <xdr:row>76</xdr:row>
      <xdr:rowOff>124461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88900</xdr:rowOff>
    </xdr:from>
    <xdr:to>
      <xdr:col>78</xdr:col>
      <xdr:colOff>69850</xdr:colOff>
      <xdr:row>79</xdr:row>
      <xdr:rowOff>54611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462000"/>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88900</xdr:rowOff>
    </xdr:from>
    <xdr:to>
      <xdr:col>73</xdr:col>
      <xdr:colOff>180975</xdr:colOff>
      <xdr:row>80</xdr:row>
      <xdr:rowOff>27939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462000"/>
          <a:ext cx="889000" cy="28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60960</xdr:rowOff>
    </xdr:from>
    <xdr:to>
      <xdr:col>74</xdr:col>
      <xdr:colOff>31750</xdr:colOff>
      <xdr:row>74</xdr:row>
      <xdr:rowOff>162560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74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168911</xdr:rowOff>
    </xdr:from>
    <xdr:to>
      <xdr:col>69</xdr:col>
      <xdr:colOff>92075</xdr:colOff>
      <xdr:row>80</xdr:row>
      <xdr:rowOff>27939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7134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58437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45720</xdr:rowOff>
    </xdr:from>
    <xdr:to>
      <xdr:col>82</xdr:col>
      <xdr:colOff>158750</xdr:colOff>
      <xdr:row>80</xdr:row>
      <xdr:rowOff>147320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76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125747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670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3811</xdr:rowOff>
    </xdr:from>
    <xdr:to>
      <xdr:col>78</xdr:col>
      <xdr:colOff>120650</xdr:colOff>
      <xdr:row>79</xdr:row>
      <xdr:rowOff>105411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90188</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634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38100</xdr:rowOff>
    </xdr:from>
    <xdr:to>
      <xdr:col>74</xdr:col>
      <xdr:colOff>31750</xdr:colOff>
      <xdr:row>78</xdr:row>
      <xdr:rowOff>139700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124477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148589</xdr:rowOff>
    </xdr:from>
    <xdr:to>
      <xdr:col>69</xdr:col>
      <xdr:colOff>142875</xdr:colOff>
      <xdr:row>80</xdr:row>
      <xdr:rowOff>78739</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69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63516</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77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118111</xdr:rowOff>
    </xdr:from>
    <xdr:to>
      <xdr:col>65</xdr:col>
      <xdr:colOff>53975</xdr:colOff>
      <xdr:row>80</xdr:row>
      <xdr:rowOff>48261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6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33038</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74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大阪府八尾市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54915</xdr:rowOff>
    </xdr:from>
    <xdr:to>
      <xdr:col>29</xdr:col>
      <xdr:colOff>127000</xdr:colOff>
      <xdr:row>19</xdr:row>
      <xdr:rowOff>154965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59940"/>
          <a:ext cx="0" cy="13002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127042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3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154965</xdr:rowOff>
    </xdr:from>
    <xdr:to>
      <xdr:col>30</xdr:col>
      <xdr:colOff>25400</xdr:colOff>
      <xdr:row>19</xdr:row>
      <xdr:rowOff>154965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0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141292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0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54915</xdr:rowOff>
    </xdr:from>
    <xdr:to>
      <xdr:col>30</xdr:col>
      <xdr:colOff>25400</xdr:colOff>
      <xdr:row>12</xdr:row>
      <xdr:rowOff>54915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59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135992</xdr:rowOff>
    </xdr:from>
    <xdr:to>
      <xdr:col>29</xdr:col>
      <xdr:colOff>127000</xdr:colOff>
      <xdr:row>15</xdr:row>
      <xdr:rowOff>18682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83917"/>
          <a:ext cx="647700" cy="54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46296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37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74219</xdr:rowOff>
    </xdr:from>
    <xdr:to>
      <xdr:col>29</xdr:col>
      <xdr:colOff>177800</xdr:colOff>
      <xdr:row>17</xdr:row>
      <xdr:rowOff>4369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18682</xdr:rowOff>
    </xdr:from>
    <xdr:to>
      <xdr:col>26</xdr:col>
      <xdr:colOff>50800</xdr:colOff>
      <xdr:row>15</xdr:row>
      <xdr:rowOff>83490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638057"/>
          <a:ext cx="698500" cy="648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128968</xdr:rowOff>
    </xdr:from>
    <xdr:to>
      <xdr:col>26</xdr:col>
      <xdr:colOff>101600</xdr:colOff>
      <xdr:row>17</xdr:row>
      <xdr:rowOff>59118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43895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06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83490</xdr:rowOff>
    </xdr:from>
    <xdr:to>
      <xdr:col>22</xdr:col>
      <xdr:colOff>114300</xdr:colOff>
      <xdr:row>15</xdr:row>
      <xdr:rowOff>85128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702865"/>
          <a:ext cx="698500" cy="16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151714</xdr:rowOff>
    </xdr:from>
    <xdr:to>
      <xdr:col>22</xdr:col>
      <xdr:colOff>165100</xdr:colOff>
      <xdr:row>17</xdr:row>
      <xdr:rowOff>81864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66641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85128</xdr:rowOff>
    </xdr:from>
    <xdr:to>
      <xdr:col>18</xdr:col>
      <xdr:colOff>177800</xdr:colOff>
      <xdr:row>15</xdr:row>
      <xdr:rowOff>101473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704503"/>
          <a:ext cx="698500" cy="163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5334</xdr:rowOff>
    </xdr:from>
    <xdr:to>
      <xdr:col>19</xdr:col>
      <xdr:colOff>38100</xdr:colOff>
      <xdr:row>17</xdr:row>
      <xdr:rowOff>106934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91711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61493</xdr:rowOff>
    </xdr:from>
    <xdr:to>
      <xdr:col>15</xdr:col>
      <xdr:colOff>101600</xdr:colOff>
      <xdr:row>17</xdr:row>
      <xdr:rowOff>163093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147870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10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85192</xdr:rowOff>
    </xdr:from>
    <xdr:to>
      <xdr:col>29</xdr:col>
      <xdr:colOff>177800</xdr:colOff>
      <xdr:row>15</xdr:row>
      <xdr:rowOff>15342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33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101719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7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139332</xdr:rowOff>
    </xdr:from>
    <xdr:to>
      <xdr:col>26</xdr:col>
      <xdr:colOff>101600</xdr:colOff>
      <xdr:row>15</xdr:row>
      <xdr:rowOff>69482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87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79659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56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32690</xdr:rowOff>
    </xdr:from>
    <xdr:to>
      <xdr:col>22</xdr:col>
      <xdr:colOff>165100</xdr:colOff>
      <xdr:row>15</xdr:row>
      <xdr:rowOff>134290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6520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144467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420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34328</xdr:rowOff>
    </xdr:from>
    <xdr:to>
      <xdr:col>19</xdr:col>
      <xdr:colOff>38100</xdr:colOff>
      <xdr:row>15</xdr:row>
      <xdr:rowOff>135928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53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146105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22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50673</xdr:rowOff>
    </xdr:from>
    <xdr:to>
      <xdr:col>15</xdr:col>
      <xdr:colOff>101600</xdr:colOff>
      <xdr:row>15</xdr:row>
      <xdr:rowOff>152273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6700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162450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38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182245</xdr:rowOff>
    </xdr:from>
    <xdr:to>
      <xdr:col>29</xdr:col>
      <xdr:colOff>127000</xdr:colOff>
      <xdr:row>37</xdr:row>
      <xdr:rowOff>230556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6795"/>
          <a:ext cx="0" cy="1248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202633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230556</xdr:rowOff>
    </xdr:from>
    <xdr:to>
      <xdr:col>30</xdr:col>
      <xdr:colOff>25400</xdr:colOff>
      <xdr:row>37</xdr:row>
      <xdr:rowOff>230556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52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97172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5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182245</xdr:rowOff>
    </xdr:from>
    <xdr:to>
      <xdr:col>30</xdr:col>
      <xdr:colOff>25400</xdr:colOff>
      <xdr:row>33</xdr:row>
      <xdr:rowOff>182245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6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314833</xdr:rowOff>
    </xdr:from>
    <xdr:to>
      <xdr:col>29</xdr:col>
      <xdr:colOff>127000</xdr:colOff>
      <xdr:row>36</xdr:row>
      <xdr:rowOff>12167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25183"/>
          <a:ext cx="647700" cy="402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293933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105956</xdr:rowOff>
    </xdr:from>
    <xdr:to>
      <xdr:col>29</xdr:col>
      <xdr:colOff>177800</xdr:colOff>
      <xdr:row>35</xdr:row>
      <xdr:rowOff>207556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307670</xdr:rowOff>
    </xdr:from>
    <xdr:to>
      <xdr:col>26</xdr:col>
      <xdr:colOff>50800</xdr:colOff>
      <xdr:row>35</xdr:row>
      <xdr:rowOff>314833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18020"/>
          <a:ext cx="698500" cy="71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105308</xdr:rowOff>
    </xdr:from>
    <xdr:to>
      <xdr:col>26</xdr:col>
      <xdr:colOff>101600</xdr:colOff>
      <xdr:row>35</xdr:row>
      <xdr:rowOff>206908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217085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4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303479</xdr:rowOff>
    </xdr:from>
    <xdr:to>
      <xdr:col>22</xdr:col>
      <xdr:colOff>114300</xdr:colOff>
      <xdr:row>35</xdr:row>
      <xdr:rowOff>307670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13829"/>
          <a:ext cx="698500" cy="4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122796</xdr:rowOff>
    </xdr:from>
    <xdr:to>
      <xdr:col>22</xdr:col>
      <xdr:colOff>165100</xdr:colOff>
      <xdr:row>35</xdr:row>
      <xdr:rowOff>224396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234573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271094</xdr:rowOff>
    </xdr:from>
    <xdr:to>
      <xdr:col>18</xdr:col>
      <xdr:colOff>177800</xdr:colOff>
      <xdr:row>35</xdr:row>
      <xdr:rowOff>303479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881444"/>
          <a:ext cx="698500" cy="32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129578</xdr:rowOff>
    </xdr:from>
    <xdr:to>
      <xdr:col>19</xdr:col>
      <xdr:colOff>38100</xdr:colOff>
      <xdr:row>35</xdr:row>
      <xdr:rowOff>231178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241355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117463</xdr:rowOff>
    </xdr:from>
    <xdr:to>
      <xdr:col>15</xdr:col>
      <xdr:colOff>101600</xdr:colOff>
      <xdr:row>35</xdr:row>
      <xdr:rowOff>219063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229240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304267</xdr:rowOff>
    </xdr:from>
    <xdr:to>
      <xdr:col>29</xdr:col>
      <xdr:colOff>177800</xdr:colOff>
      <xdr:row>36</xdr:row>
      <xdr:rowOff>62967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14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276344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86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264033</xdr:rowOff>
    </xdr:from>
    <xdr:to>
      <xdr:col>26</xdr:col>
      <xdr:colOff>101600</xdr:colOff>
      <xdr:row>36</xdr:row>
      <xdr:rowOff>22733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743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7510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60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256870</xdr:rowOff>
    </xdr:from>
    <xdr:to>
      <xdr:col>22</xdr:col>
      <xdr:colOff>165100</xdr:colOff>
      <xdr:row>36</xdr:row>
      <xdr:rowOff>15570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67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347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252679</xdr:rowOff>
    </xdr:from>
    <xdr:to>
      <xdr:col>19</xdr:col>
      <xdr:colOff>38100</xdr:colOff>
      <xdr:row>36</xdr:row>
      <xdr:rowOff>11379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630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339056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4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220294</xdr:rowOff>
    </xdr:from>
    <xdr:to>
      <xdr:col>15</xdr:col>
      <xdr:colOff>101600</xdr:colOff>
      <xdr:row>35</xdr:row>
      <xdr:rowOff>321894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306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306671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17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大阪府八尾市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260,752
252,090
41.72
122,333,416
122,009,483
34,685
61,493,041
88,432,525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144196</xdr:rowOff>
    </xdr:from>
    <xdr:to>
      <xdr:col>24</xdr:col>
      <xdr:colOff>62865</xdr:colOff>
      <xdr:row>39</xdr:row>
      <xdr:rowOff>138519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87696"/>
          <a:ext cx="1270" cy="153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142346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138519</xdr:rowOff>
    </xdr:from>
    <xdr:to>
      <xdr:col>24</xdr:col>
      <xdr:colOff>152400</xdr:colOff>
      <xdr:row>39</xdr:row>
      <xdr:rowOff>138519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90873</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144196</xdr:rowOff>
    </xdr:from>
    <xdr:to>
      <xdr:col>24</xdr:col>
      <xdr:colOff>152400</xdr:colOff>
      <xdr:row>30</xdr:row>
      <xdr:rowOff>144196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87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148006</xdr:rowOff>
    </xdr:from>
    <xdr:to>
      <xdr:col>24</xdr:col>
      <xdr:colOff>63500</xdr:colOff>
      <xdr:row>35</xdr:row>
      <xdr:rowOff>26314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77306"/>
          <a:ext cx="838200" cy="4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165015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65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15138</xdr:rowOff>
    </xdr:from>
    <xdr:to>
      <xdr:col>24</xdr:col>
      <xdr:colOff>114300</xdr:colOff>
      <xdr:row>36</xdr:row>
      <xdr:rowOff>116738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8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26314</xdr:rowOff>
    </xdr:from>
    <xdr:to>
      <xdr:col>19</xdr:col>
      <xdr:colOff>177800</xdr:colOff>
      <xdr:row>35</xdr:row>
      <xdr:rowOff>54775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27064"/>
          <a:ext cx="889000" cy="28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162395</xdr:rowOff>
    </xdr:from>
    <xdr:to>
      <xdr:col>20</xdr:col>
      <xdr:colOff>38100</xdr:colOff>
      <xdr:row>36</xdr:row>
      <xdr:rowOff>92545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83672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5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36182</xdr:rowOff>
    </xdr:from>
    <xdr:to>
      <xdr:col>15</xdr:col>
      <xdr:colOff>50800</xdr:colOff>
      <xdr:row>35</xdr:row>
      <xdr:rowOff>54775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036932"/>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14872</xdr:rowOff>
    </xdr:from>
    <xdr:to>
      <xdr:col>15</xdr:col>
      <xdr:colOff>101600</xdr:colOff>
      <xdr:row>36</xdr:row>
      <xdr:rowOff>116472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107599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7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36182</xdr:rowOff>
    </xdr:from>
    <xdr:to>
      <xdr:col>10</xdr:col>
      <xdr:colOff>114300</xdr:colOff>
      <xdr:row>35</xdr:row>
      <xdr:rowOff>155130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36932"/>
          <a:ext cx="889000" cy="118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40703</xdr:rowOff>
    </xdr:from>
    <xdr:to>
      <xdr:col>10</xdr:col>
      <xdr:colOff>165100</xdr:colOff>
      <xdr:row>36</xdr:row>
      <xdr:rowOff>142303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1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133430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0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28969</xdr:rowOff>
    </xdr:from>
    <xdr:to>
      <xdr:col>6</xdr:col>
      <xdr:colOff>38100</xdr:colOff>
      <xdr:row>37</xdr:row>
      <xdr:rowOff>130569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2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121696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65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97206</xdr:rowOff>
    </xdr:from>
    <xdr:to>
      <xdr:col>24</xdr:col>
      <xdr:colOff>114300</xdr:colOff>
      <xdr:row>35</xdr:row>
      <xdr:rowOff>27356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2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120083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7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146964</xdr:rowOff>
    </xdr:from>
    <xdr:to>
      <xdr:col>20</xdr:col>
      <xdr:colOff>38100</xdr:colOff>
      <xdr:row>35</xdr:row>
      <xdr:rowOff>77114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7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93641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75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3975</xdr:rowOff>
    </xdr:from>
    <xdr:to>
      <xdr:col>15</xdr:col>
      <xdr:colOff>101600</xdr:colOff>
      <xdr:row>35</xdr:row>
      <xdr:rowOff>105575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0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122102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77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156832</xdr:rowOff>
    </xdr:from>
    <xdr:to>
      <xdr:col>10</xdr:col>
      <xdr:colOff>165100</xdr:colOff>
      <xdr:row>35</xdr:row>
      <xdr:rowOff>86982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8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103509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76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104330</xdr:rowOff>
    </xdr:from>
    <xdr:to>
      <xdr:col>6</xdr:col>
      <xdr:colOff>38100</xdr:colOff>
      <xdr:row>36</xdr:row>
      <xdr:rowOff>34480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0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51007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8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48</xdr:row>
      <xdr:rowOff>168927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83007</xdr:rowOff>
    </xdr:from>
    <xdr:to>
      <xdr:col>24</xdr:col>
      <xdr:colOff>62865</xdr:colOff>
      <xdr:row>57</xdr:row>
      <xdr:rowOff>60290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55507"/>
          <a:ext cx="1270" cy="1177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64117</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83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60290</xdr:rowOff>
    </xdr:from>
    <xdr:to>
      <xdr:col>24</xdr:col>
      <xdr:colOff>152400</xdr:colOff>
      <xdr:row>57</xdr:row>
      <xdr:rowOff>60290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83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29684</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43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83007</xdr:rowOff>
    </xdr:from>
    <xdr:to>
      <xdr:col>24</xdr:col>
      <xdr:colOff>152400</xdr:colOff>
      <xdr:row>50</xdr:row>
      <xdr:rowOff>83007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55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133128</xdr:rowOff>
    </xdr:from>
    <xdr:to>
      <xdr:col>24</xdr:col>
      <xdr:colOff>63500</xdr:colOff>
      <xdr:row>56</xdr:row>
      <xdr:rowOff>46717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391428"/>
          <a:ext cx="838200" cy="256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85317</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1721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62440</xdr:rowOff>
    </xdr:from>
    <xdr:to>
      <xdr:col>24</xdr:col>
      <xdr:colOff>114300</xdr:colOff>
      <xdr:row>54</xdr:row>
      <xdr:rowOff>164040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32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133128</xdr:rowOff>
    </xdr:from>
    <xdr:to>
      <xdr:col>19</xdr:col>
      <xdr:colOff>177800</xdr:colOff>
      <xdr:row>55</xdr:row>
      <xdr:rowOff>160389</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391428"/>
          <a:ext cx="889000" cy="198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84871</xdr:rowOff>
    </xdr:from>
    <xdr:to>
      <xdr:col>20</xdr:col>
      <xdr:colOff>38100</xdr:colOff>
      <xdr:row>54</xdr:row>
      <xdr:rowOff>15021</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171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31548</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8946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160389</xdr:rowOff>
    </xdr:from>
    <xdr:to>
      <xdr:col>15</xdr:col>
      <xdr:colOff>50800</xdr:colOff>
      <xdr:row>57</xdr:row>
      <xdr:rowOff>157731</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590139"/>
          <a:ext cx="889000" cy="34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35522</xdr:rowOff>
    </xdr:from>
    <xdr:to>
      <xdr:col>15</xdr:col>
      <xdr:colOff>101600</xdr:colOff>
      <xdr:row>54</xdr:row>
      <xdr:rowOff>137122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293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153649</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06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157731</xdr:rowOff>
    </xdr:from>
    <xdr:to>
      <xdr:col>10</xdr:col>
      <xdr:colOff>114300</xdr:colOff>
      <xdr:row>58</xdr:row>
      <xdr:rowOff>108810</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930381"/>
          <a:ext cx="889000" cy="12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68040</xdr:rowOff>
    </xdr:from>
    <xdr:to>
      <xdr:col>10</xdr:col>
      <xdr:colOff>165100</xdr:colOff>
      <xdr:row>55</xdr:row>
      <xdr:rowOff>169640</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49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14717</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27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157080</xdr:rowOff>
    </xdr:from>
    <xdr:to>
      <xdr:col>6</xdr:col>
      <xdr:colOff>38100</xdr:colOff>
      <xdr:row>56</xdr:row>
      <xdr:rowOff>87230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5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103757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36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167367</xdr:rowOff>
    </xdr:from>
    <xdr:to>
      <xdr:col>24</xdr:col>
      <xdr:colOff>114300</xdr:colOff>
      <xdr:row>56</xdr:row>
      <xdr:rowOff>97517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59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145794</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575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82328</xdr:rowOff>
    </xdr:from>
    <xdr:to>
      <xdr:col>20</xdr:col>
      <xdr:colOff>38100</xdr:colOff>
      <xdr:row>55</xdr:row>
      <xdr:rowOff>12478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34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3605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433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109589</xdr:rowOff>
    </xdr:from>
    <xdr:to>
      <xdr:col>15</xdr:col>
      <xdr:colOff>101600</xdr:colOff>
      <xdr:row>56</xdr:row>
      <xdr:rowOff>39739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53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30866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63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106931</xdr:rowOff>
    </xdr:from>
    <xdr:to>
      <xdr:col>10</xdr:col>
      <xdr:colOff>165100</xdr:colOff>
      <xdr:row>58</xdr:row>
      <xdr:rowOff>37081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87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28208</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9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58010</xdr:rowOff>
    </xdr:from>
    <xdr:to>
      <xdr:col>6</xdr:col>
      <xdr:colOff>38100</xdr:colOff>
      <xdr:row>58</xdr:row>
      <xdr:rowOff>159610</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1000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150737</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09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90871</xdr:rowOff>
    </xdr:from>
    <xdr:to>
      <xdr:col>24</xdr:col>
      <xdr:colOff>62865</xdr:colOff>
      <xdr:row>78</xdr:row>
      <xdr:rowOff>112999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092371"/>
          <a:ext cx="1270" cy="139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116826</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489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112999</xdr:rowOff>
    </xdr:from>
    <xdr:to>
      <xdr:col>24</xdr:col>
      <xdr:colOff>152400</xdr:colOff>
      <xdr:row>78</xdr:row>
      <xdr:rowOff>112999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37548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86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90871</xdr:rowOff>
    </xdr:from>
    <xdr:to>
      <xdr:col>24</xdr:col>
      <xdr:colOff>152400</xdr:colOff>
      <xdr:row>70</xdr:row>
      <xdr:rowOff>90871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09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153050</xdr:rowOff>
    </xdr:from>
    <xdr:to>
      <xdr:col>24</xdr:col>
      <xdr:colOff>63500</xdr:colOff>
      <xdr:row>77</xdr:row>
      <xdr:rowOff>154696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54700"/>
          <a:ext cx="8382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11468</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2870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160040</xdr:rowOff>
    </xdr:from>
    <xdr:to>
      <xdr:col>24</xdr:col>
      <xdr:colOff>114300</xdr:colOff>
      <xdr:row>76</xdr:row>
      <xdr:rowOff>90190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01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154696</xdr:rowOff>
    </xdr:from>
    <xdr:to>
      <xdr:col>19</xdr:col>
      <xdr:colOff>177800</xdr:colOff>
      <xdr:row>77</xdr:row>
      <xdr:rowOff>162103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356346"/>
          <a:ext cx="889000" cy="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152360</xdr:rowOff>
    </xdr:from>
    <xdr:to>
      <xdr:col>20</xdr:col>
      <xdr:colOff>38100</xdr:colOff>
      <xdr:row>76</xdr:row>
      <xdr:rowOff>82510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01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99037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2786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156525</xdr:rowOff>
    </xdr:from>
    <xdr:to>
      <xdr:col>15</xdr:col>
      <xdr:colOff>50800</xdr:colOff>
      <xdr:row>77</xdr:row>
      <xdr:rowOff>162103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358175"/>
          <a:ext cx="889000" cy="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138735</xdr:rowOff>
    </xdr:from>
    <xdr:to>
      <xdr:col>15</xdr:col>
      <xdr:colOff>101600</xdr:colOff>
      <xdr:row>76</xdr:row>
      <xdr:rowOff>68886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29974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85412</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77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156525</xdr:rowOff>
    </xdr:from>
    <xdr:to>
      <xdr:col>10</xdr:col>
      <xdr:colOff>114300</xdr:colOff>
      <xdr:row>77</xdr:row>
      <xdr:rowOff>157074</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358175"/>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154370</xdr:rowOff>
    </xdr:from>
    <xdr:to>
      <xdr:col>10</xdr:col>
      <xdr:colOff>165100</xdr:colOff>
      <xdr:row>76</xdr:row>
      <xdr:rowOff>84520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0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101048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2788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56987</xdr:rowOff>
    </xdr:from>
    <xdr:to>
      <xdr:col>6</xdr:col>
      <xdr:colOff>38100</xdr:colOff>
      <xdr:row>76</xdr:row>
      <xdr:rowOff>158587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08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3664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286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102250</xdr:rowOff>
    </xdr:from>
    <xdr:to>
      <xdr:col>24</xdr:col>
      <xdr:colOff>114300</xdr:colOff>
      <xdr:row>78</xdr:row>
      <xdr:rowOff>32400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80677</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8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103896</xdr:rowOff>
    </xdr:from>
    <xdr:to>
      <xdr:col>20</xdr:col>
      <xdr:colOff>38100</xdr:colOff>
      <xdr:row>78</xdr:row>
      <xdr:rowOff>34046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0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25173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398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111303</xdr:rowOff>
    </xdr:from>
    <xdr:to>
      <xdr:col>15</xdr:col>
      <xdr:colOff>101600</xdr:colOff>
      <xdr:row>78</xdr:row>
      <xdr:rowOff>41453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1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32580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0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105725</xdr:rowOff>
    </xdr:from>
    <xdr:to>
      <xdr:col>10</xdr:col>
      <xdr:colOff>165100</xdr:colOff>
      <xdr:row>78</xdr:row>
      <xdr:rowOff>35875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0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27002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00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106274</xdr:rowOff>
    </xdr:from>
    <xdr:to>
      <xdr:col>6</xdr:col>
      <xdr:colOff>38100</xdr:colOff>
      <xdr:row>78</xdr:row>
      <xdr:rowOff>36424</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0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27551</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00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2257</xdr:rowOff>
    </xdr:from>
    <xdr:to>
      <xdr:col>24</xdr:col>
      <xdr:colOff>62865</xdr:colOff>
      <xdr:row>99</xdr:row>
      <xdr:rowOff>58024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4207"/>
          <a:ext cx="1270" cy="142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61851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70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58024</xdr:rowOff>
    </xdr:from>
    <xdr:to>
      <xdr:col>24</xdr:col>
      <xdr:colOff>152400</xdr:colOff>
      <xdr:row>99</xdr:row>
      <xdr:rowOff>58024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70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120384</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2257</xdr:rowOff>
    </xdr:from>
    <xdr:to>
      <xdr:col>24</xdr:col>
      <xdr:colOff>152400</xdr:colOff>
      <xdr:row>91</xdr:row>
      <xdr:rowOff>2257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63129</xdr:rowOff>
    </xdr:from>
    <xdr:to>
      <xdr:col>24</xdr:col>
      <xdr:colOff>63500</xdr:colOff>
      <xdr:row>93</xdr:row>
      <xdr:rowOff>156268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007979"/>
          <a:ext cx="838200" cy="9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155207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42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5330</xdr:rowOff>
    </xdr:from>
    <xdr:to>
      <xdr:col>24</xdr:col>
      <xdr:colOff>114300</xdr:colOff>
      <xdr:row>96</xdr:row>
      <xdr:rowOff>106930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122348</xdr:rowOff>
    </xdr:from>
    <xdr:to>
      <xdr:col>19</xdr:col>
      <xdr:colOff>177800</xdr:colOff>
      <xdr:row>93</xdr:row>
      <xdr:rowOff>156268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067198"/>
          <a:ext cx="889000" cy="33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90805</xdr:rowOff>
    </xdr:from>
    <xdr:to>
      <xdr:col>20</xdr:col>
      <xdr:colOff>38100</xdr:colOff>
      <xdr:row>97</xdr:row>
      <xdr:rowOff>20955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12082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122348</xdr:rowOff>
    </xdr:from>
    <xdr:to>
      <xdr:col>15</xdr:col>
      <xdr:colOff>50800</xdr:colOff>
      <xdr:row>95</xdr:row>
      <xdr:rowOff>153101</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067198"/>
          <a:ext cx="889000" cy="37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153550</xdr:rowOff>
    </xdr:from>
    <xdr:to>
      <xdr:col>15</xdr:col>
      <xdr:colOff>101600</xdr:colOff>
      <xdr:row>96</xdr:row>
      <xdr:rowOff>83700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74827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153101</xdr:rowOff>
    </xdr:from>
    <xdr:to>
      <xdr:col>10</xdr:col>
      <xdr:colOff>114300</xdr:colOff>
      <xdr:row>96</xdr:row>
      <xdr:rowOff>62106</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440851"/>
          <a:ext cx="889000" cy="80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85939</xdr:rowOff>
    </xdr:from>
    <xdr:to>
      <xdr:col>10</xdr:col>
      <xdr:colOff>165100</xdr:colOff>
      <xdr:row>98</xdr:row>
      <xdr:rowOff>16089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7216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131899</xdr:rowOff>
    </xdr:from>
    <xdr:to>
      <xdr:col>6</xdr:col>
      <xdr:colOff>38100</xdr:colOff>
      <xdr:row>98</xdr:row>
      <xdr:rowOff>62049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53176</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30795" y="1685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12329</xdr:rowOff>
    </xdr:from>
    <xdr:to>
      <xdr:col>24</xdr:col>
      <xdr:colOff>114300</xdr:colOff>
      <xdr:row>93</xdr:row>
      <xdr:rowOff>113929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595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35206</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808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105468</xdr:rowOff>
    </xdr:from>
    <xdr:to>
      <xdr:col>20</xdr:col>
      <xdr:colOff>38100</xdr:colOff>
      <xdr:row>94</xdr:row>
      <xdr:rowOff>35618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05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52145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825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71548</xdr:rowOff>
    </xdr:from>
    <xdr:to>
      <xdr:col>15</xdr:col>
      <xdr:colOff>101600</xdr:colOff>
      <xdr:row>94</xdr:row>
      <xdr:rowOff>1698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01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18225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5791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102301</xdr:rowOff>
    </xdr:from>
    <xdr:to>
      <xdr:col>10</xdr:col>
      <xdr:colOff>165100</xdr:colOff>
      <xdr:row>96</xdr:row>
      <xdr:rowOff>32451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39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48978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165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11306</xdr:rowOff>
    </xdr:from>
    <xdr:to>
      <xdr:col>6</xdr:col>
      <xdr:colOff>38100</xdr:colOff>
      <xdr:row>96</xdr:row>
      <xdr:rowOff>112906</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470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129433</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245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36242</xdr:rowOff>
    </xdr:from>
    <xdr:to>
      <xdr:col>54</xdr:col>
      <xdr:colOff>189865</xdr:colOff>
      <xdr:row>38</xdr:row>
      <xdr:rowOff>46910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5865542"/>
          <a:ext cx="1270" cy="69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50737</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56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46910</xdr:rowOff>
    </xdr:from>
    <xdr:to>
      <xdr:col>55</xdr:col>
      <xdr:colOff>88900</xdr:colOff>
      <xdr:row>38</xdr:row>
      <xdr:rowOff>46910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562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154369</xdr:rowOff>
    </xdr:from>
    <xdr:ext cx="534377"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64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36242</xdr:rowOff>
    </xdr:from>
    <xdr:to>
      <xdr:col>55</xdr:col>
      <xdr:colOff>88900</xdr:colOff>
      <xdr:row>34</xdr:row>
      <xdr:rowOff>36242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586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127867</xdr:rowOff>
    </xdr:from>
    <xdr:to>
      <xdr:col>55</xdr:col>
      <xdr:colOff>0</xdr:colOff>
      <xdr:row>36</xdr:row>
      <xdr:rowOff>138350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639300" y="6300067"/>
          <a:ext cx="838200" cy="1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116922</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289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138495</xdr:rowOff>
    </xdr:from>
    <xdr:to>
      <xdr:col>55</xdr:col>
      <xdr:colOff>50800</xdr:colOff>
      <xdr:row>37</xdr:row>
      <xdr:rowOff>68645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127867</xdr:rowOff>
    </xdr:from>
    <xdr:to>
      <xdr:col>50</xdr:col>
      <xdr:colOff>114300</xdr:colOff>
      <xdr:row>36</xdr:row>
      <xdr:rowOff>155985</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8750300" y="6300067"/>
          <a:ext cx="889000" cy="28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98686</xdr:rowOff>
    </xdr:from>
    <xdr:to>
      <xdr:col>50</xdr:col>
      <xdr:colOff>165100</xdr:colOff>
      <xdr:row>37</xdr:row>
      <xdr:rowOff>28836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19963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79077</xdr:rowOff>
    </xdr:from>
    <xdr:to>
      <xdr:col>45</xdr:col>
      <xdr:colOff>177800</xdr:colOff>
      <xdr:row>36</xdr:row>
      <xdr:rowOff>155985</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7861300" y="5222577"/>
          <a:ext cx="889000" cy="110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137853</xdr:rowOff>
    </xdr:from>
    <xdr:to>
      <xdr:col>46</xdr:col>
      <xdr:colOff>38100</xdr:colOff>
      <xdr:row>37</xdr:row>
      <xdr:rowOff>68003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59130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40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79077</xdr:rowOff>
    </xdr:from>
    <xdr:to>
      <xdr:col>41</xdr:col>
      <xdr:colOff>50800</xdr:colOff>
      <xdr:row>37</xdr:row>
      <xdr:rowOff>57861</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flipV="1">
          <a:off x="6972300" y="5222577"/>
          <a:ext cx="889000" cy="117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81062</xdr:rowOff>
    </xdr:from>
    <xdr:to>
      <xdr:col>41</xdr:col>
      <xdr:colOff>101600</xdr:colOff>
      <xdr:row>31</xdr:row>
      <xdr:rowOff>11212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2339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5317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47948</xdr:rowOff>
    </xdr:from>
    <xdr:to>
      <xdr:col>36</xdr:col>
      <xdr:colOff>165100</xdr:colOff>
      <xdr:row>37</xdr:row>
      <xdr:rowOff>149548</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140675</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4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87550</xdr:rowOff>
    </xdr:from>
    <xdr:to>
      <xdr:col>55</xdr:col>
      <xdr:colOff>50800</xdr:colOff>
      <xdr:row>37</xdr:row>
      <xdr:rowOff>17700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625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110427</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6111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77067</xdr:rowOff>
    </xdr:from>
    <xdr:to>
      <xdr:col>50</xdr:col>
      <xdr:colOff>165100</xdr:colOff>
      <xdr:row>37</xdr:row>
      <xdr:rowOff>7217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624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23744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602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105185</xdr:rowOff>
    </xdr:from>
    <xdr:to>
      <xdr:col>46</xdr:col>
      <xdr:colOff>38100</xdr:colOff>
      <xdr:row>37</xdr:row>
      <xdr:rowOff>35335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627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51862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605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28277</xdr:rowOff>
    </xdr:from>
    <xdr:to>
      <xdr:col>41</xdr:col>
      <xdr:colOff>101600</xdr:colOff>
      <xdr:row>30</xdr:row>
      <xdr:rowOff>129877</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517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146404</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61795" y="494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7061</xdr:rowOff>
    </xdr:from>
    <xdr:to>
      <xdr:col>36</xdr:col>
      <xdr:colOff>165100</xdr:colOff>
      <xdr:row>37</xdr:row>
      <xdr:rowOff>108661</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635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125188</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705111" y="612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75725</xdr:rowOff>
    </xdr:from>
    <xdr:to>
      <xdr:col>54</xdr:col>
      <xdr:colOff>189865</xdr:colOff>
      <xdr:row>59</xdr:row>
      <xdr:rowOff>69814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48225"/>
          <a:ext cx="1270" cy="153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73641</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1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69814</xdr:rowOff>
    </xdr:from>
    <xdr:to>
      <xdr:col>55</xdr:col>
      <xdr:colOff>88900</xdr:colOff>
      <xdr:row>59</xdr:row>
      <xdr:rowOff>69814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18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22402</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2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75725</xdr:rowOff>
    </xdr:from>
    <xdr:to>
      <xdr:col>55</xdr:col>
      <xdr:colOff>88900</xdr:colOff>
      <xdr:row>50</xdr:row>
      <xdr:rowOff>75725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4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157824</xdr:rowOff>
    </xdr:from>
    <xdr:to>
      <xdr:col>55</xdr:col>
      <xdr:colOff>0</xdr:colOff>
      <xdr:row>59</xdr:row>
      <xdr:rowOff>56245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9639300" y="10101924"/>
          <a:ext cx="838200" cy="69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121786</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551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98909</xdr:rowOff>
    </xdr:from>
    <xdr:to>
      <xdr:col>55</xdr:col>
      <xdr:colOff>50800</xdr:colOff>
      <xdr:row>57</xdr:row>
      <xdr:rowOff>29059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70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104610</xdr:rowOff>
    </xdr:from>
    <xdr:to>
      <xdr:col>50</xdr:col>
      <xdr:colOff>114300</xdr:colOff>
      <xdr:row>58</xdr:row>
      <xdr:rowOff>157824</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10048710"/>
          <a:ext cx="889000" cy="53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114274</xdr:rowOff>
    </xdr:from>
    <xdr:to>
      <xdr:col>50</xdr:col>
      <xdr:colOff>165100</xdr:colOff>
      <xdr:row>57</xdr:row>
      <xdr:rowOff>44424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60951</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49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104610</xdr:rowOff>
    </xdr:from>
    <xdr:to>
      <xdr:col>45</xdr:col>
      <xdr:colOff>177800</xdr:colOff>
      <xdr:row>59</xdr:row>
      <xdr:rowOff>111631</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10048710"/>
          <a:ext cx="889000" cy="17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103514</xdr:rowOff>
    </xdr:from>
    <xdr:to>
      <xdr:col>46</xdr:col>
      <xdr:colOff>38100</xdr:colOff>
      <xdr:row>57</xdr:row>
      <xdr:rowOff>33664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50191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74010</xdr:rowOff>
    </xdr:from>
    <xdr:to>
      <xdr:col>41</xdr:col>
      <xdr:colOff>50800</xdr:colOff>
      <xdr:row>59</xdr:row>
      <xdr:rowOff>111631</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10189560"/>
          <a:ext cx="889000" cy="3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36795</xdr:rowOff>
    </xdr:from>
    <xdr:to>
      <xdr:col>41</xdr:col>
      <xdr:colOff>101600</xdr:colOff>
      <xdr:row>56</xdr:row>
      <xdr:rowOff>138395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154922</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42380</xdr:rowOff>
    </xdr:from>
    <xdr:to>
      <xdr:col>36</xdr:col>
      <xdr:colOff>165100</xdr:colOff>
      <xdr:row>56</xdr:row>
      <xdr:rowOff>143980</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160507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5445</xdr:rowOff>
    </xdr:from>
    <xdr:to>
      <xdr:col>55</xdr:col>
      <xdr:colOff>50800</xdr:colOff>
      <xdr:row>59</xdr:row>
      <xdr:rowOff>107045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1012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91822</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1003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107024</xdr:rowOff>
    </xdr:from>
    <xdr:to>
      <xdr:col>50</xdr:col>
      <xdr:colOff>165100</xdr:colOff>
      <xdr:row>59</xdr:row>
      <xdr:rowOff>37174</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1005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28301</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1014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53810</xdr:rowOff>
    </xdr:from>
    <xdr:to>
      <xdr:col>46</xdr:col>
      <xdr:colOff>38100</xdr:colOff>
      <xdr:row>58</xdr:row>
      <xdr:rowOff>155410</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99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146537</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1009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60831</xdr:rowOff>
    </xdr:from>
    <xdr:to>
      <xdr:col>41</xdr:col>
      <xdr:colOff>101600</xdr:colOff>
      <xdr:row>59</xdr:row>
      <xdr:rowOff>162431</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10176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153558</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10269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23210</xdr:rowOff>
    </xdr:from>
    <xdr:to>
      <xdr:col>36</xdr:col>
      <xdr:colOff>165100</xdr:colOff>
      <xdr:row>59</xdr:row>
      <xdr:rowOff>124810</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1013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115937</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1023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62547</xdr:rowOff>
    </xdr:from>
    <xdr:to>
      <xdr:col>54</xdr:col>
      <xdr:colOff>189865</xdr:colOff>
      <xdr:row>78</xdr:row>
      <xdr:rowOff>135060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64047"/>
          <a:ext cx="1270" cy="144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138887</xdr:rowOff>
    </xdr:from>
    <xdr:ext cx="378565"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1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135060</xdr:rowOff>
    </xdr:from>
    <xdr:to>
      <xdr:col>55</xdr:col>
      <xdr:colOff>88900</xdr:colOff>
      <xdr:row>78</xdr:row>
      <xdr:rowOff>135060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9224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83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62547</xdr:rowOff>
    </xdr:from>
    <xdr:to>
      <xdr:col>55</xdr:col>
      <xdr:colOff>88900</xdr:colOff>
      <xdr:row>70</xdr:row>
      <xdr:rowOff>62547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78184</xdr:rowOff>
    </xdr:from>
    <xdr:to>
      <xdr:col>55</xdr:col>
      <xdr:colOff>0</xdr:colOff>
      <xdr:row>78</xdr:row>
      <xdr:rowOff>118737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451284"/>
          <a:ext cx="838200" cy="4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39037</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069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16160</xdr:rowOff>
    </xdr:from>
    <xdr:to>
      <xdr:col>55</xdr:col>
      <xdr:colOff>50800</xdr:colOff>
      <xdr:row>77</xdr:row>
      <xdr:rowOff>117760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118737</xdr:rowOff>
    </xdr:from>
    <xdr:to>
      <xdr:col>50</xdr:col>
      <xdr:colOff>114300</xdr:colOff>
      <xdr:row>78</xdr:row>
      <xdr:rowOff>121847</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491837"/>
          <a:ext cx="889000" cy="3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147490</xdr:rowOff>
    </xdr:from>
    <xdr:to>
      <xdr:col>50</xdr:col>
      <xdr:colOff>165100</xdr:colOff>
      <xdr:row>77</xdr:row>
      <xdr:rowOff>77640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94167</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295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85362</xdr:rowOff>
    </xdr:from>
    <xdr:to>
      <xdr:col>45</xdr:col>
      <xdr:colOff>177800</xdr:colOff>
      <xdr:row>78</xdr:row>
      <xdr:rowOff>121847</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458462"/>
          <a:ext cx="889000" cy="36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134117</xdr:rowOff>
    </xdr:from>
    <xdr:to>
      <xdr:col>46</xdr:col>
      <xdr:colOff>38100</xdr:colOff>
      <xdr:row>77</xdr:row>
      <xdr:rowOff>64267</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80794</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29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85362</xdr:rowOff>
    </xdr:from>
    <xdr:to>
      <xdr:col>41</xdr:col>
      <xdr:colOff>50800</xdr:colOff>
      <xdr:row>78</xdr:row>
      <xdr:rowOff>107902</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458462"/>
          <a:ext cx="889000" cy="2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116241</xdr:rowOff>
    </xdr:from>
    <xdr:to>
      <xdr:col>41</xdr:col>
      <xdr:colOff>101600</xdr:colOff>
      <xdr:row>77</xdr:row>
      <xdr:rowOff>46391</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62917</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143033</xdr:rowOff>
    </xdr:from>
    <xdr:to>
      <xdr:col>36</xdr:col>
      <xdr:colOff>165100</xdr:colOff>
      <xdr:row>77</xdr:row>
      <xdr:rowOff>73183</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89709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29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27384</xdr:rowOff>
    </xdr:from>
    <xdr:to>
      <xdr:col>55</xdr:col>
      <xdr:colOff>50800</xdr:colOff>
      <xdr:row>78</xdr:row>
      <xdr:rowOff>128984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0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113761</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15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67937</xdr:rowOff>
    </xdr:from>
    <xdr:to>
      <xdr:col>50</xdr:col>
      <xdr:colOff>165100</xdr:colOff>
      <xdr:row>78</xdr:row>
      <xdr:rowOff>169537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44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160664</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50017" y="13533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71047</xdr:rowOff>
    </xdr:from>
    <xdr:to>
      <xdr:col>46</xdr:col>
      <xdr:colOff>38100</xdr:colOff>
      <xdr:row>79</xdr:row>
      <xdr:rowOff>1197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44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163774</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61017" y="135368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34562</xdr:rowOff>
    </xdr:from>
    <xdr:to>
      <xdr:col>41</xdr:col>
      <xdr:colOff>101600</xdr:colOff>
      <xdr:row>78</xdr:row>
      <xdr:rowOff>136162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40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127289</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500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57102</xdr:rowOff>
    </xdr:from>
    <xdr:to>
      <xdr:col>36</xdr:col>
      <xdr:colOff>165100</xdr:colOff>
      <xdr:row>78</xdr:row>
      <xdr:rowOff>158702</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3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149829</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37428" y="13522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123050</xdr:rowOff>
    </xdr:from>
    <xdr:to>
      <xdr:col>54</xdr:col>
      <xdr:colOff>189865</xdr:colOff>
      <xdr:row>98</xdr:row>
      <xdr:rowOff>42450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725000"/>
          <a:ext cx="1270" cy="11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46277</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8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42450</xdr:rowOff>
    </xdr:from>
    <xdr:to>
      <xdr:col>55</xdr:col>
      <xdr:colOff>88900</xdr:colOff>
      <xdr:row>98</xdr:row>
      <xdr:rowOff>42450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8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69727</xdr:rowOff>
    </xdr:from>
    <xdr:ext cx="534377"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5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123050</xdr:rowOff>
    </xdr:from>
    <xdr:to>
      <xdr:col>55</xdr:col>
      <xdr:colOff>88900</xdr:colOff>
      <xdr:row>91</xdr:row>
      <xdr:rowOff>123050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7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22067</xdr:rowOff>
    </xdr:from>
    <xdr:to>
      <xdr:col>55</xdr:col>
      <xdr:colOff>0</xdr:colOff>
      <xdr:row>97</xdr:row>
      <xdr:rowOff>95428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652717"/>
          <a:ext cx="838200" cy="7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155306</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271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132429</xdr:rowOff>
    </xdr:from>
    <xdr:to>
      <xdr:col>55</xdr:col>
      <xdr:colOff>50800</xdr:colOff>
      <xdr:row>96</xdr:row>
      <xdr:rowOff>62579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140900</xdr:rowOff>
    </xdr:from>
    <xdr:to>
      <xdr:col>50</xdr:col>
      <xdr:colOff>114300</xdr:colOff>
      <xdr:row>97</xdr:row>
      <xdr:rowOff>22067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600100"/>
          <a:ext cx="889000" cy="52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4451</xdr:rowOff>
    </xdr:from>
    <xdr:to>
      <xdr:col>50</xdr:col>
      <xdr:colOff>165100</xdr:colOff>
      <xdr:row>96</xdr:row>
      <xdr:rowOff>106051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122578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140900</xdr:rowOff>
    </xdr:from>
    <xdr:to>
      <xdr:col>45</xdr:col>
      <xdr:colOff>177800</xdr:colOff>
      <xdr:row>97</xdr:row>
      <xdr:rowOff>136271</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600100"/>
          <a:ext cx="889000" cy="166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18835</xdr:rowOff>
    </xdr:from>
    <xdr:to>
      <xdr:col>46</xdr:col>
      <xdr:colOff>38100</xdr:colOff>
      <xdr:row>96</xdr:row>
      <xdr:rowOff>120435</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136962</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92036</xdr:rowOff>
    </xdr:from>
    <xdr:to>
      <xdr:col>41</xdr:col>
      <xdr:colOff>50800</xdr:colOff>
      <xdr:row>97</xdr:row>
      <xdr:rowOff>136271</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722686"/>
          <a:ext cx="889000" cy="44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153708</xdr:rowOff>
    </xdr:from>
    <xdr:to>
      <xdr:col>41</xdr:col>
      <xdr:colOff>101600</xdr:colOff>
      <xdr:row>96</xdr:row>
      <xdr:rowOff>83858</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100385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136125</xdr:rowOff>
    </xdr:from>
    <xdr:to>
      <xdr:col>36</xdr:col>
      <xdr:colOff>165100</xdr:colOff>
      <xdr:row>96</xdr:row>
      <xdr:rowOff>66275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82802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19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44628</xdr:rowOff>
    </xdr:from>
    <xdr:to>
      <xdr:col>55</xdr:col>
      <xdr:colOff>50800</xdr:colOff>
      <xdr:row>97</xdr:row>
      <xdr:rowOff>146228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67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131005</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59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142717</xdr:rowOff>
    </xdr:from>
    <xdr:to>
      <xdr:col>50</xdr:col>
      <xdr:colOff>165100</xdr:colOff>
      <xdr:row>97</xdr:row>
      <xdr:rowOff>72867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60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63994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694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90100</xdr:rowOff>
    </xdr:from>
    <xdr:to>
      <xdr:col>46</xdr:col>
      <xdr:colOff>38100</xdr:colOff>
      <xdr:row>97</xdr:row>
      <xdr:rowOff>20250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5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11377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642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85471</xdr:rowOff>
    </xdr:from>
    <xdr:to>
      <xdr:col>41</xdr:col>
      <xdr:colOff>101600</xdr:colOff>
      <xdr:row>98</xdr:row>
      <xdr:rowOff>15621</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71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6748</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808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41236</xdr:rowOff>
    </xdr:from>
    <xdr:to>
      <xdr:col>36</xdr:col>
      <xdr:colOff>165100</xdr:colOff>
      <xdr:row>97</xdr:row>
      <xdr:rowOff>142836</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6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133963</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76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129337</xdr:rowOff>
    </xdr:from>
    <xdr:to>
      <xdr:col>85</xdr:col>
      <xdr:colOff>126364</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444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76014</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21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129337</xdr:rowOff>
    </xdr:from>
    <xdr:to>
      <xdr:col>86</xdr:col>
      <xdr:colOff>25400</xdr:colOff>
      <xdr:row>31</xdr:row>
      <xdr:rowOff>129337</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44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40716</xdr:rowOff>
    </xdr:from>
    <xdr:to>
      <xdr:col>85</xdr:col>
      <xdr:colOff>127000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5481300" y="6727266"/>
          <a:ext cx="8382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103700</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447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80823</xdr:rowOff>
    </xdr:from>
    <xdr:to>
      <xdr:col>85</xdr:col>
      <xdr:colOff>177800</xdr:colOff>
      <xdr:row>39</xdr:row>
      <xdr:rowOff>10973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9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106273</xdr:rowOff>
    </xdr:from>
    <xdr:to>
      <xdr:col>81</xdr:col>
      <xdr:colOff>101600</xdr:colOff>
      <xdr:row>39</xdr:row>
      <xdr:rowOff>36423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62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52951</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3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1778</xdr:rowOff>
    </xdr:from>
    <xdr:to>
      <xdr:col>76</xdr:col>
      <xdr:colOff>114300</xdr:colOff>
      <xdr:row>39</xdr:row>
      <xdr:rowOff>44450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688328"/>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62535</xdr:rowOff>
    </xdr:from>
    <xdr:to>
      <xdr:col>76</xdr:col>
      <xdr:colOff>165100</xdr:colOff>
      <xdr:row>38</xdr:row>
      <xdr:rowOff>164135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9212</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1778</xdr:rowOff>
    </xdr:from>
    <xdr:to>
      <xdr:col>71</xdr:col>
      <xdr:colOff>177800</xdr:colOff>
      <xdr:row>39</xdr:row>
      <xdr:rowOff>24409</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2814300" y="6688328"/>
          <a:ext cx="889000" cy="2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108102</xdr:rowOff>
    </xdr:from>
    <xdr:to>
      <xdr:col>72</xdr:col>
      <xdr:colOff>38100</xdr:colOff>
      <xdr:row>38</xdr:row>
      <xdr:rowOff>38252</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140030</xdr:rowOff>
    </xdr:from>
    <xdr:to>
      <xdr:col>67</xdr:col>
      <xdr:colOff>101600</xdr:colOff>
      <xdr:row>38</xdr:row>
      <xdr:rowOff>70180</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4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86707</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2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161366</xdr:rowOff>
    </xdr:from>
    <xdr:to>
      <xdr:col>85</xdr:col>
      <xdr:colOff>177800</xdr:colOff>
      <xdr:row>39</xdr:row>
      <xdr:rowOff>91516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7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76293</xdr:rowOff>
    </xdr:from>
    <xdr:ext cx="313932"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913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122428</xdr:rowOff>
    </xdr:from>
    <xdr:to>
      <xdr:col>72</xdr:col>
      <xdr:colOff>38100</xdr:colOff>
      <xdr:row>39</xdr:row>
      <xdr:rowOff>52578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3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43705</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14017" y="6730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145059</xdr:rowOff>
    </xdr:from>
    <xdr:to>
      <xdr:col>67</xdr:col>
      <xdr:colOff>101600</xdr:colOff>
      <xdr:row>39</xdr:row>
      <xdr:rowOff>75209</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6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66336</xdr:rowOff>
    </xdr:from>
    <xdr:ext cx="378565"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25017" y="67528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公債費グラフ枠">
          <a:extLst>
            <a:ext uri="{FF2B5EF4-FFF2-40B4-BE49-F238E27FC236}">
              <a16:creationId xmlns:a16="http://schemas.microsoft.com/office/drawing/2014/main" id="{00000000-0008-0000-06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142129</xdr:rowOff>
    </xdr:from>
    <xdr:to>
      <xdr:col>85</xdr:col>
      <xdr:colOff>126364</xdr:colOff>
      <xdr:row>78</xdr:row>
      <xdr:rowOff>98067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6317595" y="12143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101894</xdr:rowOff>
    </xdr:from>
    <xdr:ext cx="534377" cy="259045"/>
    <xdr:sp macro="" textlink="">
      <xdr:nvSpPr>
        <xdr:cNvPr id="633" name="公債費最小値テキスト">
          <a:extLst>
            <a:ext uri="{FF2B5EF4-FFF2-40B4-BE49-F238E27FC236}">
              <a16:creationId xmlns:a16="http://schemas.microsoft.com/office/drawing/2014/main" id="{00000000-0008-0000-0600-000079020000}"/>
            </a:ext>
          </a:extLst>
        </xdr:cNvPr>
        <xdr:cNvSpPr txBox="1"/>
      </xdr:nvSpPr>
      <xdr:spPr>
        <a:xfrm>
          <a:off x="16370300" y="1347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98067</xdr:rowOff>
    </xdr:from>
    <xdr:to>
      <xdr:col>86</xdr:col>
      <xdr:colOff>25400</xdr:colOff>
      <xdr:row>78</xdr:row>
      <xdr:rowOff>98067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34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88806</xdr:rowOff>
    </xdr:from>
    <xdr:ext cx="534377" cy="259045"/>
    <xdr:sp macro="" textlink="">
      <xdr:nvSpPr>
        <xdr:cNvPr id="635" name="公債費最大値テキスト">
          <a:extLst>
            <a:ext uri="{FF2B5EF4-FFF2-40B4-BE49-F238E27FC236}">
              <a16:creationId xmlns:a16="http://schemas.microsoft.com/office/drawing/2014/main" id="{00000000-0008-0000-0600-00007B020000}"/>
            </a:ext>
          </a:extLst>
        </xdr:cNvPr>
        <xdr:cNvSpPr txBox="1"/>
      </xdr:nvSpPr>
      <xdr:spPr>
        <a:xfrm>
          <a:off x="16370300" y="119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142129</xdr:rowOff>
    </xdr:from>
    <xdr:to>
      <xdr:col>86</xdr:col>
      <xdr:colOff>25400</xdr:colOff>
      <xdr:row>70</xdr:row>
      <xdr:rowOff>142129</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6230600" y="121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88236</xdr:rowOff>
    </xdr:from>
    <xdr:to>
      <xdr:col>85</xdr:col>
      <xdr:colOff>127000</xdr:colOff>
      <xdr:row>75</xdr:row>
      <xdr:rowOff>104581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5481300" y="12946986"/>
          <a:ext cx="838200" cy="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11651</xdr:rowOff>
    </xdr:from>
    <xdr:ext cx="534377" cy="259045"/>
    <xdr:sp macro="" textlink="">
      <xdr:nvSpPr>
        <xdr:cNvPr id="638" name="公債費平均値テキスト">
          <a:extLst>
            <a:ext uri="{FF2B5EF4-FFF2-40B4-BE49-F238E27FC236}">
              <a16:creationId xmlns:a16="http://schemas.microsoft.com/office/drawing/2014/main" id="{00000000-0008-0000-0600-00007E020000}"/>
            </a:ext>
          </a:extLst>
        </xdr:cNvPr>
        <xdr:cNvSpPr txBox="1"/>
      </xdr:nvSpPr>
      <xdr:spPr>
        <a:xfrm>
          <a:off x="16370300" y="12698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160224</xdr:rowOff>
    </xdr:from>
    <xdr:to>
      <xdr:col>85</xdr:col>
      <xdr:colOff>177800</xdr:colOff>
      <xdr:row>75</xdr:row>
      <xdr:rowOff>90374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6268700" y="1284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88236</xdr:rowOff>
    </xdr:from>
    <xdr:to>
      <xdr:col>81</xdr:col>
      <xdr:colOff>50800</xdr:colOff>
      <xdr:row>75</xdr:row>
      <xdr:rowOff>120612</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4592300" y="12946986"/>
          <a:ext cx="889000" cy="32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157337</xdr:rowOff>
    </xdr:from>
    <xdr:to>
      <xdr:col>81</xdr:col>
      <xdr:colOff>101600</xdr:colOff>
      <xdr:row>75</xdr:row>
      <xdr:rowOff>87487</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5430500" y="12844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104014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261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120612</xdr:rowOff>
    </xdr:from>
    <xdr:to>
      <xdr:col>76</xdr:col>
      <xdr:colOff>114300</xdr:colOff>
      <xdr:row>76</xdr:row>
      <xdr:rowOff>2739</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3703300" y="12979362"/>
          <a:ext cx="889000" cy="53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161652</xdr:rowOff>
    </xdr:from>
    <xdr:to>
      <xdr:col>76</xdr:col>
      <xdr:colOff>165100</xdr:colOff>
      <xdr:row>75</xdr:row>
      <xdr:rowOff>91802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45415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108329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6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167075</xdr:rowOff>
    </xdr:from>
    <xdr:to>
      <xdr:col>71</xdr:col>
      <xdr:colOff>177800</xdr:colOff>
      <xdr:row>76</xdr:row>
      <xdr:rowOff>2739</xdr:rowOff>
    </xdr:to>
    <xdr:cxnSp macro="">
      <xdr:nvCxnSpPr>
        <xdr:cNvPr id="646" name="直線コネクタ 645">
          <a:extLst>
            <a:ext uri="{FF2B5EF4-FFF2-40B4-BE49-F238E27FC236}">
              <a16:creationId xmlns:a16="http://schemas.microsoft.com/office/drawing/2014/main" id="{00000000-0008-0000-0600-000086020000}"/>
            </a:ext>
          </a:extLst>
        </xdr:cNvPr>
        <xdr:cNvCxnSpPr/>
      </xdr:nvCxnSpPr>
      <xdr:spPr>
        <a:xfrm>
          <a:off x="12814300" y="13025825"/>
          <a:ext cx="889000" cy="7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10861</xdr:rowOff>
    </xdr:from>
    <xdr:to>
      <xdr:col>72</xdr:col>
      <xdr:colOff>38100</xdr:colOff>
      <xdr:row>75</xdr:row>
      <xdr:rowOff>112461</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3652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128988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162881</xdr:rowOff>
    </xdr:from>
    <xdr:to>
      <xdr:col>67</xdr:col>
      <xdr:colOff>101600</xdr:colOff>
      <xdr:row>75</xdr:row>
      <xdr:rowOff>93031</xdr:rowOff>
    </xdr:to>
    <xdr:sp macro="" textlink="">
      <xdr:nvSpPr>
        <xdr:cNvPr id="649" name="フローチャート: 判断 648">
          <a:extLst>
            <a:ext uri="{FF2B5EF4-FFF2-40B4-BE49-F238E27FC236}">
              <a16:creationId xmlns:a16="http://schemas.microsoft.com/office/drawing/2014/main" id="{00000000-0008-0000-0600-000089020000}"/>
            </a:ext>
          </a:extLst>
        </xdr:cNvPr>
        <xdr:cNvSpPr/>
      </xdr:nvSpPr>
      <xdr:spPr>
        <a:xfrm>
          <a:off x="12763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109558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53781</xdr:rowOff>
    </xdr:from>
    <xdr:to>
      <xdr:col>85</xdr:col>
      <xdr:colOff>177800</xdr:colOff>
      <xdr:row>75</xdr:row>
      <xdr:rowOff>155381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6268700" y="1291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32208</xdr:rowOff>
    </xdr:from>
    <xdr:ext cx="534377" cy="259045"/>
    <xdr:sp macro="" textlink="">
      <xdr:nvSpPr>
        <xdr:cNvPr id="657" name="公債費該当値テキスト">
          <a:extLst>
            <a:ext uri="{FF2B5EF4-FFF2-40B4-BE49-F238E27FC236}">
              <a16:creationId xmlns:a16="http://schemas.microsoft.com/office/drawing/2014/main" id="{00000000-0008-0000-0600-000091020000}"/>
            </a:ext>
          </a:extLst>
        </xdr:cNvPr>
        <xdr:cNvSpPr txBox="1"/>
      </xdr:nvSpPr>
      <xdr:spPr>
        <a:xfrm>
          <a:off x="16370300" y="1289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37436</xdr:rowOff>
    </xdr:from>
    <xdr:to>
      <xdr:col>81</xdr:col>
      <xdr:colOff>101600</xdr:colOff>
      <xdr:row>75</xdr:row>
      <xdr:rowOff>139036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5430500" y="1289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130163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5214111" y="1298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69812</xdr:rowOff>
    </xdr:from>
    <xdr:to>
      <xdr:col>76</xdr:col>
      <xdr:colOff>165100</xdr:colOff>
      <xdr:row>75</xdr:row>
      <xdr:rowOff>171413</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4541500" y="129285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162538</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4325111" y="1302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123390</xdr:rowOff>
    </xdr:from>
    <xdr:to>
      <xdr:col>72</xdr:col>
      <xdr:colOff>38100</xdr:colOff>
      <xdr:row>76</xdr:row>
      <xdr:rowOff>53541</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3652500" y="1298214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44666</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3436111" y="1307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116275</xdr:rowOff>
    </xdr:from>
    <xdr:to>
      <xdr:col>67</xdr:col>
      <xdr:colOff>101600</xdr:colOff>
      <xdr:row>76</xdr:row>
      <xdr:rowOff>46425</xdr:rowOff>
    </xdr:to>
    <xdr:sp macro="" textlink="">
      <xdr:nvSpPr>
        <xdr:cNvPr id="664" name="楕円 663">
          <a:extLst>
            <a:ext uri="{FF2B5EF4-FFF2-40B4-BE49-F238E27FC236}">
              <a16:creationId xmlns:a16="http://schemas.microsoft.com/office/drawing/2014/main" id="{00000000-0008-0000-0600-000098020000}"/>
            </a:ext>
          </a:extLst>
        </xdr:cNvPr>
        <xdr:cNvSpPr/>
      </xdr:nvSpPr>
      <xdr:spPr>
        <a:xfrm>
          <a:off x="12763500" y="1297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37552</xdr:rowOff>
    </xdr:from>
    <xdr:ext cx="534377"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547111" y="1306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積立金グラフ枠">
          <a:extLst>
            <a:ext uri="{FF2B5EF4-FFF2-40B4-BE49-F238E27FC236}">
              <a16:creationId xmlns:a16="http://schemas.microsoft.com/office/drawing/2014/main" id="{00000000-0008-0000-0600-0000B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143717</xdr:rowOff>
    </xdr:from>
    <xdr:to>
      <xdr:col>85</xdr:col>
      <xdr:colOff>126364</xdr:colOff>
      <xdr:row>99</xdr:row>
      <xdr:rowOff>36111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6317595" y="15574217"/>
          <a:ext cx="1269" cy="1435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39938</xdr:rowOff>
    </xdr:from>
    <xdr:ext cx="469744" cy="259045"/>
    <xdr:sp macro="" textlink="">
      <xdr:nvSpPr>
        <xdr:cNvPr id="692" name="積立金最小値テキスト">
          <a:extLst>
            <a:ext uri="{FF2B5EF4-FFF2-40B4-BE49-F238E27FC236}">
              <a16:creationId xmlns:a16="http://schemas.microsoft.com/office/drawing/2014/main" id="{00000000-0008-0000-0600-0000B4020000}"/>
            </a:ext>
          </a:extLst>
        </xdr:cNvPr>
        <xdr:cNvSpPr txBox="1"/>
      </xdr:nvSpPr>
      <xdr:spPr>
        <a:xfrm>
          <a:off x="16370300" y="1701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36111</xdr:rowOff>
    </xdr:from>
    <xdr:to>
      <xdr:col>86</xdr:col>
      <xdr:colOff>25400</xdr:colOff>
      <xdr:row>99</xdr:row>
      <xdr:rowOff>36111</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700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90394</xdr:rowOff>
    </xdr:from>
    <xdr:ext cx="534377" cy="259045"/>
    <xdr:sp macro="" textlink="">
      <xdr:nvSpPr>
        <xdr:cNvPr id="694" name="積立金最大値テキスト">
          <a:extLst>
            <a:ext uri="{FF2B5EF4-FFF2-40B4-BE49-F238E27FC236}">
              <a16:creationId xmlns:a16="http://schemas.microsoft.com/office/drawing/2014/main" id="{00000000-0008-0000-0600-0000B6020000}"/>
            </a:ext>
          </a:extLst>
        </xdr:cNvPr>
        <xdr:cNvSpPr txBox="1"/>
      </xdr:nvSpPr>
      <xdr:spPr>
        <a:xfrm>
          <a:off x="16370300" y="153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143717</xdr:rowOff>
    </xdr:from>
    <xdr:to>
      <xdr:col>86</xdr:col>
      <xdr:colOff>25400</xdr:colOff>
      <xdr:row>90</xdr:row>
      <xdr:rowOff>143717</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6230600" y="1557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17072</xdr:rowOff>
    </xdr:from>
    <xdr:to>
      <xdr:col>85</xdr:col>
      <xdr:colOff>127000</xdr:colOff>
      <xdr:row>98</xdr:row>
      <xdr:rowOff>36700</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5481300" y="16819172"/>
          <a:ext cx="838200" cy="19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40846</xdr:rowOff>
    </xdr:from>
    <xdr:ext cx="534377" cy="259045"/>
    <xdr:sp macro="" textlink="">
      <xdr:nvSpPr>
        <xdr:cNvPr id="697" name="積立金平均値テキスト">
          <a:extLst>
            <a:ext uri="{FF2B5EF4-FFF2-40B4-BE49-F238E27FC236}">
              <a16:creationId xmlns:a16="http://schemas.microsoft.com/office/drawing/2014/main" id="{00000000-0008-0000-0600-0000B9020000}"/>
            </a:ext>
          </a:extLst>
        </xdr:cNvPr>
        <xdr:cNvSpPr txBox="1"/>
      </xdr:nvSpPr>
      <xdr:spPr>
        <a:xfrm>
          <a:off x="16370300" y="16500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17969</xdr:rowOff>
    </xdr:from>
    <xdr:to>
      <xdr:col>85</xdr:col>
      <xdr:colOff>177800</xdr:colOff>
      <xdr:row>97</xdr:row>
      <xdr:rowOff>119569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6268700" y="1664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36700</xdr:rowOff>
    </xdr:from>
    <xdr:to>
      <xdr:col>81</xdr:col>
      <xdr:colOff>50800</xdr:colOff>
      <xdr:row>98</xdr:row>
      <xdr:rowOff>75692</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4592300" y="16838800"/>
          <a:ext cx="889000" cy="38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154019</xdr:rowOff>
    </xdr:from>
    <xdr:to>
      <xdr:col>81</xdr:col>
      <xdr:colOff>101600</xdr:colOff>
      <xdr:row>97</xdr:row>
      <xdr:rowOff>84169</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5430500" y="1661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100696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38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75692</xdr:rowOff>
    </xdr:from>
    <xdr:to>
      <xdr:col>76</xdr:col>
      <xdr:colOff>114300</xdr:colOff>
      <xdr:row>98</xdr:row>
      <xdr:rowOff>108905</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flipV="1">
          <a:off x="13703300" y="16877792"/>
          <a:ext cx="889000" cy="33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147520</xdr:rowOff>
    </xdr:from>
    <xdr:to>
      <xdr:col>76</xdr:col>
      <xdr:colOff>165100</xdr:colOff>
      <xdr:row>97</xdr:row>
      <xdr:rowOff>77670</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4541500" y="166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94197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38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108905</xdr:rowOff>
    </xdr:from>
    <xdr:to>
      <xdr:col>71</xdr:col>
      <xdr:colOff>177800</xdr:colOff>
      <xdr:row>99</xdr:row>
      <xdr:rowOff>30789</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flipV="1">
          <a:off x="12814300" y="16911005"/>
          <a:ext cx="889000" cy="9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143013</xdr:rowOff>
    </xdr:from>
    <xdr:to>
      <xdr:col>72</xdr:col>
      <xdr:colOff>38100</xdr:colOff>
      <xdr:row>98</xdr:row>
      <xdr:rowOff>73163</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3652500" y="167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89690</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68428" y="1654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21365</xdr:rowOff>
    </xdr:from>
    <xdr:to>
      <xdr:col>67</xdr:col>
      <xdr:colOff>101600</xdr:colOff>
      <xdr:row>98</xdr:row>
      <xdr:rowOff>122965</xdr:rowOff>
    </xdr:to>
    <xdr:sp macro="" textlink="">
      <xdr:nvSpPr>
        <xdr:cNvPr id="708" name="フローチャート: 判断 707">
          <a:extLst>
            <a:ext uri="{FF2B5EF4-FFF2-40B4-BE49-F238E27FC236}">
              <a16:creationId xmlns:a16="http://schemas.microsoft.com/office/drawing/2014/main" id="{00000000-0008-0000-0600-0000C4020000}"/>
            </a:ext>
          </a:extLst>
        </xdr:cNvPr>
        <xdr:cNvSpPr/>
      </xdr:nvSpPr>
      <xdr:spPr>
        <a:xfrm>
          <a:off x="12763500" y="1682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139492</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79428" y="16598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137722</xdr:rowOff>
    </xdr:from>
    <xdr:to>
      <xdr:col>85</xdr:col>
      <xdr:colOff>177800</xdr:colOff>
      <xdr:row>98</xdr:row>
      <xdr:rowOff>67872</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6268700" y="1676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116149</xdr:rowOff>
    </xdr:from>
    <xdr:ext cx="469744" cy="259045"/>
    <xdr:sp macro="" textlink="">
      <xdr:nvSpPr>
        <xdr:cNvPr id="716" name="積立金該当値テキスト">
          <a:extLst>
            <a:ext uri="{FF2B5EF4-FFF2-40B4-BE49-F238E27FC236}">
              <a16:creationId xmlns:a16="http://schemas.microsoft.com/office/drawing/2014/main" id="{00000000-0008-0000-0600-0000CC020000}"/>
            </a:ext>
          </a:extLst>
        </xdr:cNvPr>
        <xdr:cNvSpPr txBox="1"/>
      </xdr:nvSpPr>
      <xdr:spPr>
        <a:xfrm>
          <a:off x="16370300" y="16746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157350</xdr:rowOff>
    </xdr:from>
    <xdr:to>
      <xdr:col>81</xdr:col>
      <xdr:colOff>101600</xdr:colOff>
      <xdr:row>98</xdr:row>
      <xdr:rowOff>87500</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5430500" y="1678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78627</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5246428" y="168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24892</xdr:rowOff>
    </xdr:from>
    <xdr:to>
      <xdr:col>76</xdr:col>
      <xdr:colOff>165100</xdr:colOff>
      <xdr:row>98</xdr:row>
      <xdr:rowOff>126492</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4541500" y="1682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117619</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4357428" y="16919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58105</xdr:rowOff>
    </xdr:from>
    <xdr:to>
      <xdr:col>72</xdr:col>
      <xdr:colOff>38100</xdr:colOff>
      <xdr:row>98</xdr:row>
      <xdr:rowOff>159705</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3652500" y="1686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150832</xdr:rowOff>
    </xdr:from>
    <xdr:ext cx="469744"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3468428" y="16952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151439</xdr:rowOff>
    </xdr:from>
    <xdr:to>
      <xdr:col>67</xdr:col>
      <xdr:colOff>101600</xdr:colOff>
      <xdr:row>99</xdr:row>
      <xdr:rowOff>81589</xdr:rowOff>
    </xdr:to>
    <xdr:sp macro="" textlink="">
      <xdr:nvSpPr>
        <xdr:cNvPr id="723" name="楕円 722">
          <a:extLst>
            <a:ext uri="{FF2B5EF4-FFF2-40B4-BE49-F238E27FC236}">
              <a16:creationId xmlns:a16="http://schemas.microsoft.com/office/drawing/2014/main" id="{00000000-0008-0000-0600-0000D3020000}"/>
            </a:ext>
          </a:extLst>
        </xdr:cNvPr>
        <xdr:cNvSpPr/>
      </xdr:nvSpPr>
      <xdr:spPr>
        <a:xfrm>
          <a:off x="12763500" y="1695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72716</xdr:rowOff>
    </xdr:from>
    <xdr:ext cx="469744"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2579428" y="1704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投資及び出資金グラフ枠">
          <a:extLst>
            <a:ext uri="{FF2B5EF4-FFF2-40B4-BE49-F238E27FC236}">
              <a16:creationId xmlns:a16="http://schemas.microsoft.com/office/drawing/2014/main" id="{00000000-0008-0000-0600-0000E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114173</xdr:rowOff>
    </xdr:from>
    <xdr:to>
      <xdr:col>116</xdr:col>
      <xdr:colOff>62864</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9" name="投資及び出資金最小値テキスト">
          <a:extLst>
            <a:ext uri="{FF2B5EF4-FFF2-40B4-BE49-F238E27FC236}">
              <a16:creationId xmlns:a16="http://schemas.microsoft.com/office/drawing/2014/main" id="{00000000-0008-0000-0600-0000E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60850</xdr:rowOff>
    </xdr:from>
    <xdr:ext cx="469744" cy="259045"/>
    <xdr:sp macro="" textlink="">
      <xdr:nvSpPr>
        <xdr:cNvPr id="751" name="投資及び出資金最大値テキスト">
          <a:extLst>
            <a:ext uri="{FF2B5EF4-FFF2-40B4-BE49-F238E27FC236}">
              <a16:creationId xmlns:a16="http://schemas.microsoft.com/office/drawing/2014/main" id="{00000000-0008-0000-0600-0000EF020000}"/>
            </a:ext>
          </a:extLst>
        </xdr:cNvPr>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114173</xdr:rowOff>
    </xdr:from>
    <xdr:to>
      <xdr:col>116</xdr:col>
      <xdr:colOff>152400</xdr:colOff>
      <xdr:row>31</xdr:row>
      <xdr:rowOff>114173</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33210</xdr:rowOff>
    </xdr:from>
    <xdr:to>
      <xdr:col>116</xdr:col>
      <xdr:colOff>63500</xdr:colOff>
      <xdr:row>36</xdr:row>
      <xdr:rowOff>63881</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21323300" y="6205410"/>
          <a:ext cx="838200" cy="30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130763</xdr:rowOff>
    </xdr:from>
    <xdr:ext cx="469744" cy="259045"/>
    <xdr:sp macro="" textlink="">
      <xdr:nvSpPr>
        <xdr:cNvPr id="754" name="投資及び出資金平均値テキスト">
          <a:extLst>
            <a:ext uri="{FF2B5EF4-FFF2-40B4-BE49-F238E27FC236}">
              <a16:creationId xmlns:a16="http://schemas.microsoft.com/office/drawing/2014/main" id="{00000000-0008-0000-0600-0000F2020000}"/>
            </a:ext>
          </a:extLst>
        </xdr:cNvPr>
        <xdr:cNvSpPr txBox="1"/>
      </xdr:nvSpPr>
      <xdr:spPr>
        <a:xfrm>
          <a:off x="22212300" y="6302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152336</xdr:rowOff>
    </xdr:from>
    <xdr:to>
      <xdr:col>116</xdr:col>
      <xdr:colOff>114300</xdr:colOff>
      <xdr:row>37</xdr:row>
      <xdr:rowOff>82486</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21107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8255</xdr:rowOff>
    </xdr:from>
    <xdr:to>
      <xdr:col>111</xdr:col>
      <xdr:colOff>177800</xdr:colOff>
      <xdr:row>36</xdr:row>
      <xdr:rowOff>63881</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20434300" y="6009005"/>
          <a:ext cx="889000" cy="22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139383</xdr:rowOff>
    </xdr:from>
    <xdr:to>
      <xdr:col>112</xdr:col>
      <xdr:colOff>38100</xdr:colOff>
      <xdr:row>37</xdr:row>
      <xdr:rowOff>69533</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212725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60660</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088428" y="6404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8255</xdr:rowOff>
    </xdr:from>
    <xdr:to>
      <xdr:col>107</xdr:col>
      <xdr:colOff>50800</xdr:colOff>
      <xdr:row>36</xdr:row>
      <xdr:rowOff>86551</xdr:rowOff>
    </xdr:to>
    <xdr:cxnSp macro="">
      <xdr:nvCxnSpPr>
        <xdr:cNvPr id="759" name="直線コネクタ 758">
          <a:extLst>
            <a:ext uri="{FF2B5EF4-FFF2-40B4-BE49-F238E27FC236}">
              <a16:creationId xmlns:a16="http://schemas.microsoft.com/office/drawing/2014/main" id="{00000000-0008-0000-0600-0000F7020000}"/>
            </a:ext>
          </a:extLst>
        </xdr:cNvPr>
        <xdr:cNvCxnSpPr/>
      </xdr:nvCxnSpPr>
      <xdr:spPr>
        <a:xfrm flipV="1">
          <a:off x="19545300" y="6009005"/>
          <a:ext cx="889000" cy="249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141859</xdr:rowOff>
    </xdr:from>
    <xdr:to>
      <xdr:col>107</xdr:col>
      <xdr:colOff>101600</xdr:colOff>
      <xdr:row>37</xdr:row>
      <xdr:rowOff>72009</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20383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63136</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199428" y="640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86551</xdr:rowOff>
    </xdr:from>
    <xdr:to>
      <xdr:col>102</xdr:col>
      <xdr:colOff>114300</xdr:colOff>
      <xdr:row>37</xdr:row>
      <xdr:rowOff>23876</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flipV="1">
          <a:off x="18656300" y="6258751"/>
          <a:ext cx="889000" cy="108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142430</xdr:rowOff>
    </xdr:from>
    <xdr:to>
      <xdr:col>102</xdr:col>
      <xdr:colOff>165100</xdr:colOff>
      <xdr:row>37</xdr:row>
      <xdr:rowOff>72580</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9494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63707</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40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117284</xdr:rowOff>
    </xdr:from>
    <xdr:to>
      <xdr:col>98</xdr:col>
      <xdr:colOff>38100</xdr:colOff>
      <xdr:row>37</xdr:row>
      <xdr:rowOff>47434</xdr:rowOff>
    </xdr:to>
    <xdr:sp macro="" textlink="">
      <xdr:nvSpPr>
        <xdr:cNvPr id="765" name="フローチャート: 判断 764">
          <a:extLst>
            <a:ext uri="{FF2B5EF4-FFF2-40B4-BE49-F238E27FC236}">
              <a16:creationId xmlns:a16="http://schemas.microsoft.com/office/drawing/2014/main" id="{00000000-0008-0000-0600-0000FD020000}"/>
            </a:ext>
          </a:extLst>
        </xdr:cNvPr>
        <xdr:cNvSpPr/>
      </xdr:nvSpPr>
      <xdr:spPr>
        <a:xfrm>
          <a:off x="18605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63961</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06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153860</xdr:rowOff>
    </xdr:from>
    <xdr:to>
      <xdr:col>116</xdr:col>
      <xdr:colOff>114300</xdr:colOff>
      <xdr:row>36</xdr:row>
      <xdr:rowOff>84010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2110700" y="615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5287</xdr:rowOff>
    </xdr:from>
    <xdr:ext cx="469744" cy="259045"/>
    <xdr:sp macro="" textlink="">
      <xdr:nvSpPr>
        <xdr:cNvPr id="773" name="投資及び出資金該当値テキスト">
          <a:extLst>
            <a:ext uri="{FF2B5EF4-FFF2-40B4-BE49-F238E27FC236}">
              <a16:creationId xmlns:a16="http://schemas.microsoft.com/office/drawing/2014/main" id="{00000000-0008-0000-0600-000005030000}"/>
            </a:ext>
          </a:extLst>
        </xdr:cNvPr>
        <xdr:cNvSpPr txBox="1"/>
      </xdr:nvSpPr>
      <xdr:spPr>
        <a:xfrm>
          <a:off x="22212300" y="600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13081</xdr:rowOff>
    </xdr:from>
    <xdr:to>
      <xdr:col>112</xdr:col>
      <xdr:colOff>38100</xdr:colOff>
      <xdr:row>36</xdr:row>
      <xdr:rowOff>114681</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1272500" y="618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131208</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1088428" y="596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128905</xdr:rowOff>
    </xdr:from>
    <xdr:to>
      <xdr:col>107</xdr:col>
      <xdr:colOff>101600</xdr:colOff>
      <xdr:row>35</xdr:row>
      <xdr:rowOff>59055</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20383500" y="595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75582</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20199428" y="5733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35751</xdr:rowOff>
    </xdr:from>
    <xdr:to>
      <xdr:col>102</xdr:col>
      <xdr:colOff>165100</xdr:colOff>
      <xdr:row>36</xdr:row>
      <xdr:rowOff>137351</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9494500" y="620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153878</xdr:rowOff>
    </xdr:from>
    <xdr:ext cx="469744"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9310428" y="598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144526</xdr:rowOff>
    </xdr:from>
    <xdr:to>
      <xdr:col>98</xdr:col>
      <xdr:colOff>38100</xdr:colOff>
      <xdr:row>37</xdr:row>
      <xdr:rowOff>74676</xdr:rowOff>
    </xdr:to>
    <xdr:sp macro="" textlink="">
      <xdr:nvSpPr>
        <xdr:cNvPr id="780" name="楕円 779">
          <a:extLst>
            <a:ext uri="{FF2B5EF4-FFF2-40B4-BE49-F238E27FC236}">
              <a16:creationId xmlns:a16="http://schemas.microsoft.com/office/drawing/2014/main" id="{00000000-0008-0000-0600-00000C030000}"/>
            </a:ext>
          </a:extLst>
        </xdr:cNvPr>
        <xdr:cNvSpPr/>
      </xdr:nvSpPr>
      <xdr:spPr>
        <a:xfrm>
          <a:off x="18605500" y="6316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65803</xdr:rowOff>
    </xdr:from>
    <xdr:ext cx="469744"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421428" y="640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a:extLst>
            <a:ext uri="{FF2B5EF4-FFF2-40B4-BE49-F238E27FC236}">
              <a16:creationId xmlns:a16="http://schemas.microsoft.com/office/drawing/2014/main" id="{00000000-0008-0000-0600-00001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貸付金グラフ枠">
          <a:extLst>
            <a:ext uri="{FF2B5EF4-FFF2-40B4-BE49-F238E27FC236}">
              <a16:creationId xmlns:a16="http://schemas.microsoft.com/office/drawing/2014/main" id="{00000000-0008-0000-06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37973</xdr:rowOff>
    </xdr:from>
    <xdr:to>
      <xdr:col>116</xdr:col>
      <xdr:colOff>62864</xdr:colOff>
      <xdr:row>59</xdr:row>
      <xdr:rowOff>44259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2159595" y="8781923"/>
          <a:ext cx="1269" cy="137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48086</xdr:rowOff>
    </xdr:from>
    <xdr:ext cx="313932" cy="259045"/>
    <xdr:sp macro="" textlink="">
      <xdr:nvSpPr>
        <xdr:cNvPr id="806" name="貸付金最小値テキスト">
          <a:extLst>
            <a:ext uri="{FF2B5EF4-FFF2-40B4-BE49-F238E27FC236}">
              <a16:creationId xmlns:a16="http://schemas.microsoft.com/office/drawing/2014/main" id="{00000000-0008-0000-0600-000026030000}"/>
            </a:ext>
          </a:extLst>
        </xdr:cNvPr>
        <xdr:cNvSpPr txBox="1"/>
      </xdr:nvSpPr>
      <xdr:spPr>
        <a:xfrm>
          <a:off x="22212300" y="10163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44259</xdr:rowOff>
    </xdr:from>
    <xdr:to>
      <xdr:col>116</xdr:col>
      <xdr:colOff>152400</xdr:colOff>
      <xdr:row>59</xdr:row>
      <xdr:rowOff>44259</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1015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156100</xdr:rowOff>
    </xdr:from>
    <xdr:ext cx="534377" cy="259045"/>
    <xdr:sp macro="" textlink="">
      <xdr:nvSpPr>
        <xdr:cNvPr id="808" name="貸付金最大値テキスト">
          <a:extLst>
            <a:ext uri="{FF2B5EF4-FFF2-40B4-BE49-F238E27FC236}">
              <a16:creationId xmlns:a16="http://schemas.microsoft.com/office/drawing/2014/main" id="{00000000-0008-0000-0600-000028030000}"/>
            </a:ext>
          </a:extLst>
        </xdr:cNvPr>
        <xdr:cNvSpPr txBox="1"/>
      </xdr:nvSpPr>
      <xdr:spPr>
        <a:xfrm>
          <a:off x="22212300" y="8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37973</xdr:rowOff>
    </xdr:from>
    <xdr:to>
      <xdr:col>116</xdr:col>
      <xdr:colOff>152400</xdr:colOff>
      <xdr:row>51</xdr:row>
      <xdr:rowOff>37973</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2072600" y="87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26219</xdr:rowOff>
    </xdr:from>
    <xdr:to>
      <xdr:col>116</xdr:col>
      <xdr:colOff>63500</xdr:colOff>
      <xdr:row>59</xdr:row>
      <xdr:rowOff>26315</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1323300" y="10141769"/>
          <a:ext cx="838200" cy="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45197</xdr:rowOff>
    </xdr:from>
    <xdr:ext cx="469744" cy="259045"/>
    <xdr:sp macro="" textlink="">
      <xdr:nvSpPr>
        <xdr:cNvPr id="811" name="貸付金平均値テキスト">
          <a:extLst>
            <a:ext uri="{FF2B5EF4-FFF2-40B4-BE49-F238E27FC236}">
              <a16:creationId xmlns:a16="http://schemas.microsoft.com/office/drawing/2014/main" id="{00000000-0008-0000-0600-00002B030000}"/>
            </a:ext>
          </a:extLst>
        </xdr:cNvPr>
        <xdr:cNvSpPr txBox="1"/>
      </xdr:nvSpPr>
      <xdr:spPr>
        <a:xfrm>
          <a:off x="22212300" y="9817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22320</xdr:rowOff>
    </xdr:from>
    <xdr:to>
      <xdr:col>116</xdr:col>
      <xdr:colOff>114300</xdr:colOff>
      <xdr:row>58</xdr:row>
      <xdr:rowOff>123920</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21107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26067</xdr:rowOff>
    </xdr:from>
    <xdr:to>
      <xdr:col>111</xdr:col>
      <xdr:colOff>177800</xdr:colOff>
      <xdr:row>59</xdr:row>
      <xdr:rowOff>26219</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20434300" y="10141617"/>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21768</xdr:rowOff>
    </xdr:from>
    <xdr:to>
      <xdr:col>112</xdr:col>
      <xdr:colOff>38100</xdr:colOff>
      <xdr:row>58</xdr:row>
      <xdr:rowOff>123368</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21272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139895</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88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24829</xdr:rowOff>
    </xdr:from>
    <xdr:to>
      <xdr:col>107</xdr:col>
      <xdr:colOff>50800</xdr:colOff>
      <xdr:row>59</xdr:row>
      <xdr:rowOff>26067</xdr:rowOff>
    </xdr:to>
    <xdr:cxnSp macro="">
      <xdr:nvCxnSpPr>
        <xdr:cNvPr id="816" name="直線コネクタ 815">
          <a:extLst>
            <a:ext uri="{FF2B5EF4-FFF2-40B4-BE49-F238E27FC236}">
              <a16:creationId xmlns:a16="http://schemas.microsoft.com/office/drawing/2014/main" id="{00000000-0008-0000-0600-000030030000}"/>
            </a:ext>
          </a:extLst>
        </xdr:cNvPr>
        <xdr:cNvCxnSpPr/>
      </xdr:nvCxnSpPr>
      <xdr:spPr>
        <a:xfrm>
          <a:off x="19545300" y="10140379"/>
          <a:ext cx="889000" cy="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9481</xdr:rowOff>
    </xdr:from>
    <xdr:to>
      <xdr:col>107</xdr:col>
      <xdr:colOff>101600</xdr:colOff>
      <xdr:row>58</xdr:row>
      <xdr:rowOff>111081</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20383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127608</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199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23495</xdr:rowOff>
    </xdr:from>
    <xdr:to>
      <xdr:col>102</xdr:col>
      <xdr:colOff>114300</xdr:colOff>
      <xdr:row>59</xdr:row>
      <xdr:rowOff>24829</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656300" y="10139045"/>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160547</xdr:rowOff>
    </xdr:from>
    <xdr:to>
      <xdr:col>102</xdr:col>
      <xdr:colOff>165100</xdr:colOff>
      <xdr:row>58</xdr:row>
      <xdr:rowOff>90697</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9494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107224</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44285</xdr:rowOff>
    </xdr:from>
    <xdr:to>
      <xdr:col>98</xdr:col>
      <xdr:colOff>38100</xdr:colOff>
      <xdr:row>58</xdr:row>
      <xdr:rowOff>145885</xdr:rowOff>
    </xdr:to>
    <xdr:sp macro="" textlink="">
      <xdr:nvSpPr>
        <xdr:cNvPr id="822" name="フローチャート: 判断 821">
          <a:extLst>
            <a:ext uri="{FF2B5EF4-FFF2-40B4-BE49-F238E27FC236}">
              <a16:creationId xmlns:a16="http://schemas.microsoft.com/office/drawing/2014/main" id="{00000000-0008-0000-0600-000036030000}"/>
            </a:ext>
          </a:extLst>
        </xdr:cNvPr>
        <xdr:cNvSpPr/>
      </xdr:nvSpPr>
      <xdr:spPr>
        <a:xfrm>
          <a:off x="18605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162412</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146965</xdr:rowOff>
    </xdr:from>
    <xdr:to>
      <xdr:col>116</xdr:col>
      <xdr:colOff>114300</xdr:colOff>
      <xdr:row>59</xdr:row>
      <xdr:rowOff>77115</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2110700" y="1009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61892</xdr:rowOff>
    </xdr:from>
    <xdr:ext cx="378565" cy="259045"/>
    <xdr:sp macro="" textlink="">
      <xdr:nvSpPr>
        <xdr:cNvPr id="830" name="貸付金該当値テキスト">
          <a:extLst>
            <a:ext uri="{FF2B5EF4-FFF2-40B4-BE49-F238E27FC236}">
              <a16:creationId xmlns:a16="http://schemas.microsoft.com/office/drawing/2014/main" id="{00000000-0008-0000-0600-00003E030000}"/>
            </a:ext>
          </a:extLst>
        </xdr:cNvPr>
        <xdr:cNvSpPr txBox="1"/>
      </xdr:nvSpPr>
      <xdr:spPr>
        <a:xfrm>
          <a:off x="22212300" y="1000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146869</xdr:rowOff>
    </xdr:from>
    <xdr:to>
      <xdr:col>112</xdr:col>
      <xdr:colOff>38100</xdr:colOff>
      <xdr:row>59</xdr:row>
      <xdr:rowOff>77019</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1272500" y="1009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68146</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1134017" y="10183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146717</xdr:rowOff>
    </xdr:from>
    <xdr:to>
      <xdr:col>107</xdr:col>
      <xdr:colOff>101600</xdr:colOff>
      <xdr:row>59</xdr:row>
      <xdr:rowOff>76867</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20383500" y="1009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67994</xdr:rowOff>
    </xdr:from>
    <xdr:ext cx="378565"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20245017" y="10183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145479</xdr:rowOff>
    </xdr:from>
    <xdr:to>
      <xdr:col>102</xdr:col>
      <xdr:colOff>165100</xdr:colOff>
      <xdr:row>59</xdr:row>
      <xdr:rowOff>75629</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9494500" y="1008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66756</xdr:rowOff>
    </xdr:from>
    <xdr:ext cx="469744"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9310428" y="1018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144145</xdr:rowOff>
    </xdr:from>
    <xdr:to>
      <xdr:col>98</xdr:col>
      <xdr:colOff>38100</xdr:colOff>
      <xdr:row>59</xdr:row>
      <xdr:rowOff>74295</xdr:rowOff>
    </xdr:to>
    <xdr:sp macro="" textlink="">
      <xdr:nvSpPr>
        <xdr:cNvPr id="837" name="楕円 836">
          <a:extLst>
            <a:ext uri="{FF2B5EF4-FFF2-40B4-BE49-F238E27FC236}">
              <a16:creationId xmlns:a16="http://schemas.microsoft.com/office/drawing/2014/main" id="{00000000-0008-0000-0600-000045030000}"/>
            </a:ext>
          </a:extLst>
        </xdr:cNvPr>
        <xdr:cNvSpPr/>
      </xdr:nvSpPr>
      <xdr:spPr>
        <a:xfrm>
          <a:off x="18605500" y="1008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65422</xdr:rowOff>
    </xdr:from>
    <xdr:ext cx="469744"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421428" y="10180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2" name="繰出金グラフ枠">
          <a:extLst>
            <a:ext uri="{FF2B5EF4-FFF2-40B4-BE49-F238E27FC236}">
              <a16:creationId xmlns:a16="http://schemas.microsoft.com/office/drawing/2014/main" id="{00000000-0008-0000-0600-00005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43117</xdr:rowOff>
    </xdr:from>
    <xdr:to>
      <xdr:col>116</xdr:col>
      <xdr:colOff>62864</xdr:colOff>
      <xdr:row>78</xdr:row>
      <xdr:rowOff>68035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2159595" y="12216067"/>
          <a:ext cx="1269" cy="122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71862</xdr:rowOff>
    </xdr:from>
    <xdr:ext cx="534377" cy="259045"/>
    <xdr:sp macro="" textlink="">
      <xdr:nvSpPr>
        <xdr:cNvPr id="864" name="繰出金最小値テキスト">
          <a:extLst>
            <a:ext uri="{FF2B5EF4-FFF2-40B4-BE49-F238E27FC236}">
              <a16:creationId xmlns:a16="http://schemas.microsoft.com/office/drawing/2014/main" id="{00000000-0008-0000-0600-000060030000}"/>
            </a:ext>
          </a:extLst>
        </xdr:cNvPr>
        <xdr:cNvSpPr txBox="1"/>
      </xdr:nvSpPr>
      <xdr:spPr>
        <a:xfrm>
          <a:off x="22212300" y="1344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68035</xdr:rowOff>
    </xdr:from>
    <xdr:to>
      <xdr:col>116</xdr:col>
      <xdr:colOff>152400</xdr:colOff>
      <xdr:row>78</xdr:row>
      <xdr:rowOff>68035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344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161244</xdr:rowOff>
    </xdr:from>
    <xdr:ext cx="534377" cy="259045"/>
    <xdr:sp macro="" textlink="">
      <xdr:nvSpPr>
        <xdr:cNvPr id="866" name="繰出金最大値テキスト">
          <a:extLst>
            <a:ext uri="{FF2B5EF4-FFF2-40B4-BE49-F238E27FC236}">
              <a16:creationId xmlns:a16="http://schemas.microsoft.com/office/drawing/2014/main" id="{00000000-0008-0000-0600-000062030000}"/>
            </a:ext>
          </a:extLst>
        </xdr:cNvPr>
        <xdr:cNvSpPr txBox="1"/>
      </xdr:nvSpPr>
      <xdr:spPr>
        <a:xfrm>
          <a:off x="22212300" y="119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43117</xdr:rowOff>
    </xdr:from>
    <xdr:to>
      <xdr:col>116</xdr:col>
      <xdr:colOff>152400</xdr:colOff>
      <xdr:row>71</xdr:row>
      <xdr:rowOff>43117</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22072600" y="1221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144043</xdr:rowOff>
    </xdr:from>
    <xdr:to>
      <xdr:col>116</xdr:col>
      <xdr:colOff>63500</xdr:colOff>
      <xdr:row>74</xdr:row>
      <xdr:rowOff>110896</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21323300" y="12659893"/>
          <a:ext cx="838200" cy="13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104856</xdr:rowOff>
    </xdr:from>
    <xdr:ext cx="534377" cy="259045"/>
    <xdr:sp macro="" textlink="">
      <xdr:nvSpPr>
        <xdr:cNvPr id="869" name="繰出金平均値テキスト">
          <a:extLst>
            <a:ext uri="{FF2B5EF4-FFF2-40B4-BE49-F238E27FC236}">
              <a16:creationId xmlns:a16="http://schemas.microsoft.com/office/drawing/2014/main" id="{00000000-0008-0000-0600-000065030000}"/>
            </a:ext>
          </a:extLst>
        </xdr:cNvPr>
        <xdr:cNvSpPr txBox="1"/>
      </xdr:nvSpPr>
      <xdr:spPr>
        <a:xfrm>
          <a:off x="22212300" y="1279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126429</xdr:rowOff>
    </xdr:from>
    <xdr:to>
      <xdr:col>116</xdr:col>
      <xdr:colOff>114300</xdr:colOff>
      <xdr:row>75</xdr:row>
      <xdr:rowOff>56579</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21107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110896</xdr:rowOff>
    </xdr:from>
    <xdr:to>
      <xdr:col>111</xdr:col>
      <xdr:colOff>177800</xdr:colOff>
      <xdr:row>74</xdr:row>
      <xdr:rowOff>154978</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20434300" y="12798196"/>
          <a:ext cx="889000" cy="4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14605</xdr:rowOff>
    </xdr:from>
    <xdr:to>
      <xdr:col>112</xdr:col>
      <xdr:colOff>38100</xdr:colOff>
      <xdr:row>75</xdr:row>
      <xdr:rowOff>116205</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21272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107332</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63538</xdr:rowOff>
    </xdr:from>
    <xdr:to>
      <xdr:col>107</xdr:col>
      <xdr:colOff>50800</xdr:colOff>
      <xdr:row>74</xdr:row>
      <xdr:rowOff>154978</xdr:rowOff>
    </xdr:to>
    <xdr:cxnSp macro="">
      <xdr:nvCxnSpPr>
        <xdr:cNvPr id="874" name="直線コネクタ 873">
          <a:extLst>
            <a:ext uri="{FF2B5EF4-FFF2-40B4-BE49-F238E27FC236}">
              <a16:creationId xmlns:a16="http://schemas.microsoft.com/office/drawing/2014/main" id="{00000000-0008-0000-0600-00006A030000}"/>
            </a:ext>
          </a:extLst>
        </xdr:cNvPr>
        <xdr:cNvCxnSpPr/>
      </xdr:nvCxnSpPr>
      <xdr:spPr>
        <a:xfrm>
          <a:off x="19545300" y="1275083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47142</xdr:rowOff>
    </xdr:from>
    <xdr:to>
      <xdr:col>107</xdr:col>
      <xdr:colOff>101600</xdr:colOff>
      <xdr:row>75</xdr:row>
      <xdr:rowOff>148741</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20383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139870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299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63538</xdr:rowOff>
    </xdr:from>
    <xdr:to>
      <xdr:col>102</xdr:col>
      <xdr:colOff>114300</xdr:colOff>
      <xdr:row>75</xdr:row>
      <xdr:rowOff>54280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flipV="1">
          <a:off x="18656300" y="12750838"/>
          <a:ext cx="889000" cy="16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63830</xdr:rowOff>
    </xdr:from>
    <xdr:to>
      <xdr:col>102</xdr:col>
      <xdr:colOff>165100</xdr:colOff>
      <xdr:row>75</xdr:row>
      <xdr:rowOff>165430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9494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156557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01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69050</xdr:rowOff>
    </xdr:from>
    <xdr:to>
      <xdr:col>98</xdr:col>
      <xdr:colOff>38100</xdr:colOff>
      <xdr:row>75</xdr:row>
      <xdr:rowOff>170650</xdr:rowOff>
    </xdr:to>
    <xdr:sp macro="" textlink="">
      <xdr:nvSpPr>
        <xdr:cNvPr id="880" name="フローチャート: 判断 879">
          <a:extLst>
            <a:ext uri="{FF2B5EF4-FFF2-40B4-BE49-F238E27FC236}">
              <a16:creationId xmlns:a16="http://schemas.microsoft.com/office/drawing/2014/main" id="{00000000-0008-0000-0600-000070030000}"/>
            </a:ext>
          </a:extLst>
        </xdr:cNvPr>
        <xdr:cNvSpPr/>
      </xdr:nvSpPr>
      <xdr:spPr>
        <a:xfrm>
          <a:off x="18605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161777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02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93243</xdr:rowOff>
    </xdr:from>
    <xdr:to>
      <xdr:col>116</xdr:col>
      <xdr:colOff>114300</xdr:colOff>
      <xdr:row>74</xdr:row>
      <xdr:rowOff>23393</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2110700" y="1260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116120</xdr:rowOff>
    </xdr:from>
    <xdr:ext cx="534377" cy="259045"/>
    <xdr:sp macro="" textlink="">
      <xdr:nvSpPr>
        <xdr:cNvPr id="888" name="繰出金該当値テキスト">
          <a:extLst>
            <a:ext uri="{FF2B5EF4-FFF2-40B4-BE49-F238E27FC236}">
              <a16:creationId xmlns:a16="http://schemas.microsoft.com/office/drawing/2014/main" id="{00000000-0008-0000-0600-000078030000}"/>
            </a:ext>
          </a:extLst>
        </xdr:cNvPr>
        <xdr:cNvSpPr txBox="1"/>
      </xdr:nvSpPr>
      <xdr:spPr>
        <a:xfrm>
          <a:off x="22212300" y="12460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60096</xdr:rowOff>
    </xdr:from>
    <xdr:to>
      <xdr:col>112</xdr:col>
      <xdr:colOff>38100</xdr:colOff>
      <xdr:row>74</xdr:row>
      <xdr:rowOff>161696</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1272500" y="1274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6773</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1056111" y="1252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104178</xdr:rowOff>
    </xdr:from>
    <xdr:to>
      <xdr:col>107</xdr:col>
      <xdr:colOff>101600</xdr:colOff>
      <xdr:row>75</xdr:row>
      <xdr:rowOff>34328</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20383500" y="1279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50855</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20167111" y="1256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12738</xdr:rowOff>
    </xdr:from>
    <xdr:to>
      <xdr:col>102</xdr:col>
      <xdr:colOff>165100</xdr:colOff>
      <xdr:row>74</xdr:row>
      <xdr:rowOff>114338</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9494500" y="1270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130865</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9278111" y="1247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3480</xdr:rowOff>
    </xdr:from>
    <xdr:to>
      <xdr:col>98</xdr:col>
      <xdr:colOff>38100</xdr:colOff>
      <xdr:row>75</xdr:row>
      <xdr:rowOff>105080</xdr:rowOff>
    </xdr:to>
    <xdr:sp macro="" textlink="">
      <xdr:nvSpPr>
        <xdr:cNvPr id="895" name="楕円 894">
          <a:extLst>
            <a:ext uri="{FF2B5EF4-FFF2-40B4-BE49-F238E27FC236}">
              <a16:creationId xmlns:a16="http://schemas.microsoft.com/office/drawing/2014/main" id="{00000000-0008-0000-0600-00007F030000}"/>
            </a:ext>
          </a:extLst>
        </xdr:cNvPr>
        <xdr:cNvSpPr/>
      </xdr:nvSpPr>
      <xdr:spPr>
        <a:xfrm>
          <a:off x="18605500" y="1286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121607</xdr:rowOff>
    </xdr:from>
    <xdr:ext cx="534377"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389111" y="12637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4" name="正方形/長方形 903">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1" name="前年度繰上充用金グラフ枠">
          <a:extLst>
            <a:ext uri="{FF2B5EF4-FFF2-40B4-BE49-F238E27FC236}">
              <a16:creationId xmlns:a16="http://schemas.microsoft.com/office/drawing/2014/main" id="{00000000-0008-0000-0600-00008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3" name="前年度繰上充用金最小値テキスト">
          <a:extLst>
            <a:ext uri="{FF2B5EF4-FFF2-40B4-BE49-F238E27FC236}">
              <a16:creationId xmlns:a16="http://schemas.microsoft.com/office/drawing/2014/main" id="{00000000-0008-0000-0600-00009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5" name="前年度繰上充用金最大値テキスト">
          <a:extLst>
            <a:ext uri="{FF2B5EF4-FFF2-40B4-BE49-F238E27FC236}">
              <a16:creationId xmlns:a16="http://schemas.microsoft.com/office/drawing/2014/main" id="{00000000-0008-0000-0600-00009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8" name="前年度繰上充用金平均値テキスト">
          <a:extLst>
            <a:ext uri="{FF2B5EF4-FFF2-40B4-BE49-F238E27FC236}">
              <a16:creationId xmlns:a16="http://schemas.microsoft.com/office/drawing/2014/main" id="{00000000-0008-0000-0600-00009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3" name="直線コネクタ 922">
          <a:extLst>
            <a:ext uri="{FF2B5EF4-FFF2-40B4-BE49-F238E27FC236}">
              <a16:creationId xmlns:a16="http://schemas.microsoft.com/office/drawing/2014/main" id="{00000000-0008-0000-0600-00009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6" name="直線コネクタ 925">
          <a:extLst>
            <a:ext uri="{FF2B5EF4-FFF2-40B4-BE49-F238E27FC236}">
              <a16:creationId xmlns:a16="http://schemas.microsoft.com/office/drawing/2014/main" id="{00000000-0008-0000-0600-00009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フローチャート: 判断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7" name="前年度繰上充用金該当値テキスト">
          <a:extLst>
            <a:ext uri="{FF2B5EF4-FFF2-40B4-BE49-F238E27FC236}">
              <a16:creationId xmlns:a16="http://schemas.microsoft.com/office/drawing/2014/main" id="{00000000-0008-0000-0600-0000A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4" name="楕円 943">
          <a:extLst>
            <a:ext uri="{FF2B5EF4-FFF2-40B4-BE49-F238E27FC236}">
              <a16:creationId xmlns:a16="http://schemas.microsoft.com/office/drawing/2014/main" id="{00000000-0008-0000-0600-0000B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5" name="テキスト ボックス 944">
          <a:extLst>
            <a:ext uri="{FF2B5EF4-FFF2-40B4-BE49-F238E27FC236}">
              <a16:creationId xmlns:a16="http://schemas.microsoft.com/office/drawing/2014/main" id="{00000000-0008-0000-0600-0000B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6" name="正方形/長方形 945">
          <a:extLst>
            <a:ext uri="{FF2B5EF4-FFF2-40B4-BE49-F238E27FC236}">
              <a16:creationId xmlns:a16="http://schemas.microsoft.com/office/drawing/2014/main" id="{00000000-0008-0000-0600-0000B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7" name="正方形/長方形 946">
          <a:extLst>
            <a:ext uri="{FF2B5EF4-FFF2-40B4-BE49-F238E27FC236}">
              <a16:creationId xmlns:a16="http://schemas.microsoft.com/office/drawing/2014/main" id="{00000000-0008-0000-0600-0000B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8" name="テキスト ボックス 947">
          <a:extLst>
            <a:ext uri="{FF2B5EF4-FFF2-40B4-BE49-F238E27FC236}">
              <a16:creationId xmlns:a16="http://schemas.microsoft.com/office/drawing/2014/main" id="{00000000-0008-0000-0600-0000B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主な構成項目である扶助費は、住民一人当たり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187,784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円となり、前年度比で</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類似団体内平均値と比較して高い水準で推移している。これは、本市が全国的にみても生活保護受給率が高く生活保護費が高い水準で推移していること、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市</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独自施策である２歳児の幼児教育・保育無償化を実施していることに加えて、令和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施設型給付費が公定価格見直しにより増加したこと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が主な要因である。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一方</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51,254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円となり、前年度比で大幅に</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新型コロナウイルスワクチン接種経費が全国的に大きく減少したことに加えて、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物価高にかかる緊急対策として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市独自で実施した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キャッシュレス決済を活用した生活者及び事業者支援事業</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にかかる費用が減少したことが主な要因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大阪府八尾市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260,752
252,090
41.72
122,333,416
122,009,483
34,685
61,493,041
88,432,525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37</xdr:row>
      <xdr:rowOff>167132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170959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167132</xdr:rowOff>
    </xdr:from>
    <xdr:to>
      <xdr:col>24</xdr:col>
      <xdr:colOff>152400</xdr:colOff>
      <xdr:row>37</xdr:row>
      <xdr:rowOff>167132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133604</xdr:rowOff>
    </xdr:from>
    <xdr:to>
      <xdr:col>24</xdr:col>
      <xdr:colOff>63500</xdr:colOff>
      <xdr:row>35</xdr:row>
      <xdr:rowOff>135890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34354"/>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50817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80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27940</xdr:rowOff>
    </xdr:from>
    <xdr:to>
      <xdr:col>24</xdr:col>
      <xdr:colOff>114300</xdr:colOff>
      <xdr:row>35</xdr:row>
      <xdr:rowOff>129540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104648</xdr:rowOff>
    </xdr:from>
    <xdr:to>
      <xdr:col>19</xdr:col>
      <xdr:colOff>177800</xdr:colOff>
      <xdr:row>35</xdr:row>
      <xdr:rowOff>133604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0539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42418</xdr:rowOff>
    </xdr:from>
    <xdr:to>
      <xdr:col>20</xdr:col>
      <xdr:colOff>38100</xdr:colOff>
      <xdr:row>35</xdr:row>
      <xdr:rowOff>144018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160545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77978</xdr:rowOff>
    </xdr:from>
    <xdr:to>
      <xdr:col>15</xdr:col>
      <xdr:colOff>50800</xdr:colOff>
      <xdr:row>35</xdr:row>
      <xdr:rowOff>104648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78728"/>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56134</xdr:rowOff>
    </xdr:from>
    <xdr:to>
      <xdr:col>15</xdr:col>
      <xdr:colOff>101600</xdr:colOff>
      <xdr:row>35</xdr:row>
      <xdr:rowOff>157734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148861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57404</xdr:rowOff>
    </xdr:from>
    <xdr:to>
      <xdr:col>10</xdr:col>
      <xdr:colOff>114300</xdr:colOff>
      <xdr:row>35</xdr:row>
      <xdr:rowOff>77978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5815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58420</xdr:rowOff>
    </xdr:from>
    <xdr:to>
      <xdr:col>10</xdr:col>
      <xdr:colOff>165100</xdr:colOff>
      <xdr:row>35</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151147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21082</xdr:rowOff>
    </xdr:from>
    <xdr:to>
      <xdr:col>6</xdr:col>
      <xdr:colOff>38100</xdr:colOff>
      <xdr:row>35</xdr:row>
      <xdr:rowOff>122682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113809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1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85090</xdr:rowOff>
    </xdr:from>
    <xdr:to>
      <xdr:col>24</xdr:col>
      <xdr:colOff>114300</xdr:colOff>
      <xdr:row>36</xdr:row>
      <xdr:rowOff>15240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8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63517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6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82804</xdr:rowOff>
    </xdr:from>
    <xdr:to>
      <xdr:col>20</xdr:col>
      <xdr:colOff>38100</xdr:colOff>
      <xdr:row>36</xdr:row>
      <xdr:rowOff>12954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8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4081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7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53848</xdr:rowOff>
    </xdr:from>
    <xdr:to>
      <xdr:col>15</xdr:col>
      <xdr:colOff>101600</xdr:colOff>
      <xdr:row>35</xdr:row>
      <xdr:rowOff>155448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5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525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2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27178</xdr:rowOff>
    </xdr:from>
    <xdr:to>
      <xdr:col>10</xdr:col>
      <xdr:colOff>165100</xdr:colOff>
      <xdr:row>35</xdr:row>
      <xdr:rowOff>128778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2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145305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03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6604</xdr:rowOff>
    </xdr:from>
    <xdr:to>
      <xdr:col>6</xdr:col>
      <xdr:colOff>38100</xdr:colOff>
      <xdr:row>35</xdr:row>
      <xdr:rowOff>108204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0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124731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82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115074</xdr:rowOff>
    </xdr:from>
    <xdr:to>
      <xdr:col>24</xdr:col>
      <xdr:colOff>62865</xdr:colOff>
      <xdr:row>59</xdr:row>
      <xdr:rowOff>121094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3374"/>
          <a:ext cx="1270" cy="863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124921</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121094</xdr:rowOff>
    </xdr:from>
    <xdr:to>
      <xdr:col>24</xdr:col>
      <xdr:colOff>152400</xdr:colOff>
      <xdr:row>59</xdr:row>
      <xdr:rowOff>121094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61751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91,939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115074</xdr:rowOff>
    </xdr:from>
    <xdr:to>
      <xdr:col>24</xdr:col>
      <xdr:colOff>152400</xdr:colOff>
      <xdr:row>54</xdr:row>
      <xdr:rowOff>115074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154039</xdr:rowOff>
    </xdr:from>
    <xdr:to>
      <xdr:col>24</xdr:col>
      <xdr:colOff>63500</xdr:colOff>
      <xdr:row>59</xdr:row>
      <xdr:rowOff>5779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10098139"/>
          <a:ext cx="838200" cy="2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19969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26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168542</xdr:rowOff>
    </xdr:from>
    <xdr:to>
      <xdr:col>24</xdr:col>
      <xdr:colOff>114300</xdr:colOff>
      <xdr:row>58</xdr:row>
      <xdr:rowOff>98692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5779</xdr:rowOff>
    </xdr:from>
    <xdr:to>
      <xdr:col>19</xdr:col>
      <xdr:colOff>177800</xdr:colOff>
      <xdr:row>59</xdr:row>
      <xdr:rowOff>28042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10121329"/>
          <a:ext cx="889000" cy="22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145872</xdr:rowOff>
    </xdr:from>
    <xdr:to>
      <xdr:col>20</xdr:col>
      <xdr:colOff>38100</xdr:colOff>
      <xdr:row>58</xdr:row>
      <xdr:rowOff>76022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92549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117107</xdr:rowOff>
    </xdr:from>
    <xdr:to>
      <xdr:col>15</xdr:col>
      <xdr:colOff>50800</xdr:colOff>
      <xdr:row>59</xdr:row>
      <xdr:rowOff>28042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861057"/>
          <a:ext cx="889000" cy="128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146786</xdr:rowOff>
    </xdr:from>
    <xdr:to>
      <xdr:col>15</xdr:col>
      <xdr:colOff>101600</xdr:colOff>
      <xdr:row>58</xdr:row>
      <xdr:rowOff>76936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93463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117107</xdr:rowOff>
    </xdr:from>
    <xdr:to>
      <xdr:col>10</xdr:col>
      <xdr:colOff>114300</xdr:colOff>
      <xdr:row>59</xdr:row>
      <xdr:rowOff>72390</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861057"/>
          <a:ext cx="889000" cy="132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124523</xdr:rowOff>
    </xdr:from>
    <xdr:to>
      <xdr:col>10</xdr:col>
      <xdr:colOff>165100</xdr:colOff>
      <xdr:row>51</xdr:row>
      <xdr:rowOff>54673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71200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847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62750</xdr:rowOff>
    </xdr:from>
    <xdr:to>
      <xdr:col>6</xdr:col>
      <xdr:colOff>38100</xdr:colOff>
      <xdr:row>58</xdr:row>
      <xdr:rowOff>164350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1000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9427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78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103239</xdr:rowOff>
    </xdr:from>
    <xdr:to>
      <xdr:col>24</xdr:col>
      <xdr:colOff>114300</xdr:colOff>
      <xdr:row>59</xdr:row>
      <xdr:rowOff>33389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4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81666</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10025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126429</xdr:rowOff>
    </xdr:from>
    <xdr:to>
      <xdr:col>20</xdr:col>
      <xdr:colOff>38100</xdr:colOff>
      <xdr:row>59</xdr:row>
      <xdr:rowOff>56579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7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47706</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6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148692</xdr:rowOff>
    </xdr:from>
    <xdr:to>
      <xdr:col>15</xdr:col>
      <xdr:colOff>101600</xdr:colOff>
      <xdr:row>59</xdr:row>
      <xdr:rowOff>78842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1009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69969</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18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66307</xdr:rowOff>
    </xdr:from>
    <xdr:to>
      <xdr:col>10</xdr:col>
      <xdr:colOff>165100</xdr:colOff>
      <xdr:row>51</xdr:row>
      <xdr:rowOff>167907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81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159034</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902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21590</xdr:rowOff>
    </xdr:from>
    <xdr:to>
      <xdr:col>6</xdr:col>
      <xdr:colOff>38100</xdr:colOff>
      <xdr:row>59</xdr:row>
      <xdr:rowOff>123190</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114317</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229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89390</xdr:rowOff>
    </xdr:from>
    <xdr:to>
      <xdr:col>24</xdr:col>
      <xdr:colOff>62865</xdr:colOff>
      <xdr:row>78</xdr:row>
      <xdr:rowOff>156680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090890"/>
          <a:ext cx="1270" cy="1438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160507</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3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156680</xdr:rowOff>
    </xdr:from>
    <xdr:to>
      <xdr:col>24</xdr:col>
      <xdr:colOff>152400</xdr:colOff>
      <xdr:row>78</xdr:row>
      <xdr:rowOff>156680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36067</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6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89390</xdr:rowOff>
    </xdr:from>
    <xdr:to>
      <xdr:col>24</xdr:col>
      <xdr:colOff>152400</xdr:colOff>
      <xdr:row>70</xdr:row>
      <xdr:rowOff>89390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0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159936</xdr:rowOff>
    </xdr:from>
    <xdr:to>
      <xdr:col>24</xdr:col>
      <xdr:colOff>63500</xdr:colOff>
      <xdr:row>73</xdr:row>
      <xdr:rowOff>107138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504336"/>
          <a:ext cx="838200" cy="11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90169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489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111742</xdr:rowOff>
    </xdr:from>
    <xdr:to>
      <xdr:col>24</xdr:col>
      <xdr:colOff>114300</xdr:colOff>
      <xdr:row>76</xdr:row>
      <xdr:rowOff>41892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107138</xdr:rowOff>
    </xdr:from>
    <xdr:to>
      <xdr:col>19</xdr:col>
      <xdr:colOff>177800</xdr:colOff>
      <xdr:row>73</xdr:row>
      <xdr:rowOff>107751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2622988"/>
          <a:ext cx="889000" cy="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32334</xdr:rowOff>
    </xdr:from>
    <xdr:to>
      <xdr:col>20</xdr:col>
      <xdr:colOff>38100</xdr:colOff>
      <xdr:row>76</xdr:row>
      <xdr:rowOff>133934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125061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5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107751</xdr:rowOff>
    </xdr:from>
    <xdr:to>
      <xdr:col>15</xdr:col>
      <xdr:colOff>50800</xdr:colOff>
      <xdr:row>75</xdr:row>
      <xdr:rowOff>95662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2623601"/>
          <a:ext cx="889000" cy="330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142018</xdr:rowOff>
    </xdr:from>
    <xdr:to>
      <xdr:col>15</xdr:col>
      <xdr:colOff>101600</xdr:colOff>
      <xdr:row>76</xdr:row>
      <xdr:rowOff>72168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63295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093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95662</xdr:rowOff>
    </xdr:from>
    <xdr:to>
      <xdr:col>10</xdr:col>
      <xdr:colOff>114300</xdr:colOff>
      <xdr:row>76</xdr:row>
      <xdr:rowOff>47464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2954412"/>
          <a:ext cx="889000" cy="123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33176</xdr:rowOff>
    </xdr:from>
    <xdr:to>
      <xdr:col>10</xdr:col>
      <xdr:colOff>165100</xdr:colOff>
      <xdr:row>77</xdr:row>
      <xdr:rowOff>134776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125903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32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90171</xdr:rowOff>
    </xdr:from>
    <xdr:to>
      <xdr:col>6</xdr:col>
      <xdr:colOff>38100</xdr:colOff>
      <xdr:row>78</xdr:row>
      <xdr:rowOff>20321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11448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384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109136</xdr:rowOff>
    </xdr:from>
    <xdr:to>
      <xdr:col>24</xdr:col>
      <xdr:colOff>114300</xdr:colOff>
      <xdr:row>73</xdr:row>
      <xdr:rowOff>39286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45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132013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304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56338</xdr:rowOff>
    </xdr:from>
    <xdr:to>
      <xdr:col>20</xdr:col>
      <xdr:colOff>38100</xdr:colOff>
      <xdr:row>73</xdr:row>
      <xdr:rowOff>157938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57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3015</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347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56951</xdr:rowOff>
    </xdr:from>
    <xdr:to>
      <xdr:col>15</xdr:col>
      <xdr:colOff>101600</xdr:colOff>
      <xdr:row>73</xdr:row>
      <xdr:rowOff>158551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57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3628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348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44862</xdr:rowOff>
    </xdr:from>
    <xdr:to>
      <xdr:col>10</xdr:col>
      <xdr:colOff>165100</xdr:colOff>
      <xdr:row>75</xdr:row>
      <xdr:rowOff>146462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290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162989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67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168114</xdr:rowOff>
    </xdr:from>
    <xdr:to>
      <xdr:col>6</xdr:col>
      <xdr:colOff>38100</xdr:colOff>
      <xdr:row>76</xdr:row>
      <xdr:rowOff>98264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02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114792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802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85694</xdr:rowOff>
    </xdr:from>
    <xdr:to>
      <xdr:col>24</xdr:col>
      <xdr:colOff>62865</xdr:colOff>
      <xdr:row>98</xdr:row>
      <xdr:rowOff>55918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87644"/>
          <a:ext cx="1270" cy="117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59745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55918</xdr:rowOff>
    </xdr:from>
    <xdr:to>
      <xdr:col>24</xdr:col>
      <xdr:colOff>152400</xdr:colOff>
      <xdr:row>98</xdr:row>
      <xdr:rowOff>55918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32371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85694</xdr:rowOff>
    </xdr:from>
    <xdr:to>
      <xdr:col>24</xdr:col>
      <xdr:colOff>152400</xdr:colOff>
      <xdr:row>91</xdr:row>
      <xdr:rowOff>85694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75806</xdr:rowOff>
    </xdr:from>
    <xdr:to>
      <xdr:col>24</xdr:col>
      <xdr:colOff>63500</xdr:colOff>
      <xdr:row>96</xdr:row>
      <xdr:rowOff>131166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363556"/>
          <a:ext cx="838200" cy="2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70375</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529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91948</xdr:rowOff>
    </xdr:from>
    <xdr:to>
      <xdr:col>24</xdr:col>
      <xdr:colOff>114300</xdr:colOff>
      <xdr:row>97</xdr:row>
      <xdr:rowOff>22098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5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75806</xdr:rowOff>
    </xdr:from>
    <xdr:to>
      <xdr:col>19</xdr:col>
      <xdr:colOff>177800</xdr:colOff>
      <xdr:row>95</xdr:row>
      <xdr:rowOff>124994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363556"/>
          <a:ext cx="889000" cy="4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133192</xdr:rowOff>
    </xdr:from>
    <xdr:to>
      <xdr:col>20</xdr:col>
      <xdr:colOff>38100</xdr:colOff>
      <xdr:row>96</xdr:row>
      <xdr:rowOff>63342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54469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51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124994</xdr:rowOff>
    </xdr:from>
    <xdr:to>
      <xdr:col>15</xdr:col>
      <xdr:colOff>50800</xdr:colOff>
      <xdr:row>97</xdr:row>
      <xdr:rowOff>15380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412744"/>
          <a:ext cx="889000" cy="23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xdr:rowOff>
    </xdr:from>
    <xdr:to>
      <xdr:col>15</xdr:col>
      <xdr:colOff>101600</xdr:colOff>
      <xdr:row>96</xdr:row>
      <xdr:rowOff>102622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46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93749</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55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15380</xdr:rowOff>
    </xdr:from>
    <xdr:to>
      <xdr:col>10</xdr:col>
      <xdr:colOff>114300</xdr:colOff>
      <xdr:row>97</xdr:row>
      <xdr:rowOff>126155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646030"/>
          <a:ext cx="889000" cy="110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38379</xdr:rowOff>
    </xdr:from>
    <xdr:to>
      <xdr:col>10</xdr:col>
      <xdr:colOff>165100</xdr:colOff>
      <xdr:row>97</xdr:row>
      <xdr:rowOff>139979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6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131106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76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51657</xdr:rowOff>
    </xdr:from>
    <xdr:to>
      <xdr:col>6</xdr:col>
      <xdr:colOff>38100</xdr:colOff>
      <xdr:row>97</xdr:row>
      <xdr:rowOff>153257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8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169784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45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80366</xdr:rowOff>
    </xdr:from>
    <xdr:to>
      <xdr:col>24</xdr:col>
      <xdr:colOff>114300</xdr:colOff>
      <xdr:row>97</xdr:row>
      <xdr:rowOff>10516</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53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103243</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39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25006</xdr:rowOff>
    </xdr:from>
    <xdr:to>
      <xdr:col>20</xdr:col>
      <xdr:colOff>38100</xdr:colOff>
      <xdr:row>95</xdr:row>
      <xdr:rowOff>126606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31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143133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087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74194</xdr:rowOff>
    </xdr:from>
    <xdr:to>
      <xdr:col>15</xdr:col>
      <xdr:colOff>101600</xdr:colOff>
      <xdr:row>96</xdr:row>
      <xdr:rowOff>4344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36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20871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13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136030</xdr:rowOff>
    </xdr:from>
    <xdr:to>
      <xdr:col>10</xdr:col>
      <xdr:colOff>165100</xdr:colOff>
      <xdr:row>97</xdr:row>
      <xdr:rowOff>66180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5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82707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37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75355</xdr:rowOff>
    </xdr:from>
    <xdr:to>
      <xdr:col>6</xdr:col>
      <xdr:colOff>38100</xdr:colOff>
      <xdr:row>98</xdr:row>
      <xdr:rowOff>5505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70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168082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79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88265</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321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34942</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88265</xdr:rowOff>
    </xdr:from>
    <xdr:to>
      <xdr:col>55</xdr:col>
      <xdr:colOff>88900</xdr:colOff>
      <xdr:row>31</xdr:row>
      <xdr:rowOff>88265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53213</xdr:rowOff>
    </xdr:from>
    <xdr:to>
      <xdr:col>55</xdr:col>
      <xdr:colOff>0</xdr:colOff>
      <xdr:row>37</xdr:row>
      <xdr:rowOff>126365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396863"/>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57040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00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53213</xdr:rowOff>
    </xdr:from>
    <xdr:to>
      <xdr:col>50</xdr:col>
      <xdr:colOff>114300</xdr:colOff>
      <xdr:row>37</xdr:row>
      <xdr:rowOff>58547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396863"/>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72517</xdr:rowOff>
    </xdr:from>
    <xdr:to>
      <xdr:col>50</xdr:col>
      <xdr:colOff>165100</xdr:colOff>
      <xdr:row>38</xdr:row>
      <xdr:rowOff>2667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165244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508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58547</xdr:rowOff>
    </xdr:from>
    <xdr:to>
      <xdr:col>45</xdr:col>
      <xdr:colOff>177800</xdr:colOff>
      <xdr:row>37</xdr:row>
      <xdr:rowOff>121793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402197"/>
          <a:ext cx="889000" cy="6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152671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121793</xdr:rowOff>
    </xdr:from>
    <xdr:to>
      <xdr:col>41</xdr:col>
      <xdr:colOff>50800</xdr:colOff>
      <xdr:row>37</xdr:row>
      <xdr:rowOff>122555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46544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57277</xdr:rowOff>
    </xdr:from>
    <xdr:to>
      <xdr:col>41</xdr:col>
      <xdr:colOff>101600</xdr:colOff>
      <xdr:row>37</xdr:row>
      <xdr:rowOff>158877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3954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176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69088</xdr:rowOff>
    </xdr:from>
    <xdr:to>
      <xdr:col>36</xdr:col>
      <xdr:colOff>165100</xdr:colOff>
      <xdr:row>37</xdr:row>
      <xdr:rowOff>170688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1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15765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87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75565</xdr:rowOff>
    </xdr:from>
    <xdr:to>
      <xdr:col>55</xdr:col>
      <xdr:colOff>50800</xdr:colOff>
      <xdr:row>38</xdr:row>
      <xdr:rowOff>5715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41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98442</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270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2413</xdr:rowOff>
    </xdr:from>
    <xdr:to>
      <xdr:col>50</xdr:col>
      <xdr:colOff>165100</xdr:colOff>
      <xdr:row>37</xdr:row>
      <xdr:rowOff>104013</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34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120540</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121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7747</xdr:rowOff>
    </xdr:from>
    <xdr:to>
      <xdr:col>46</xdr:col>
      <xdr:colOff>38100</xdr:colOff>
      <xdr:row>37</xdr:row>
      <xdr:rowOff>109347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35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125874</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1266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70993</xdr:rowOff>
    </xdr:from>
    <xdr:to>
      <xdr:col>41</xdr:col>
      <xdr:colOff>101600</xdr:colOff>
      <xdr:row>38</xdr:row>
      <xdr:rowOff>1143</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41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163720</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507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71755</xdr:rowOff>
    </xdr:from>
    <xdr:to>
      <xdr:col>36</xdr:col>
      <xdr:colOff>165100</xdr:colOff>
      <xdr:row>38</xdr:row>
      <xdr:rowOff>1905</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41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164482</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5081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120345</xdr:rowOff>
    </xdr:from>
    <xdr:to>
      <xdr:col>54</xdr:col>
      <xdr:colOff>189865</xdr:colOff>
      <xdr:row>59</xdr:row>
      <xdr:rowOff>35763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92845"/>
          <a:ext cx="127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67022</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120345</xdr:rowOff>
    </xdr:from>
    <xdr:to>
      <xdr:col>55</xdr:col>
      <xdr:colOff>88900</xdr:colOff>
      <xdr:row>50</xdr:row>
      <xdr:rowOff>120345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9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140919</xdr:rowOff>
    </xdr:from>
    <xdr:to>
      <xdr:col>55</xdr:col>
      <xdr:colOff>0</xdr:colOff>
      <xdr:row>58</xdr:row>
      <xdr:rowOff>153188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085019"/>
          <a:ext cx="838200" cy="12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98518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8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75641</xdr:rowOff>
    </xdr:from>
    <xdr:to>
      <xdr:col>55</xdr:col>
      <xdr:colOff>50800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140919</xdr:rowOff>
    </xdr:from>
    <xdr:to>
      <xdr:col>50</xdr:col>
      <xdr:colOff>114300</xdr:colOff>
      <xdr:row>58</xdr:row>
      <xdr:rowOff>164770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085019"/>
          <a:ext cx="889000" cy="23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100406</xdr:rowOff>
    </xdr:from>
    <xdr:to>
      <xdr:col>50</xdr:col>
      <xdr:colOff>165100</xdr:colOff>
      <xdr:row>57</xdr:row>
      <xdr:rowOff>30556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47083</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164770</xdr:rowOff>
    </xdr:from>
    <xdr:to>
      <xdr:col>45</xdr:col>
      <xdr:colOff>177800</xdr:colOff>
      <xdr:row>59</xdr:row>
      <xdr:rowOff>3988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108870"/>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107950</xdr:rowOff>
    </xdr:from>
    <xdr:to>
      <xdr:col>46</xdr:col>
      <xdr:colOff>38100</xdr:colOff>
      <xdr:row>57</xdr:row>
      <xdr:rowOff>38100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54627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158750</xdr:rowOff>
    </xdr:from>
    <xdr:to>
      <xdr:col>41</xdr:col>
      <xdr:colOff>50800</xdr:colOff>
      <xdr:row>59</xdr:row>
      <xdr:rowOff>3988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102850"/>
          <a:ext cx="889000" cy="1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76632</xdr:rowOff>
    </xdr:from>
    <xdr:to>
      <xdr:col>41</xdr:col>
      <xdr:colOff>101600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99492</xdr:rowOff>
    </xdr:from>
    <xdr:to>
      <xdr:col>36</xdr:col>
      <xdr:colOff>165100</xdr:colOff>
      <xdr:row>57</xdr:row>
      <xdr:rowOff>29642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0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46169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47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102388</xdr:rowOff>
    </xdr:from>
    <xdr:to>
      <xdr:col>55</xdr:col>
      <xdr:colOff>50800</xdr:colOff>
      <xdr:row>59</xdr:row>
      <xdr:rowOff>32538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4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17315</xdr:rowOff>
    </xdr:from>
    <xdr:ext cx="378565"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61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90119</xdr:rowOff>
    </xdr:from>
    <xdr:to>
      <xdr:col>50</xdr:col>
      <xdr:colOff>165100</xdr:colOff>
      <xdr:row>59</xdr:row>
      <xdr:rowOff>20269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3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11396</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50017" y="10126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113970</xdr:rowOff>
    </xdr:from>
    <xdr:to>
      <xdr:col>46</xdr:col>
      <xdr:colOff>38100</xdr:colOff>
      <xdr:row>59</xdr:row>
      <xdr:rowOff>44120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5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35247</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61017" y="10150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124638</xdr:rowOff>
    </xdr:from>
    <xdr:to>
      <xdr:col>41</xdr:col>
      <xdr:colOff>101600</xdr:colOff>
      <xdr:row>59</xdr:row>
      <xdr:rowOff>54788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6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45915</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72017" y="10161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107950</xdr:rowOff>
    </xdr:from>
    <xdr:to>
      <xdr:col>36</xdr:col>
      <xdr:colOff>165100</xdr:colOff>
      <xdr:row>59</xdr:row>
      <xdr:rowOff>38100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5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29227</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101447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45615</xdr:rowOff>
    </xdr:from>
    <xdr:to>
      <xdr:col>54</xdr:col>
      <xdr:colOff>189865</xdr:colOff>
      <xdr:row>79</xdr:row>
      <xdr:rowOff>74712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8565"/>
          <a:ext cx="1270" cy="140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78539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74712</xdr:rowOff>
    </xdr:from>
    <xdr:to>
      <xdr:col>55</xdr:col>
      <xdr:colOff>88900</xdr:colOff>
      <xdr:row>79</xdr:row>
      <xdr:rowOff>74712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163742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9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45615</xdr:rowOff>
    </xdr:from>
    <xdr:to>
      <xdr:col>55</xdr:col>
      <xdr:colOff>88900</xdr:colOff>
      <xdr:row>71</xdr:row>
      <xdr:rowOff>45615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6900</xdr:rowOff>
    </xdr:from>
    <xdr:to>
      <xdr:col>55</xdr:col>
      <xdr:colOff>0</xdr:colOff>
      <xdr:row>79</xdr:row>
      <xdr:rowOff>46774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551450"/>
          <a:ext cx="838200" cy="39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19014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2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167587</xdr:rowOff>
    </xdr:from>
    <xdr:to>
      <xdr:col>55</xdr:col>
      <xdr:colOff>50800</xdr:colOff>
      <xdr:row>78</xdr:row>
      <xdr:rowOff>97737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6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6900</xdr:rowOff>
    </xdr:from>
    <xdr:to>
      <xdr:col>50</xdr:col>
      <xdr:colOff>114300</xdr:colOff>
      <xdr:row>79</xdr:row>
      <xdr:rowOff>19309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551450"/>
          <a:ext cx="889000" cy="1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122504</xdr:rowOff>
    </xdr:from>
    <xdr:to>
      <xdr:col>50</xdr:col>
      <xdr:colOff>165100</xdr:colOff>
      <xdr:row>78</xdr:row>
      <xdr:rowOff>52654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69181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165613</xdr:rowOff>
    </xdr:from>
    <xdr:to>
      <xdr:col>45</xdr:col>
      <xdr:colOff>177800</xdr:colOff>
      <xdr:row>79</xdr:row>
      <xdr:rowOff>19309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538713"/>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95431</xdr:rowOff>
    </xdr:from>
    <xdr:to>
      <xdr:col>46</xdr:col>
      <xdr:colOff>38100</xdr:colOff>
      <xdr:row>78</xdr:row>
      <xdr:rowOff>25581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42108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165613</xdr:rowOff>
    </xdr:from>
    <xdr:to>
      <xdr:col>41</xdr:col>
      <xdr:colOff>50800</xdr:colOff>
      <xdr:row>79</xdr:row>
      <xdr:rowOff>42430</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538713"/>
          <a:ext cx="889000" cy="4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68914</xdr:rowOff>
    </xdr:from>
    <xdr:to>
      <xdr:col>41</xdr:col>
      <xdr:colOff>101600</xdr:colOff>
      <xdr:row>77</xdr:row>
      <xdr:rowOff>170514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15591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38134</xdr:rowOff>
    </xdr:from>
    <xdr:to>
      <xdr:col>36</xdr:col>
      <xdr:colOff>165100</xdr:colOff>
      <xdr:row>78</xdr:row>
      <xdr:rowOff>139734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156261</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167424</xdr:rowOff>
    </xdr:from>
    <xdr:to>
      <xdr:col>55</xdr:col>
      <xdr:colOff>50800</xdr:colOff>
      <xdr:row>79</xdr:row>
      <xdr:rowOff>97574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54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82351</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5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127550</xdr:rowOff>
    </xdr:from>
    <xdr:to>
      <xdr:col>50</xdr:col>
      <xdr:colOff>165100</xdr:colOff>
      <xdr:row>79</xdr:row>
      <xdr:rowOff>57700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50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48827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59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139959</xdr:rowOff>
    </xdr:from>
    <xdr:to>
      <xdr:col>46</xdr:col>
      <xdr:colOff>38100</xdr:colOff>
      <xdr:row>79</xdr:row>
      <xdr:rowOff>70109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1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61236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60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114813</xdr:rowOff>
    </xdr:from>
    <xdr:to>
      <xdr:col>41</xdr:col>
      <xdr:colOff>101600</xdr:colOff>
      <xdr:row>79</xdr:row>
      <xdr:rowOff>44963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8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36090</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80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163080</xdr:rowOff>
    </xdr:from>
    <xdr:to>
      <xdr:col>36</xdr:col>
      <xdr:colOff>165100</xdr:colOff>
      <xdr:row>79</xdr:row>
      <xdr:rowOff>93230</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3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84357</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62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67371</xdr:rowOff>
    </xdr:from>
    <xdr:to>
      <xdr:col>54</xdr:col>
      <xdr:colOff>189865</xdr:colOff>
      <xdr:row>98</xdr:row>
      <xdr:rowOff>65291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7871"/>
          <a:ext cx="1270" cy="136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69118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65291</xdr:rowOff>
    </xdr:from>
    <xdr:to>
      <xdr:col>55</xdr:col>
      <xdr:colOff>88900</xdr:colOff>
      <xdr:row>98</xdr:row>
      <xdr:rowOff>65291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6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14048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67371</xdr:rowOff>
    </xdr:from>
    <xdr:to>
      <xdr:col>55</xdr:col>
      <xdr:colOff>88900</xdr:colOff>
      <xdr:row>90</xdr:row>
      <xdr:rowOff>67371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37767</xdr:rowOff>
    </xdr:from>
    <xdr:to>
      <xdr:col>55</xdr:col>
      <xdr:colOff>0</xdr:colOff>
      <xdr:row>97</xdr:row>
      <xdr:rowOff>47963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668417"/>
          <a:ext cx="838200" cy="10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87431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03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64554</xdr:rowOff>
    </xdr:from>
    <xdr:to>
      <xdr:col>55</xdr:col>
      <xdr:colOff>50800</xdr:colOff>
      <xdr:row>95</xdr:row>
      <xdr:rowOff>166154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47963</xdr:rowOff>
    </xdr:from>
    <xdr:to>
      <xdr:col>50</xdr:col>
      <xdr:colOff>114300</xdr:colOff>
      <xdr:row>97</xdr:row>
      <xdr:rowOff>75966</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678613"/>
          <a:ext cx="889000" cy="2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46861</xdr:rowOff>
    </xdr:from>
    <xdr:to>
      <xdr:col>50</xdr:col>
      <xdr:colOff>165100</xdr:colOff>
      <xdr:row>95</xdr:row>
      <xdr:rowOff>148461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164988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0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72081</xdr:rowOff>
    </xdr:from>
    <xdr:to>
      <xdr:col>45</xdr:col>
      <xdr:colOff>177800</xdr:colOff>
      <xdr:row>97</xdr:row>
      <xdr:rowOff>75966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702731"/>
          <a:ext cx="889000" cy="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76853</xdr:rowOff>
    </xdr:from>
    <xdr:to>
      <xdr:col>46</xdr:col>
      <xdr:colOff>38100</xdr:colOff>
      <xdr:row>96</xdr:row>
      <xdr:rowOff>7003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23530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57770</xdr:rowOff>
    </xdr:from>
    <xdr:to>
      <xdr:col>41</xdr:col>
      <xdr:colOff>50800</xdr:colOff>
      <xdr:row>97</xdr:row>
      <xdr:rowOff>72081</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688420"/>
          <a:ext cx="889000" cy="1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31705</xdr:rowOff>
    </xdr:from>
    <xdr:to>
      <xdr:col>41</xdr:col>
      <xdr:colOff>101600</xdr:colOff>
      <xdr:row>95</xdr:row>
      <xdr:rowOff>133305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149832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63023</xdr:rowOff>
    </xdr:from>
    <xdr:to>
      <xdr:col>36</xdr:col>
      <xdr:colOff>165100</xdr:colOff>
      <xdr:row>95</xdr:row>
      <xdr:rowOff>164623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5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9700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158417</xdr:rowOff>
    </xdr:from>
    <xdr:to>
      <xdr:col>55</xdr:col>
      <xdr:colOff>50800</xdr:colOff>
      <xdr:row>97</xdr:row>
      <xdr:rowOff>88567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1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136844</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96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168613</xdr:rowOff>
    </xdr:from>
    <xdr:to>
      <xdr:col>50</xdr:col>
      <xdr:colOff>165100</xdr:colOff>
      <xdr:row>97</xdr:row>
      <xdr:rowOff>98763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62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89890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72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25166</xdr:rowOff>
    </xdr:from>
    <xdr:to>
      <xdr:col>46</xdr:col>
      <xdr:colOff>38100</xdr:colOff>
      <xdr:row>97</xdr:row>
      <xdr:rowOff>126766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65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117893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748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21281</xdr:rowOff>
    </xdr:from>
    <xdr:to>
      <xdr:col>41</xdr:col>
      <xdr:colOff>101600</xdr:colOff>
      <xdr:row>97</xdr:row>
      <xdr:rowOff>122881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5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114008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4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6970</xdr:rowOff>
    </xdr:from>
    <xdr:to>
      <xdr:col>36</xdr:col>
      <xdr:colOff>165100</xdr:colOff>
      <xdr:row>97</xdr:row>
      <xdr:rowOff>108570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63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99697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730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130883</xdr:rowOff>
    </xdr:from>
    <xdr:to>
      <xdr:col>85</xdr:col>
      <xdr:colOff>126364</xdr:colOff>
      <xdr:row>39</xdr:row>
      <xdr:rowOff>61758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4383"/>
          <a:ext cx="1269" cy="1473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65585</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61758</xdr:rowOff>
    </xdr:from>
    <xdr:to>
      <xdr:col>86</xdr:col>
      <xdr:colOff>25400</xdr:colOff>
      <xdr:row>39</xdr:row>
      <xdr:rowOff>61758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77560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130883</xdr:rowOff>
    </xdr:from>
    <xdr:to>
      <xdr:col>86</xdr:col>
      <xdr:colOff>25400</xdr:colOff>
      <xdr:row>30</xdr:row>
      <xdr:rowOff>130883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1778</xdr:rowOff>
    </xdr:from>
    <xdr:to>
      <xdr:col>85</xdr:col>
      <xdr:colOff>127000</xdr:colOff>
      <xdr:row>38</xdr:row>
      <xdr:rowOff>23440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516878"/>
          <a:ext cx="838200" cy="21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146611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47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123734</xdr:rowOff>
    </xdr:from>
    <xdr:to>
      <xdr:col>85</xdr:col>
      <xdr:colOff>177800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1778</xdr:rowOff>
    </xdr:from>
    <xdr:to>
      <xdr:col>81</xdr:col>
      <xdr:colOff>50800</xdr:colOff>
      <xdr:row>38</xdr:row>
      <xdr:rowOff>146993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516878"/>
          <a:ext cx="889000" cy="145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25328</xdr:rowOff>
    </xdr:from>
    <xdr:to>
      <xdr:col>81</xdr:col>
      <xdr:colOff>101600</xdr:colOff>
      <xdr:row>37</xdr:row>
      <xdr:rowOff>126928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143455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113030</xdr:rowOff>
    </xdr:from>
    <xdr:to>
      <xdr:col>76</xdr:col>
      <xdr:colOff>114300</xdr:colOff>
      <xdr:row>38</xdr:row>
      <xdr:rowOff>146993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628130"/>
          <a:ext cx="889000" cy="33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61577</xdr:rowOff>
    </xdr:from>
    <xdr:to>
      <xdr:col>76</xdr:col>
      <xdr:colOff>165100</xdr:colOff>
      <xdr:row>37</xdr:row>
      <xdr:rowOff>163177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8254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113030</xdr:rowOff>
    </xdr:from>
    <xdr:to>
      <xdr:col>71</xdr:col>
      <xdr:colOff>177800</xdr:colOff>
      <xdr:row>38</xdr:row>
      <xdr:rowOff>121303</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628130"/>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16401</xdr:rowOff>
    </xdr:from>
    <xdr:to>
      <xdr:col>72</xdr:col>
      <xdr:colOff>38100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32730</xdr:rowOff>
    </xdr:from>
    <xdr:to>
      <xdr:col>67</xdr:col>
      <xdr:colOff>101600</xdr:colOff>
      <xdr:row>37</xdr:row>
      <xdr:rowOff>134330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150857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5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144090</xdr:rowOff>
    </xdr:from>
    <xdr:to>
      <xdr:col>85</xdr:col>
      <xdr:colOff>177800</xdr:colOff>
      <xdr:row>38</xdr:row>
      <xdr:rowOff>74240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8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122517</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6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122428</xdr:rowOff>
    </xdr:from>
    <xdr:to>
      <xdr:col>81</xdr:col>
      <xdr:colOff>101600</xdr:colOff>
      <xdr:row>38</xdr:row>
      <xdr:rowOff>52578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6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43705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55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96193</xdr:rowOff>
    </xdr:from>
    <xdr:to>
      <xdr:col>76</xdr:col>
      <xdr:colOff>165100</xdr:colOff>
      <xdr:row>39</xdr:row>
      <xdr:rowOff>26343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61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17470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704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62230</xdr:rowOff>
    </xdr:from>
    <xdr:to>
      <xdr:col>72</xdr:col>
      <xdr:colOff>38100</xdr:colOff>
      <xdr:row>38</xdr:row>
      <xdr:rowOff>163830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7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154957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7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70503</xdr:rowOff>
    </xdr:from>
    <xdr:to>
      <xdr:col>67</xdr:col>
      <xdr:colOff>101600</xdr:colOff>
      <xdr:row>39</xdr:row>
      <xdr:rowOff>653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8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163230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7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125184</xdr:rowOff>
    </xdr:from>
    <xdr:to>
      <xdr:col>85</xdr:col>
      <xdr:colOff>126364</xdr:colOff>
      <xdr:row>57</xdr:row>
      <xdr:rowOff>121092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97684"/>
          <a:ext cx="1269" cy="119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124919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8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121092</xdr:rowOff>
    </xdr:from>
    <xdr:to>
      <xdr:col>86</xdr:col>
      <xdr:colOff>25400</xdr:colOff>
      <xdr:row>57</xdr:row>
      <xdr:rowOff>121092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893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71861</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80,635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125184</xdr:rowOff>
    </xdr:from>
    <xdr:to>
      <xdr:col>86</xdr:col>
      <xdr:colOff>25400</xdr:colOff>
      <xdr:row>50</xdr:row>
      <xdr:rowOff>125184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9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68720</xdr:rowOff>
    </xdr:from>
    <xdr:to>
      <xdr:col>85</xdr:col>
      <xdr:colOff>127000</xdr:colOff>
      <xdr:row>55</xdr:row>
      <xdr:rowOff>75166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498470"/>
          <a:ext cx="838200" cy="6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124190</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21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101313</xdr:rowOff>
    </xdr:from>
    <xdr:to>
      <xdr:col>85</xdr:col>
      <xdr:colOff>177800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2769</xdr:rowOff>
    </xdr:from>
    <xdr:to>
      <xdr:col>81</xdr:col>
      <xdr:colOff>50800</xdr:colOff>
      <xdr:row>55</xdr:row>
      <xdr:rowOff>68720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432519"/>
          <a:ext cx="889000" cy="6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134186</xdr:rowOff>
    </xdr:from>
    <xdr:to>
      <xdr:col>81</xdr:col>
      <xdr:colOff>101600</xdr:colOff>
      <xdr:row>55</xdr:row>
      <xdr:rowOff>64336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80863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16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2769</xdr:rowOff>
    </xdr:from>
    <xdr:to>
      <xdr:col>76</xdr:col>
      <xdr:colOff>114300</xdr:colOff>
      <xdr:row>56</xdr:row>
      <xdr:rowOff>42225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432519"/>
          <a:ext cx="889000" cy="21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169618</xdr:rowOff>
    </xdr:from>
    <xdr:to>
      <xdr:col>76</xdr:col>
      <xdr:colOff>165100</xdr:colOff>
      <xdr:row>55</xdr:row>
      <xdr:rowOff>99768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90895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52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42225</xdr:rowOff>
    </xdr:from>
    <xdr:to>
      <xdr:col>71</xdr:col>
      <xdr:colOff>177800</xdr:colOff>
      <xdr:row>56</xdr:row>
      <xdr:rowOff>99055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643425"/>
          <a:ext cx="889000" cy="5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125590</xdr:rowOff>
    </xdr:from>
    <xdr:to>
      <xdr:col>72</xdr:col>
      <xdr:colOff>38100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72267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1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40277</xdr:rowOff>
    </xdr:from>
    <xdr:to>
      <xdr:col>67</xdr:col>
      <xdr:colOff>101600</xdr:colOff>
      <xdr:row>55</xdr:row>
      <xdr:rowOff>141877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4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158404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24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24366</xdr:rowOff>
    </xdr:from>
    <xdr:to>
      <xdr:col>85</xdr:col>
      <xdr:colOff>177800</xdr:colOff>
      <xdr:row>55</xdr:row>
      <xdr:rowOff>125966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45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2793</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432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17920</xdr:rowOff>
    </xdr:from>
    <xdr:to>
      <xdr:col>81</xdr:col>
      <xdr:colOff>101600</xdr:colOff>
      <xdr:row>55</xdr:row>
      <xdr:rowOff>119520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44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110647</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54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123419</xdr:rowOff>
    </xdr:from>
    <xdr:to>
      <xdr:col>76</xdr:col>
      <xdr:colOff>165100</xdr:colOff>
      <xdr:row>55</xdr:row>
      <xdr:rowOff>53569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38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70096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15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162875</xdr:rowOff>
    </xdr:from>
    <xdr:to>
      <xdr:col>72</xdr:col>
      <xdr:colOff>38100</xdr:colOff>
      <xdr:row>56</xdr:row>
      <xdr:rowOff>93025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59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84152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68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48255</xdr:rowOff>
    </xdr:from>
    <xdr:to>
      <xdr:col>67</xdr:col>
      <xdr:colOff>101600</xdr:colOff>
      <xdr:row>56</xdr:row>
      <xdr:rowOff>149855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64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140982</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742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129337</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02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76014</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7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129337</xdr:rowOff>
    </xdr:from>
    <xdr:to>
      <xdr:col>86</xdr:col>
      <xdr:colOff>25400</xdr:colOff>
      <xdr:row>71</xdr:row>
      <xdr:rowOff>129337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0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40717</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585267"/>
          <a:ext cx="838200" cy="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103700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0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80823</xdr:rowOff>
    </xdr:from>
    <xdr:to>
      <xdr:col>85</xdr:col>
      <xdr:colOff>177800</xdr:colOff>
      <xdr:row>79</xdr:row>
      <xdr:rowOff>10973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5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106274</xdr:rowOff>
    </xdr:from>
    <xdr:to>
      <xdr:col>81</xdr:col>
      <xdr:colOff>101600</xdr:colOff>
      <xdr:row>79</xdr:row>
      <xdr:rowOff>36424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52951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54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1778</xdr:rowOff>
    </xdr:from>
    <xdr:to>
      <xdr:col>76</xdr:col>
      <xdr:colOff>114300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46328"/>
          <a:ext cx="8890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62534</xdr:rowOff>
    </xdr:from>
    <xdr:to>
      <xdr:col>76</xdr:col>
      <xdr:colOff>165100</xdr:colOff>
      <xdr:row>78</xdr:row>
      <xdr:rowOff>164134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1778</xdr:rowOff>
    </xdr:from>
    <xdr:to>
      <xdr:col>71</xdr:col>
      <xdr:colOff>177800</xdr:colOff>
      <xdr:row>79</xdr:row>
      <xdr:rowOff>24409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546328"/>
          <a:ext cx="889000" cy="2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108102</xdr:rowOff>
    </xdr:from>
    <xdr:to>
      <xdr:col>72</xdr:col>
      <xdr:colOff>38100</xdr:colOff>
      <xdr:row>78</xdr:row>
      <xdr:rowOff>38252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140030</xdr:rowOff>
    </xdr:from>
    <xdr:to>
      <xdr:col>67</xdr:col>
      <xdr:colOff>101600</xdr:colOff>
      <xdr:row>78</xdr:row>
      <xdr:rowOff>70180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4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86707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1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161367</xdr:rowOff>
    </xdr:from>
    <xdr:to>
      <xdr:col>85</xdr:col>
      <xdr:colOff>177800</xdr:colOff>
      <xdr:row>79</xdr:row>
      <xdr:rowOff>91517</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76294</xdr:rowOff>
    </xdr:from>
    <xdr:ext cx="313932"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49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122428</xdr:rowOff>
    </xdr:from>
    <xdr:to>
      <xdr:col>72</xdr:col>
      <xdr:colOff>38100</xdr:colOff>
      <xdr:row>79</xdr:row>
      <xdr:rowOff>52578</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9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43705</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14017" y="13588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145059</xdr:rowOff>
    </xdr:from>
    <xdr:to>
      <xdr:col>67</xdr:col>
      <xdr:colOff>101600</xdr:colOff>
      <xdr:row>79</xdr:row>
      <xdr:rowOff>75209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1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66336</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6108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142129</xdr:rowOff>
    </xdr:from>
    <xdr:to>
      <xdr:col>85</xdr:col>
      <xdr:colOff>126364</xdr:colOff>
      <xdr:row>98</xdr:row>
      <xdr:rowOff>98067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72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101894</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0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98067</xdr:rowOff>
    </xdr:from>
    <xdr:to>
      <xdr:col>86</xdr:col>
      <xdr:colOff>25400</xdr:colOff>
      <xdr:row>98</xdr:row>
      <xdr:rowOff>98067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0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88806</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4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142129</xdr:rowOff>
    </xdr:from>
    <xdr:to>
      <xdr:col>86</xdr:col>
      <xdr:colOff>25400</xdr:colOff>
      <xdr:row>90</xdr:row>
      <xdr:rowOff>142129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72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87864</xdr:rowOff>
    </xdr:from>
    <xdr:to>
      <xdr:col>85</xdr:col>
      <xdr:colOff>127000</xdr:colOff>
      <xdr:row>95</xdr:row>
      <xdr:rowOff>104581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375614"/>
          <a:ext cx="838200" cy="1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11622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127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160195</xdr:rowOff>
    </xdr:from>
    <xdr:to>
      <xdr:col>85</xdr:col>
      <xdr:colOff>177800</xdr:colOff>
      <xdr:row>95</xdr:row>
      <xdr:rowOff>90345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27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87864</xdr:rowOff>
    </xdr:from>
    <xdr:to>
      <xdr:col>81</xdr:col>
      <xdr:colOff>50800</xdr:colOff>
      <xdr:row>95</xdr:row>
      <xdr:rowOff>120611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375614"/>
          <a:ext cx="889000" cy="3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157251</xdr:rowOff>
    </xdr:from>
    <xdr:to>
      <xdr:col>81</xdr:col>
      <xdr:colOff>101600</xdr:colOff>
      <xdr:row>95</xdr:row>
      <xdr:rowOff>87401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103928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04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120611</xdr:rowOff>
    </xdr:from>
    <xdr:to>
      <xdr:col>76</xdr:col>
      <xdr:colOff>114300</xdr:colOff>
      <xdr:row>96</xdr:row>
      <xdr:rowOff>2739</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408361"/>
          <a:ext cx="889000" cy="53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161623</xdr:rowOff>
    </xdr:from>
    <xdr:to>
      <xdr:col>76</xdr:col>
      <xdr:colOff>165100</xdr:colOff>
      <xdr:row>95</xdr:row>
      <xdr:rowOff>91773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108300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05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167075</xdr:rowOff>
    </xdr:from>
    <xdr:to>
      <xdr:col>71</xdr:col>
      <xdr:colOff>177800</xdr:colOff>
      <xdr:row>96</xdr:row>
      <xdr:rowOff>2739</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454825"/>
          <a:ext cx="889000" cy="7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10833</xdr:rowOff>
    </xdr:from>
    <xdr:to>
      <xdr:col>72</xdr:col>
      <xdr:colOff>38100</xdr:colOff>
      <xdr:row>95</xdr:row>
      <xdr:rowOff>112433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162852</xdr:rowOff>
    </xdr:from>
    <xdr:to>
      <xdr:col>67</xdr:col>
      <xdr:colOff>101600</xdr:colOff>
      <xdr:row>95</xdr:row>
      <xdr:rowOff>93002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109529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53781</xdr:rowOff>
    </xdr:from>
    <xdr:to>
      <xdr:col>85</xdr:col>
      <xdr:colOff>177800</xdr:colOff>
      <xdr:row>95</xdr:row>
      <xdr:rowOff>155381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34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32208</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31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37064</xdr:rowOff>
    </xdr:from>
    <xdr:to>
      <xdr:col>81</xdr:col>
      <xdr:colOff>101600</xdr:colOff>
      <xdr:row>95</xdr:row>
      <xdr:rowOff>138664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32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129791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41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69811</xdr:rowOff>
    </xdr:from>
    <xdr:to>
      <xdr:col>76</xdr:col>
      <xdr:colOff>165100</xdr:colOff>
      <xdr:row>95</xdr:row>
      <xdr:rowOff>171411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35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162538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45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123389</xdr:rowOff>
    </xdr:from>
    <xdr:to>
      <xdr:col>72</xdr:col>
      <xdr:colOff>38100</xdr:colOff>
      <xdr:row>96</xdr:row>
      <xdr:rowOff>53539</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41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44666</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503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116275</xdr:rowOff>
    </xdr:from>
    <xdr:to>
      <xdr:col>67</xdr:col>
      <xdr:colOff>101600</xdr:colOff>
      <xdr:row>96</xdr:row>
      <xdr:rowOff>46425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40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37552</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4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132080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447030"/>
          <a:ext cx="1269"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78757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2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132080</xdr:rowOff>
    </xdr:from>
    <xdr:to>
      <xdr:col>116</xdr:col>
      <xdr:colOff>152400</xdr:colOff>
      <xdr:row>31</xdr:row>
      <xdr:rowOff>132080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447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91203</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348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122047</xdr:rowOff>
    </xdr:from>
    <xdr:to>
      <xdr:col>112</xdr:col>
      <xdr:colOff>38100</xdr:colOff>
      <xdr:row>37</xdr:row>
      <xdr:rowOff>52197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9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68724</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06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54991</xdr:rowOff>
    </xdr:from>
    <xdr:to>
      <xdr:col>107</xdr:col>
      <xdr:colOff>101600</xdr:colOff>
      <xdr:row>38</xdr:row>
      <xdr:rowOff>156591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1668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4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57658</xdr:rowOff>
    </xdr:from>
    <xdr:to>
      <xdr:col>102</xdr:col>
      <xdr:colOff>165100</xdr:colOff>
      <xdr:row>38</xdr:row>
      <xdr:rowOff>159258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4335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47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81661</xdr:rowOff>
    </xdr:from>
    <xdr:to>
      <xdr:col>98</xdr:col>
      <xdr:colOff>38100</xdr:colOff>
      <xdr:row>39</xdr:row>
      <xdr:rowOff>11811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28338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民生費は、住民一人当たり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260,287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前年度比で増加し、類似団体内平均値と比較して高い水準で推移している。これは、本市が全国的にみても生活保護受給率が高く生活保護費が高い水準で推移していること、市独自施策である２歳児の幼児教育・保育無償化を実施していることに加えて、令和５年度は施設型給付費が公定価格見直しにより増加したことが主な要因である。</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また、衛生費は住民一人当たり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42,448</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前年度比で大幅に減少した。これは、新型コロナウイルスワクチン接種経費や、新型コロナウイルス感染症にかかる医療費の公費負担や高齢者施設等における検査費用等が全国的に大きく減少したこと加えて、原油高及び物価高対策として前年度に実施した水道基本料金の減免にかかる水道事業会計への繰出金が減少したこと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大阪府八尾市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令和５年度決算について、歳出においては、物件費、補助費等、公債費、投資的経費が減となったが、人件費、扶助費、維持補修費、積立金、繰出金が増となった。　歳入においては、法人市民税、市たばこ税が減となったが、個人市民税、固定資産税、都市計画税などで増となり、実質収支額は対前年度</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百万円減の</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35</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百万円となった。</a:t>
          </a:r>
        </a:p>
        <a:p>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今後も、物価高騰や賃金の引き上げなどの影響をはじめとする社会情勢に注視するとともに、扶助費などの義務的経費が高い水準で見込まれることから、事業の見直しを図り、適正な財政運営に努める。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大阪府八尾市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一般会計については、財政調整基金を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650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百万円取崩し、実質収支額が前年度比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百万円減となったものの、黒字を達成した。その他の会計でもすべて黒字化を達成している。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連結実質赤字比率の早期健全化基準を下回っているが、今後も、引き続き、各会計の数値の動向に注意しつつ、黒字財政の維持に努める。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124_&#20843;&#23614;&#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10</v>
          </cell>
          <cell r="BX51">
            <v>3.3</v>
          </cell>
        </row>
        <row r="53">
          <cell r="BP53">
            <v>59.1</v>
          </cell>
          <cell r="BX53">
            <v>61</v>
          </cell>
          <cell r="CF53">
            <v>62.3</v>
          </cell>
          <cell r="CN53">
            <v>63.6</v>
          </cell>
          <cell r="CV53">
            <v>65</v>
          </cell>
        </row>
        <row r="55">
          <cell r="AN55" t="str">
            <v>類似団体内平均値</v>
          </cell>
          <cell r="BP55">
            <v>33.9</v>
          </cell>
          <cell r="BX55">
            <v>31.5</v>
          </cell>
          <cell r="CF55">
            <v>23.4</v>
          </cell>
          <cell r="CN55">
            <v>18.2</v>
          </cell>
          <cell r="CV55">
            <v>17.100000000000001</v>
          </cell>
        </row>
        <row r="57">
          <cell r="BP57">
            <v>61.8</v>
          </cell>
          <cell r="BX57">
            <v>62.9</v>
          </cell>
          <cell r="CF57">
            <v>63.9</v>
          </cell>
          <cell r="CN57">
            <v>64.900000000000006</v>
          </cell>
          <cell r="CV57">
            <v>65.8</v>
          </cell>
        </row>
        <row r="72">
          <cell r="BP72" t="str">
            <v>R01</v>
          </cell>
          <cell r="BX72" t="str">
            <v>R02</v>
          </cell>
          <cell r="CF72" t="str">
            <v>R03</v>
          </cell>
          <cell r="CN72" t="str">
            <v>R04</v>
          </cell>
          <cell r="CV72" t="str">
            <v>R05</v>
          </cell>
        </row>
        <row r="73">
          <cell r="AN73" t="str">
            <v>当該団体値</v>
          </cell>
          <cell r="BP73">
            <v>10</v>
          </cell>
          <cell r="BX73">
            <v>3.3</v>
          </cell>
        </row>
        <row r="75">
          <cell r="BP75">
            <v>5.0999999999999996</v>
          </cell>
          <cell r="BX75">
            <v>4.0999999999999996</v>
          </cell>
          <cell r="CF75">
            <v>3.7</v>
          </cell>
          <cell r="CN75">
            <v>3.4</v>
          </cell>
          <cell r="CV75">
            <v>3.1</v>
          </cell>
        </row>
        <row r="77">
          <cell r="AN77" t="str">
            <v>類似団体内平均値</v>
          </cell>
          <cell r="BP77">
            <v>33.9</v>
          </cell>
          <cell r="BX77">
            <v>31.5</v>
          </cell>
          <cell r="CF77">
            <v>23.4</v>
          </cell>
          <cell r="CN77">
            <v>18.2</v>
          </cell>
          <cell r="CV77">
            <v>17.100000000000001</v>
          </cell>
        </row>
        <row r="79">
          <cell r="BP79">
            <v>5.7</v>
          </cell>
          <cell r="BX79">
            <v>5.4</v>
          </cell>
          <cell r="CF79">
            <v>5.2</v>
          </cell>
          <cell r="CN79">
            <v>5.2</v>
          </cell>
          <cell r="CV79">
            <v>5.2</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6" customWidth="1"/>
    <col min="12" max="12" width="2.21875" style="176" customWidth="1"/>
    <col min="13" max="17" width="2.33203125" style="176" customWidth="1"/>
    <col min="18" max="119" width="2.109375" style="176" customWidth="1"/>
    <col min="120" max="16384" width="0" style="176"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77"/>
      <c r="DK1" s="177"/>
      <c r="DL1" s="177"/>
      <c r="DM1" s="177"/>
      <c r="DN1" s="177"/>
      <c r="DO1" s="177"/>
    </row>
    <row r="2" spans="1:119" ht="24" thickBot="1" x14ac:dyDescent="0.25">
      <c r="B2" s="178" t="s">
        <v>77</v>
      </c>
      <c r="C2" s="178"/>
      <c r="D2" s="179"/>
    </row>
    <row r="3" spans="1:119" ht="18.75" customHeight="1" thickBot="1" x14ac:dyDescent="0.25">
      <c r="A3" s="177"/>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77"/>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122333416</v>
      </c>
      <c r="BO4" s="371"/>
      <c r="BP4" s="371"/>
      <c r="BQ4" s="371"/>
      <c r="BR4" s="371"/>
      <c r="BS4" s="371"/>
      <c r="BT4" s="371"/>
      <c r="BU4" s="372"/>
      <c r="BV4" s="370">
        <v>123120328</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0.1</v>
      </c>
      <c r="CU4" s="377"/>
      <c r="CV4" s="377"/>
      <c r="CW4" s="377"/>
      <c r="CX4" s="377"/>
      <c r="CY4" s="377"/>
      <c r="CZ4" s="377"/>
      <c r="DA4" s="378"/>
      <c r="DB4" s="376">
        <v>0.1</v>
      </c>
      <c r="DC4" s="377"/>
      <c r="DD4" s="377"/>
      <c r="DE4" s="377"/>
      <c r="DF4" s="377"/>
      <c r="DG4" s="377"/>
      <c r="DH4" s="377"/>
      <c r="DI4" s="378"/>
    </row>
    <row r="5" spans="1:119" ht="18.75" customHeight="1" x14ac:dyDescent="0.2">
      <c r="A5" s="177"/>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122009483</v>
      </c>
      <c r="BO5" s="408"/>
      <c r="BP5" s="408"/>
      <c r="BQ5" s="408"/>
      <c r="BR5" s="408"/>
      <c r="BS5" s="408"/>
      <c r="BT5" s="408"/>
      <c r="BU5" s="409"/>
      <c r="BV5" s="407">
        <v>122716726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100.6</v>
      </c>
      <c r="CU5" s="405"/>
      <c r="CV5" s="405"/>
      <c r="CW5" s="405"/>
      <c r="CX5" s="405"/>
      <c r="CY5" s="405"/>
      <c r="CZ5" s="405"/>
      <c r="DA5" s="406"/>
      <c r="DB5" s="404">
        <v>98.6</v>
      </c>
      <c r="DC5" s="405"/>
      <c r="DD5" s="405"/>
      <c r="DE5" s="405"/>
      <c r="DF5" s="405"/>
      <c r="DG5" s="405"/>
      <c r="DH5" s="405"/>
      <c r="DI5" s="406"/>
    </row>
    <row r="6" spans="1:119" ht="18.75" customHeight="1" x14ac:dyDescent="0.2">
      <c r="A6" s="177"/>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323933</v>
      </c>
      <c r="BO6" s="408"/>
      <c r="BP6" s="408"/>
      <c r="BQ6" s="408"/>
      <c r="BR6" s="408"/>
      <c r="BS6" s="408"/>
      <c r="BT6" s="408"/>
      <c r="BU6" s="409"/>
      <c r="BV6" s="407">
        <v>403602</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103</v>
      </c>
      <c r="CU6" s="445"/>
      <c r="CV6" s="445"/>
      <c r="CW6" s="445"/>
      <c r="CX6" s="445"/>
      <c r="CY6" s="445"/>
      <c r="CZ6" s="445"/>
      <c r="DA6" s="446"/>
      <c r="DB6" s="444">
        <v>102.6</v>
      </c>
      <c r="DC6" s="445"/>
      <c r="DD6" s="445"/>
      <c r="DE6" s="445"/>
      <c r="DF6" s="445"/>
      <c r="DG6" s="445"/>
      <c r="DH6" s="445"/>
      <c r="DI6" s="446"/>
    </row>
    <row r="7" spans="1:119" ht="18.75" customHeight="1" x14ac:dyDescent="0.2">
      <c r="A7" s="177"/>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289248</v>
      </c>
      <c r="BO7" s="408"/>
      <c r="BP7" s="408"/>
      <c r="BQ7" s="408"/>
      <c r="BR7" s="408"/>
      <c r="BS7" s="408"/>
      <c r="BT7" s="408"/>
      <c r="BU7" s="409"/>
      <c r="BV7" s="407">
        <v>347273</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61493041</v>
      </c>
      <c r="CU7" s="408"/>
      <c r="CV7" s="408"/>
      <c r="CW7" s="408"/>
      <c r="CX7" s="408"/>
      <c r="CY7" s="408"/>
      <c r="CZ7" s="408"/>
      <c r="DA7" s="409"/>
      <c r="DB7" s="407">
        <v>60034696</v>
      </c>
      <c r="DC7" s="408"/>
      <c r="DD7" s="408"/>
      <c r="DE7" s="408"/>
      <c r="DF7" s="408"/>
      <c r="DG7" s="408"/>
      <c r="DH7" s="408"/>
      <c r="DI7" s="409"/>
    </row>
    <row r="8" spans="1:119" ht="18.75" customHeight="1" thickBot="1" x14ac:dyDescent="0.25">
      <c r="A8" s="177"/>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34685</v>
      </c>
      <c r="BO8" s="408"/>
      <c r="BP8" s="408"/>
      <c r="BQ8" s="408"/>
      <c r="BR8" s="408"/>
      <c r="BS8" s="408"/>
      <c r="BT8" s="408"/>
      <c r="BU8" s="409"/>
      <c r="BV8" s="407">
        <v>56329</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v>
      </c>
      <c r="CU8" s="448"/>
      <c r="CV8" s="448"/>
      <c r="CW8" s="448"/>
      <c r="CX8" s="448"/>
      <c r="CY8" s="448"/>
      <c r="CZ8" s="448"/>
      <c r="DA8" s="449"/>
      <c r="DB8" s="447">
        <v>0.71</v>
      </c>
      <c r="DC8" s="448"/>
      <c r="DD8" s="448"/>
      <c r="DE8" s="448"/>
      <c r="DF8" s="448"/>
      <c r="DG8" s="448"/>
      <c r="DH8" s="448"/>
      <c r="DI8" s="449"/>
    </row>
    <row r="9" spans="1:119" ht="18.75" customHeight="1" thickBot="1" x14ac:dyDescent="0.25">
      <c r="A9" s="177"/>
      <c r="B9" s="401" t="s">
        <v>107</v>
      </c>
      <c r="C9" s="402"/>
      <c r="D9" s="402"/>
      <c r="E9" s="402"/>
      <c r="F9" s="402"/>
      <c r="G9" s="402"/>
      <c r="H9" s="402"/>
      <c r="I9" s="402"/>
      <c r="J9" s="402"/>
      <c r="K9" s="450"/>
      <c r="L9" s="451" t="s">
        <v>108</v>
      </c>
      <c r="M9" s="452"/>
      <c r="N9" s="452"/>
      <c r="O9" s="452"/>
      <c r="P9" s="452"/>
      <c r="Q9" s="453"/>
      <c r="R9" s="454">
        <v>264642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-21644</v>
      </c>
      <c r="BO9" s="408"/>
      <c r="BP9" s="408"/>
      <c r="BQ9" s="408"/>
      <c r="BR9" s="408"/>
      <c r="BS9" s="408"/>
      <c r="BT9" s="408"/>
      <c r="BU9" s="409"/>
      <c r="BV9" s="407">
        <v>-493522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12</v>
      </c>
      <c r="CU9" s="405"/>
      <c r="CV9" s="405"/>
      <c r="CW9" s="405"/>
      <c r="CX9" s="405"/>
      <c r="CY9" s="405"/>
      <c r="CZ9" s="405"/>
      <c r="DA9" s="406"/>
      <c r="DB9" s="404">
        <v>12.9</v>
      </c>
      <c r="DC9" s="405"/>
      <c r="DD9" s="405"/>
      <c r="DE9" s="405"/>
      <c r="DF9" s="405"/>
      <c r="DG9" s="405"/>
      <c r="DH9" s="405"/>
      <c r="DI9" s="406"/>
    </row>
    <row r="10" spans="1:119" ht="18.75" customHeight="1" thickBot="1" x14ac:dyDescent="0.25">
      <c r="A10" s="177"/>
      <c r="B10" s="401"/>
      <c r="C10" s="402"/>
      <c r="D10" s="402"/>
      <c r="E10" s="402"/>
      <c r="F10" s="402"/>
      <c r="G10" s="402"/>
      <c r="H10" s="402"/>
      <c r="I10" s="402"/>
      <c r="J10" s="402"/>
      <c r="K10" s="450"/>
      <c r="L10" s="457" t="s">
        <v>113</v>
      </c>
      <c r="M10" s="437"/>
      <c r="N10" s="437"/>
      <c r="O10" s="437"/>
      <c r="P10" s="437"/>
      <c r="Q10" s="438"/>
      <c r="R10" s="458">
        <v>268800</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610282</v>
      </c>
      <c r="BO10" s="408"/>
      <c r="BP10" s="408"/>
      <c r="BQ10" s="408"/>
      <c r="BR10" s="408"/>
      <c r="BS10" s="408"/>
      <c r="BT10" s="408"/>
      <c r="BU10" s="409"/>
      <c r="BV10" s="407">
        <v>572026</v>
      </c>
      <c r="BW10" s="408"/>
      <c r="BX10" s="408"/>
      <c r="BY10" s="408"/>
      <c r="BZ10" s="408"/>
      <c r="CA10" s="408"/>
      <c r="CB10" s="408"/>
      <c r="CC10" s="409"/>
      <c r="CD10" s="180" t="s">
        <v>116</v>
      </c>
      <c r="CE10" s="181"/>
      <c r="CF10" s="181"/>
      <c r="CG10" s="181"/>
      <c r="CH10" s="181"/>
      <c r="CI10" s="181"/>
      <c r="CJ10" s="181"/>
      <c r="CK10" s="181"/>
      <c r="CL10" s="181"/>
      <c r="CM10" s="181"/>
      <c r="CN10" s="181"/>
      <c r="CO10" s="181"/>
      <c r="CP10" s="181"/>
      <c r="CQ10" s="181"/>
      <c r="CR10" s="181"/>
      <c r="CS10" s="182"/>
      <c r="CT10" s="183"/>
      <c r="CU10" s="184"/>
      <c r="CV10" s="184"/>
      <c r="CW10" s="184"/>
      <c r="CX10" s="184"/>
      <c r="CY10" s="184"/>
      <c r="CZ10" s="184"/>
      <c r="DA10" s="185"/>
      <c r="DB10" s="183"/>
      <c r="DC10" s="184"/>
      <c r="DD10" s="184"/>
      <c r="DE10" s="184"/>
      <c r="DF10" s="184"/>
      <c r="DG10" s="184"/>
      <c r="DH10" s="184"/>
      <c r="DI10" s="185"/>
    </row>
    <row r="11" spans="1:119" ht="18.75" customHeight="1" thickBot="1" x14ac:dyDescent="0.25">
      <c r="A11" s="177"/>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516900</v>
      </c>
      <c r="BO11" s="408"/>
      <c r="BP11" s="408"/>
      <c r="BQ11" s="408"/>
      <c r="BR11" s="408"/>
      <c r="BS11" s="408"/>
      <c r="BT11" s="408"/>
      <c r="BU11" s="409"/>
      <c r="BV11" s="407">
        <v>320700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77"/>
      <c r="B12" s="467" t="s">
        <v>123</v>
      </c>
      <c r="C12" s="468"/>
      <c r="D12" s="468"/>
      <c r="E12" s="468"/>
      <c r="F12" s="468"/>
      <c r="G12" s="468"/>
      <c r="H12" s="468"/>
      <c r="I12" s="468"/>
      <c r="J12" s="468"/>
      <c r="K12" s="469"/>
      <c r="L12" s="476" t="s">
        <v>124</v>
      </c>
      <c r="M12" s="477"/>
      <c r="N12" s="477"/>
      <c r="O12" s="477"/>
      <c r="P12" s="477"/>
      <c r="Q12" s="478"/>
      <c r="R12" s="479">
        <v>260752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650000</v>
      </c>
      <c r="BO12" s="408"/>
      <c r="BP12" s="408"/>
      <c r="BQ12" s="408"/>
      <c r="BR12" s="408"/>
      <c r="BS12" s="408"/>
      <c r="BT12" s="408"/>
      <c r="BU12" s="409"/>
      <c r="BV12" s="407">
        <v>150000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77"/>
      <c r="B13" s="470"/>
      <c r="C13" s="471"/>
      <c r="D13" s="471"/>
      <c r="E13" s="471"/>
      <c r="F13" s="471"/>
      <c r="G13" s="471"/>
      <c r="H13" s="471"/>
      <c r="I13" s="471"/>
      <c r="J13" s="471"/>
      <c r="K13" s="472"/>
      <c r="L13" s="186"/>
      <c r="M13" s="498" t="s">
        <v>130</v>
      </c>
      <c r="N13" s="499"/>
      <c r="O13" s="499"/>
      <c r="P13" s="499"/>
      <c r="Q13" s="500"/>
      <c r="R13" s="491">
        <v>252090</v>
      </c>
      <c r="S13" s="492"/>
      <c r="T13" s="492"/>
      <c r="U13" s="492"/>
      <c r="V13" s="493"/>
      <c r="W13" s="423" t="s">
        <v>131</v>
      </c>
      <c r="X13" s="424"/>
      <c r="Y13" s="424"/>
      <c r="Z13" s="424"/>
      <c r="AA13" s="424"/>
      <c r="AB13" s="414"/>
      <c r="AC13" s="458">
        <v>836</v>
      </c>
      <c r="AD13" s="459"/>
      <c r="AE13" s="459"/>
      <c r="AF13" s="459"/>
      <c r="AG13" s="501"/>
      <c r="AH13" s="458">
        <v>983</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455538</v>
      </c>
      <c r="BO13" s="408"/>
      <c r="BP13" s="408"/>
      <c r="BQ13" s="408"/>
      <c r="BR13" s="408"/>
      <c r="BS13" s="408"/>
      <c r="BT13" s="408"/>
      <c r="BU13" s="409"/>
      <c r="BV13" s="407">
        <v>249204</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3.1</v>
      </c>
      <c r="CU13" s="405"/>
      <c r="CV13" s="405"/>
      <c r="CW13" s="405"/>
      <c r="CX13" s="405"/>
      <c r="CY13" s="405"/>
      <c r="CZ13" s="405"/>
      <c r="DA13" s="406"/>
      <c r="DB13" s="404">
        <v>3.4</v>
      </c>
      <c r="DC13" s="405"/>
      <c r="DD13" s="405"/>
      <c r="DE13" s="405"/>
      <c r="DF13" s="405"/>
      <c r="DG13" s="405"/>
      <c r="DH13" s="405"/>
      <c r="DI13" s="406"/>
    </row>
    <row r="14" spans="1:119" ht="18.75" customHeight="1" thickBot="1" x14ac:dyDescent="0.25">
      <c r="A14" s="177"/>
      <c r="B14" s="470"/>
      <c r="C14" s="471"/>
      <c r="D14" s="471"/>
      <c r="E14" s="471"/>
      <c r="F14" s="471"/>
      <c r="G14" s="471"/>
      <c r="H14" s="471"/>
      <c r="I14" s="471"/>
      <c r="J14" s="471"/>
      <c r="K14" s="472"/>
      <c r="L14" s="488" t="s">
        <v>135</v>
      </c>
      <c r="M14" s="489"/>
      <c r="N14" s="489"/>
      <c r="O14" s="489"/>
      <c r="P14" s="489"/>
      <c r="Q14" s="490"/>
      <c r="R14" s="491">
        <v>261998</v>
      </c>
      <c r="S14" s="492"/>
      <c r="T14" s="492"/>
      <c r="U14" s="492"/>
      <c r="V14" s="493"/>
      <c r="W14" s="397"/>
      <c r="X14" s="398"/>
      <c r="Y14" s="398"/>
      <c r="Z14" s="398"/>
      <c r="AA14" s="398"/>
      <c r="AB14" s="387"/>
      <c r="AC14" s="494">
        <v>0.8</v>
      </c>
      <c r="AD14" s="495"/>
      <c r="AE14" s="495"/>
      <c r="AF14" s="495"/>
      <c r="AG14" s="496"/>
      <c r="AH14" s="494">
        <v>0.9</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77"/>
      <c r="B15" s="470"/>
      <c r="C15" s="471"/>
      <c r="D15" s="471"/>
      <c r="E15" s="471"/>
      <c r="F15" s="471"/>
      <c r="G15" s="471"/>
      <c r="H15" s="471"/>
      <c r="I15" s="471"/>
      <c r="J15" s="471"/>
      <c r="K15" s="472"/>
      <c r="L15" s="186"/>
      <c r="M15" s="498" t="s">
        <v>130</v>
      </c>
      <c r="N15" s="499"/>
      <c r="O15" s="499"/>
      <c r="P15" s="499"/>
      <c r="Q15" s="500"/>
      <c r="R15" s="491">
        <v>253942</v>
      </c>
      <c r="S15" s="492"/>
      <c r="T15" s="492"/>
      <c r="U15" s="492"/>
      <c r="V15" s="493"/>
      <c r="W15" s="423" t="s">
        <v>137</v>
      </c>
      <c r="X15" s="424"/>
      <c r="Y15" s="424"/>
      <c r="Z15" s="424"/>
      <c r="AA15" s="424"/>
      <c r="AB15" s="414"/>
      <c r="AC15" s="458">
        <v>30482</v>
      </c>
      <c r="AD15" s="459"/>
      <c r="AE15" s="459"/>
      <c r="AF15" s="459"/>
      <c r="AG15" s="501"/>
      <c r="AH15" s="458">
        <v>31799</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35016892</v>
      </c>
      <c r="BO15" s="371"/>
      <c r="BP15" s="371"/>
      <c r="BQ15" s="371"/>
      <c r="BR15" s="371"/>
      <c r="BS15" s="371"/>
      <c r="BT15" s="371"/>
      <c r="BU15" s="372"/>
      <c r="BV15" s="370">
        <v>33802420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87"/>
      <c r="CU15" s="188"/>
      <c r="CV15" s="188"/>
      <c r="CW15" s="188"/>
      <c r="CX15" s="188"/>
      <c r="CY15" s="188"/>
      <c r="CZ15" s="188"/>
      <c r="DA15" s="189"/>
      <c r="DB15" s="187"/>
      <c r="DC15" s="188"/>
      <c r="DD15" s="188"/>
      <c r="DE15" s="188"/>
      <c r="DF15" s="188"/>
      <c r="DG15" s="188"/>
      <c r="DH15" s="188"/>
      <c r="DI15" s="189"/>
    </row>
    <row r="16" spans="1:119" ht="18.75" customHeight="1" x14ac:dyDescent="0.2">
      <c r="A16" s="177"/>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28.7</v>
      </c>
      <c r="AD16" s="495"/>
      <c r="AE16" s="495"/>
      <c r="AF16" s="495"/>
      <c r="AG16" s="496"/>
      <c r="AH16" s="494">
        <v>30.3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50363818</v>
      </c>
      <c r="BO16" s="408"/>
      <c r="BP16" s="408"/>
      <c r="BQ16" s="408"/>
      <c r="BR16" s="408"/>
      <c r="BS16" s="408"/>
      <c r="BT16" s="408"/>
      <c r="BU16" s="409"/>
      <c r="BV16" s="407">
        <v>48256907</v>
      </c>
      <c r="BW16" s="408"/>
      <c r="BX16" s="408"/>
      <c r="BY16" s="408"/>
      <c r="BZ16" s="408"/>
      <c r="CA16" s="408"/>
      <c r="CB16" s="408"/>
      <c r="CC16" s="409"/>
      <c r="CD16" s="190"/>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77"/>
      <c r="B17" s="473"/>
      <c r="C17" s="474"/>
      <c r="D17" s="474"/>
      <c r="E17" s="474"/>
      <c r="F17" s="474"/>
      <c r="G17" s="474"/>
      <c r="H17" s="474"/>
      <c r="I17" s="474"/>
      <c r="J17" s="474"/>
      <c r="K17" s="475"/>
      <c r="L17" s="191"/>
      <c r="M17" s="518" t="s">
        <v>143</v>
      </c>
      <c r="N17" s="519"/>
      <c r="O17" s="519"/>
      <c r="P17" s="519"/>
      <c r="Q17" s="520"/>
      <c r="R17" s="513" t="s">
        <v>144</v>
      </c>
      <c r="S17" s="514"/>
      <c r="T17" s="514"/>
      <c r="U17" s="514"/>
      <c r="V17" s="515"/>
      <c r="W17" s="423" t="s">
        <v>145</v>
      </c>
      <c r="X17" s="424"/>
      <c r="Y17" s="424"/>
      <c r="Z17" s="424"/>
      <c r="AA17" s="424"/>
      <c r="AB17" s="414"/>
      <c r="AC17" s="458">
        <v>74736</v>
      </c>
      <c r="AD17" s="459"/>
      <c r="AE17" s="459"/>
      <c r="AF17" s="459"/>
      <c r="AG17" s="501"/>
      <c r="AH17" s="458">
        <v>72173</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44683516</v>
      </c>
      <c r="BO17" s="408"/>
      <c r="BP17" s="408"/>
      <c r="BQ17" s="408"/>
      <c r="BR17" s="408"/>
      <c r="BS17" s="408"/>
      <c r="BT17" s="408"/>
      <c r="BU17" s="409"/>
      <c r="BV17" s="407">
        <v>43156970</v>
      </c>
      <c r="BW17" s="408"/>
      <c r="BX17" s="408"/>
      <c r="BY17" s="408"/>
      <c r="BZ17" s="408"/>
      <c r="CA17" s="408"/>
      <c r="CB17" s="408"/>
      <c r="CC17" s="409"/>
      <c r="CD17" s="190"/>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77"/>
      <c r="B18" s="529" t="s">
        <v>147</v>
      </c>
      <c r="C18" s="450"/>
      <c r="D18" s="450"/>
      <c r="E18" s="530"/>
      <c r="F18" s="530"/>
      <c r="G18" s="530"/>
      <c r="H18" s="530"/>
      <c r="I18" s="530"/>
      <c r="J18" s="530"/>
      <c r="K18" s="530"/>
      <c r="L18" s="531">
        <v>41.72</v>
      </c>
      <c r="M18" s="531"/>
      <c r="N18" s="531"/>
      <c r="O18" s="531"/>
      <c r="P18" s="531"/>
      <c r="Q18" s="531"/>
      <c r="R18" s="532"/>
      <c r="S18" s="532"/>
      <c r="T18" s="532"/>
      <c r="U18" s="532"/>
      <c r="V18" s="533"/>
      <c r="W18" s="425"/>
      <c r="X18" s="426"/>
      <c r="Y18" s="426"/>
      <c r="Z18" s="426"/>
      <c r="AA18" s="426"/>
      <c r="AB18" s="417"/>
      <c r="AC18" s="534">
        <v>70.5</v>
      </c>
      <c r="AD18" s="535"/>
      <c r="AE18" s="535"/>
      <c r="AF18" s="535"/>
      <c r="AG18" s="536"/>
      <c r="AH18" s="534">
        <v>68.8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63553031</v>
      </c>
      <c r="BO18" s="408"/>
      <c r="BP18" s="408"/>
      <c r="BQ18" s="408"/>
      <c r="BR18" s="408"/>
      <c r="BS18" s="408"/>
      <c r="BT18" s="408"/>
      <c r="BU18" s="409"/>
      <c r="BV18" s="407">
        <v>61670133</v>
      </c>
      <c r="BW18" s="408"/>
      <c r="BX18" s="408"/>
      <c r="BY18" s="408"/>
      <c r="BZ18" s="408"/>
      <c r="CA18" s="408"/>
      <c r="CB18" s="408"/>
      <c r="CC18" s="409"/>
      <c r="CD18" s="190"/>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77"/>
      <c r="B19" s="529" t="s">
        <v>149</v>
      </c>
      <c r="C19" s="450"/>
      <c r="D19" s="450"/>
      <c r="E19" s="530"/>
      <c r="F19" s="530"/>
      <c r="G19" s="530"/>
      <c r="H19" s="530"/>
      <c r="I19" s="530"/>
      <c r="J19" s="530"/>
      <c r="K19" s="530"/>
      <c r="L19" s="538">
        <v>6343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75605107</v>
      </c>
      <c r="BO19" s="408"/>
      <c r="BP19" s="408"/>
      <c r="BQ19" s="408"/>
      <c r="BR19" s="408"/>
      <c r="BS19" s="408"/>
      <c r="BT19" s="408"/>
      <c r="BU19" s="409"/>
      <c r="BV19" s="407">
        <v>71880800</v>
      </c>
      <c r="BW19" s="408"/>
      <c r="BX19" s="408"/>
      <c r="BY19" s="408"/>
      <c r="BZ19" s="408"/>
      <c r="CA19" s="408"/>
      <c r="CB19" s="408"/>
      <c r="CC19" s="409"/>
      <c r="CD19" s="190"/>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77"/>
      <c r="B20" s="529" t="s">
        <v>151</v>
      </c>
      <c r="C20" s="450"/>
      <c r="D20" s="450"/>
      <c r="E20" s="530"/>
      <c r="F20" s="530"/>
      <c r="G20" s="530"/>
      <c r="H20" s="530"/>
      <c r="I20" s="530"/>
      <c r="J20" s="530"/>
      <c r="K20" s="530"/>
      <c r="L20" s="538">
        <v>114265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0"/>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77"/>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0"/>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77"/>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88432525</v>
      </c>
      <c r="BO22" s="371"/>
      <c r="BP22" s="371"/>
      <c r="BQ22" s="371"/>
      <c r="BR22" s="371"/>
      <c r="BS22" s="371"/>
      <c r="BT22" s="371"/>
      <c r="BU22" s="372"/>
      <c r="BV22" s="370">
        <v>92171699</v>
      </c>
      <c r="BW22" s="371"/>
      <c r="BX22" s="371"/>
      <c r="BY22" s="371"/>
      <c r="BZ22" s="371"/>
      <c r="CA22" s="371"/>
      <c r="CB22" s="371"/>
      <c r="CC22" s="372"/>
      <c r="CD22" s="190"/>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77"/>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71651358</v>
      </c>
      <c r="BO23" s="408"/>
      <c r="BP23" s="408"/>
      <c r="BQ23" s="408"/>
      <c r="BR23" s="408"/>
      <c r="BS23" s="408"/>
      <c r="BT23" s="408"/>
      <c r="BU23" s="409"/>
      <c r="BV23" s="407">
        <v>74144791</v>
      </c>
      <c r="BW23" s="408"/>
      <c r="BX23" s="408"/>
      <c r="BY23" s="408"/>
      <c r="BZ23" s="408"/>
      <c r="CA23" s="408"/>
      <c r="CB23" s="408"/>
      <c r="CC23" s="409"/>
      <c r="CD23" s="190"/>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77"/>
      <c r="B24" s="578"/>
      <c r="C24" s="554"/>
      <c r="D24" s="555"/>
      <c r="E24" s="457" t="s">
        <v>161</v>
      </c>
      <c r="F24" s="437"/>
      <c r="G24" s="437"/>
      <c r="H24" s="437"/>
      <c r="I24" s="437"/>
      <c r="J24" s="437"/>
      <c r="K24" s="438"/>
      <c r="L24" s="458">
        <v>1</v>
      </c>
      <c r="M24" s="459"/>
      <c r="N24" s="459"/>
      <c r="O24" s="459"/>
      <c r="P24" s="501"/>
      <c r="Q24" s="458">
        <v>7070</v>
      </c>
      <c r="R24" s="459"/>
      <c r="S24" s="459"/>
      <c r="T24" s="459"/>
      <c r="U24" s="459"/>
      <c r="V24" s="501"/>
      <c r="W24" s="553"/>
      <c r="X24" s="554"/>
      <c r="Y24" s="555"/>
      <c r="Z24" s="457" t="s">
        <v>162</v>
      </c>
      <c r="AA24" s="437"/>
      <c r="AB24" s="437"/>
      <c r="AC24" s="437"/>
      <c r="AD24" s="437"/>
      <c r="AE24" s="437"/>
      <c r="AF24" s="437"/>
      <c r="AG24" s="438"/>
      <c r="AH24" s="458">
        <v>1675</v>
      </c>
      <c r="AI24" s="459"/>
      <c r="AJ24" s="459"/>
      <c r="AK24" s="459"/>
      <c r="AL24" s="501"/>
      <c r="AM24" s="458">
        <v>5338225</v>
      </c>
      <c r="AN24" s="459"/>
      <c r="AO24" s="459"/>
      <c r="AP24" s="459"/>
      <c r="AQ24" s="459"/>
      <c r="AR24" s="501"/>
      <c r="AS24" s="458">
        <v>3187</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42386736</v>
      </c>
      <c r="BO24" s="408"/>
      <c r="BP24" s="408"/>
      <c r="BQ24" s="408"/>
      <c r="BR24" s="408"/>
      <c r="BS24" s="408"/>
      <c r="BT24" s="408"/>
      <c r="BU24" s="409"/>
      <c r="BV24" s="407">
        <v>43498971</v>
      </c>
      <c r="BW24" s="408"/>
      <c r="BX24" s="408"/>
      <c r="BY24" s="408"/>
      <c r="BZ24" s="408"/>
      <c r="CA24" s="408"/>
      <c r="CB24" s="408"/>
      <c r="CC24" s="409"/>
      <c r="CD24" s="190"/>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77"/>
      <c r="B25" s="578"/>
      <c r="C25" s="554"/>
      <c r="D25" s="555"/>
      <c r="E25" s="457" t="s">
        <v>164</v>
      </c>
      <c r="F25" s="437"/>
      <c r="G25" s="437"/>
      <c r="H25" s="437"/>
      <c r="I25" s="437"/>
      <c r="J25" s="437"/>
      <c r="K25" s="438"/>
      <c r="L25" s="458">
        <v>2</v>
      </c>
      <c r="M25" s="459"/>
      <c r="N25" s="459"/>
      <c r="O25" s="459"/>
      <c r="P25" s="501"/>
      <c r="Q25" s="458">
        <v>6960</v>
      </c>
      <c r="R25" s="459"/>
      <c r="S25" s="459"/>
      <c r="T25" s="459"/>
      <c r="U25" s="459"/>
      <c r="V25" s="501"/>
      <c r="W25" s="553"/>
      <c r="X25" s="554"/>
      <c r="Y25" s="555"/>
      <c r="Z25" s="457" t="s">
        <v>165</v>
      </c>
      <c r="AA25" s="437"/>
      <c r="AB25" s="437"/>
      <c r="AC25" s="437"/>
      <c r="AD25" s="437"/>
      <c r="AE25" s="437"/>
      <c r="AF25" s="437"/>
      <c r="AG25" s="438"/>
      <c r="AH25" s="458">
        <v>258</v>
      </c>
      <c r="AI25" s="459"/>
      <c r="AJ25" s="459"/>
      <c r="AK25" s="459"/>
      <c r="AL25" s="501"/>
      <c r="AM25" s="458">
        <v>823794</v>
      </c>
      <c r="AN25" s="459"/>
      <c r="AO25" s="459"/>
      <c r="AP25" s="459"/>
      <c r="AQ25" s="459"/>
      <c r="AR25" s="501"/>
      <c r="AS25" s="458">
        <v>3193</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22052546</v>
      </c>
      <c r="BO25" s="371"/>
      <c r="BP25" s="371"/>
      <c r="BQ25" s="371"/>
      <c r="BR25" s="371"/>
      <c r="BS25" s="371"/>
      <c r="BT25" s="371"/>
      <c r="BU25" s="372"/>
      <c r="BV25" s="370">
        <v>14836679</v>
      </c>
      <c r="BW25" s="371"/>
      <c r="BX25" s="371"/>
      <c r="BY25" s="371"/>
      <c r="BZ25" s="371"/>
      <c r="CA25" s="371"/>
      <c r="CB25" s="371"/>
      <c r="CC25" s="372"/>
      <c r="CD25" s="190"/>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77"/>
      <c r="B26" s="578"/>
      <c r="C26" s="554"/>
      <c r="D26" s="555"/>
      <c r="E26" s="457" t="s">
        <v>167</v>
      </c>
      <c r="F26" s="437"/>
      <c r="G26" s="437"/>
      <c r="H26" s="437"/>
      <c r="I26" s="437"/>
      <c r="J26" s="437"/>
      <c r="K26" s="438"/>
      <c r="L26" s="458">
        <v>1</v>
      </c>
      <c r="M26" s="459"/>
      <c r="N26" s="459"/>
      <c r="O26" s="459"/>
      <c r="P26" s="501"/>
      <c r="Q26" s="458">
        <v>6545</v>
      </c>
      <c r="R26" s="459"/>
      <c r="S26" s="459"/>
      <c r="T26" s="459"/>
      <c r="U26" s="459"/>
      <c r="V26" s="501"/>
      <c r="W26" s="553"/>
      <c r="X26" s="554"/>
      <c r="Y26" s="555"/>
      <c r="Z26" s="457" t="s">
        <v>168</v>
      </c>
      <c r="AA26" s="559"/>
      <c r="AB26" s="559"/>
      <c r="AC26" s="559"/>
      <c r="AD26" s="559"/>
      <c r="AE26" s="559"/>
      <c r="AF26" s="559"/>
      <c r="AG26" s="560"/>
      <c r="AH26" s="458">
        <v>259</v>
      </c>
      <c r="AI26" s="459"/>
      <c r="AJ26" s="459"/>
      <c r="AK26" s="459"/>
      <c r="AL26" s="501"/>
      <c r="AM26" s="458">
        <v>838901</v>
      </c>
      <c r="AN26" s="459"/>
      <c r="AO26" s="459"/>
      <c r="AP26" s="459"/>
      <c r="AQ26" s="459"/>
      <c r="AR26" s="501"/>
      <c r="AS26" s="458">
        <v>3239</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489837</v>
      </c>
      <c r="BO26" s="408"/>
      <c r="BP26" s="408"/>
      <c r="BQ26" s="408"/>
      <c r="BR26" s="408"/>
      <c r="BS26" s="408"/>
      <c r="BT26" s="408"/>
      <c r="BU26" s="409"/>
      <c r="BV26" s="407">
        <v>412202</v>
      </c>
      <c r="BW26" s="408"/>
      <c r="BX26" s="408"/>
      <c r="BY26" s="408"/>
      <c r="BZ26" s="408"/>
      <c r="CA26" s="408"/>
      <c r="CB26" s="408"/>
      <c r="CC26" s="409"/>
      <c r="CD26" s="190"/>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77"/>
      <c r="B27" s="578"/>
      <c r="C27" s="554"/>
      <c r="D27" s="555"/>
      <c r="E27" s="457" t="s">
        <v>170</v>
      </c>
      <c r="F27" s="437"/>
      <c r="G27" s="437"/>
      <c r="H27" s="437"/>
      <c r="I27" s="437"/>
      <c r="J27" s="437"/>
      <c r="K27" s="438"/>
      <c r="L27" s="458">
        <v>1</v>
      </c>
      <c r="M27" s="459"/>
      <c r="N27" s="459"/>
      <c r="O27" s="459"/>
      <c r="P27" s="501"/>
      <c r="Q27" s="458">
        <v>7000</v>
      </c>
      <c r="R27" s="459"/>
      <c r="S27" s="459"/>
      <c r="T27" s="459"/>
      <c r="U27" s="459"/>
      <c r="V27" s="501"/>
      <c r="W27" s="553"/>
      <c r="X27" s="554"/>
      <c r="Y27" s="555"/>
      <c r="Z27" s="457" t="s">
        <v>171</v>
      </c>
      <c r="AA27" s="437"/>
      <c r="AB27" s="437"/>
      <c r="AC27" s="437"/>
      <c r="AD27" s="437"/>
      <c r="AE27" s="437"/>
      <c r="AF27" s="437"/>
      <c r="AG27" s="438"/>
      <c r="AH27" s="458">
        <v>30</v>
      </c>
      <c r="AI27" s="459"/>
      <c r="AJ27" s="459"/>
      <c r="AK27" s="459"/>
      <c r="AL27" s="501"/>
      <c r="AM27" s="458">
        <v>118020</v>
      </c>
      <c r="AN27" s="459"/>
      <c r="AO27" s="459"/>
      <c r="AP27" s="459"/>
      <c r="AQ27" s="459"/>
      <c r="AR27" s="501"/>
      <c r="AS27" s="458">
        <v>3934</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2"/>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77"/>
      <c r="B28" s="578"/>
      <c r="C28" s="554"/>
      <c r="D28" s="555"/>
      <c r="E28" s="457" t="s">
        <v>173</v>
      </c>
      <c r="F28" s="437"/>
      <c r="G28" s="437"/>
      <c r="H28" s="437"/>
      <c r="I28" s="437"/>
      <c r="J28" s="437"/>
      <c r="K28" s="438"/>
      <c r="L28" s="458">
        <v>1</v>
      </c>
      <c r="M28" s="459"/>
      <c r="N28" s="459"/>
      <c r="O28" s="459"/>
      <c r="P28" s="501"/>
      <c r="Q28" s="458">
        <v>6500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7784214</v>
      </c>
      <c r="BO28" s="371"/>
      <c r="BP28" s="371"/>
      <c r="BQ28" s="371"/>
      <c r="BR28" s="371"/>
      <c r="BS28" s="371"/>
      <c r="BT28" s="371"/>
      <c r="BU28" s="372"/>
      <c r="BV28" s="370">
        <v>7823932</v>
      </c>
      <c r="BW28" s="371"/>
      <c r="BX28" s="371"/>
      <c r="BY28" s="371"/>
      <c r="BZ28" s="371"/>
      <c r="CA28" s="371"/>
      <c r="CB28" s="371"/>
      <c r="CC28" s="372"/>
      <c r="CD28" s="190"/>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77"/>
      <c r="B29" s="578"/>
      <c r="C29" s="554"/>
      <c r="D29" s="555"/>
      <c r="E29" s="457" t="s">
        <v>176</v>
      </c>
      <c r="F29" s="437"/>
      <c r="G29" s="437"/>
      <c r="H29" s="437"/>
      <c r="I29" s="437"/>
      <c r="J29" s="437"/>
      <c r="K29" s="438"/>
      <c r="L29" s="458">
        <v>26</v>
      </c>
      <c r="M29" s="459"/>
      <c r="N29" s="459"/>
      <c r="O29" s="459"/>
      <c r="P29" s="501"/>
      <c r="Q29" s="458">
        <v>6100</v>
      </c>
      <c r="R29" s="459"/>
      <c r="S29" s="459"/>
      <c r="T29" s="459"/>
      <c r="U29" s="459"/>
      <c r="V29" s="501"/>
      <c r="W29" s="556"/>
      <c r="X29" s="557"/>
      <c r="Y29" s="558"/>
      <c r="Z29" s="457" t="s">
        <v>177</v>
      </c>
      <c r="AA29" s="437"/>
      <c r="AB29" s="437"/>
      <c r="AC29" s="437"/>
      <c r="AD29" s="437"/>
      <c r="AE29" s="437"/>
      <c r="AF29" s="437"/>
      <c r="AG29" s="438"/>
      <c r="AH29" s="458">
        <v>1705</v>
      </c>
      <c r="AI29" s="459"/>
      <c r="AJ29" s="459"/>
      <c r="AK29" s="459"/>
      <c r="AL29" s="501"/>
      <c r="AM29" s="458">
        <v>5456245</v>
      </c>
      <c r="AN29" s="459"/>
      <c r="AO29" s="459"/>
      <c r="AP29" s="459"/>
      <c r="AQ29" s="459"/>
      <c r="AR29" s="501"/>
      <c r="AS29" s="458">
        <v>3200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92"/>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77"/>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6053950</v>
      </c>
      <c r="BO30" s="527"/>
      <c r="BP30" s="527"/>
      <c r="BQ30" s="527"/>
      <c r="BR30" s="527"/>
      <c r="BS30" s="527"/>
      <c r="BT30" s="527"/>
      <c r="BU30" s="528"/>
      <c r="BV30" s="526">
        <v>4964721</v>
      </c>
      <c r="BW30" s="527"/>
      <c r="BX30" s="527"/>
      <c r="BY30" s="527"/>
      <c r="BZ30" s="527"/>
      <c r="CA30" s="527"/>
      <c r="CB30" s="527"/>
      <c r="CC30" s="528"/>
      <c r="CD30" s="193"/>
      <c r="CE30" s="194"/>
      <c r="CF30" s="194"/>
      <c r="CG30" s="194"/>
      <c r="CH30" s="194"/>
      <c r="CI30" s="194"/>
      <c r="CJ30" s="194"/>
      <c r="CK30" s="194"/>
      <c r="CL30" s="194"/>
      <c r="CM30" s="194"/>
      <c r="CN30" s="194"/>
      <c r="CO30" s="194"/>
      <c r="CP30" s="194"/>
      <c r="CQ30" s="194"/>
      <c r="CR30" s="194"/>
      <c r="CS30" s="195"/>
      <c r="CT30" s="196"/>
      <c r="CU30" s="197"/>
      <c r="CV30" s="197"/>
      <c r="CW30" s="197"/>
      <c r="CX30" s="197"/>
      <c r="CY30" s="197"/>
      <c r="CZ30" s="197"/>
      <c r="DA30" s="198"/>
      <c r="DB30" s="196"/>
      <c r="DC30" s="197"/>
      <c r="DD30" s="197"/>
      <c r="DE30" s="197"/>
      <c r="DF30" s="197"/>
      <c r="DG30" s="197"/>
      <c r="DH30" s="197"/>
      <c r="DI30" s="198"/>
    </row>
    <row r="31" spans="1:113" ht="13.5" customHeight="1" x14ac:dyDescent="0.2">
      <c r="A31" s="177"/>
      <c r="B31" s="199"/>
      <c r="DI31" s="200"/>
    </row>
    <row r="32" spans="1:113" ht="13.5" customHeight="1" x14ac:dyDescent="0.2">
      <c r="A32" s="177"/>
      <c r="B32" s="201"/>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0"/>
    </row>
    <row r="33" spans="1:113" ht="13.5" customHeight="1" x14ac:dyDescent="0.2">
      <c r="A33" s="177"/>
      <c r="B33" s="201"/>
      <c r="C33" s="431" t="s">
        <v>186</v>
      </c>
      <c r="D33" s="431"/>
      <c r="E33" s="396" t="s">
        <v>187</v>
      </c>
      <c r="F33" s="396"/>
      <c r="G33" s="396"/>
      <c r="H33" s="396"/>
      <c r="I33" s="396"/>
      <c r="J33" s="396"/>
      <c r="K33" s="396"/>
      <c r="L33" s="396"/>
      <c r="M33" s="396"/>
      <c r="N33" s="396"/>
      <c r="O33" s="396"/>
      <c r="P33" s="396"/>
      <c r="Q33" s="396"/>
      <c r="R33" s="396"/>
      <c r="S33" s="396"/>
      <c r="T33" s="202"/>
      <c r="U33" s="431" t="s">
        <v>186</v>
      </c>
      <c r="V33" s="431"/>
      <c r="W33" s="396" t="s">
        <v>187</v>
      </c>
      <c r="X33" s="396"/>
      <c r="Y33" s="396"/>
      <c r="Z33" s="396"/>
      <c r="AA33" s="396"/>
      <c r="AB33" s="396"/>
      <c r="AC33" s="396"/>
      <c r="AD33" s="396"/>
      <c r="AE33" s="396"/>
      <c r="AF33" s="396"/>
      <c r="AG33" s="396"/>
      <c r="AH33" s="396"/>
      <c r="AI33" s="396"/>
      <c r="AJ33" s="396"/>
      <c r="AK33" s="396"/>
      <c r="AL33" s="202"/>
      <c r="AM33" s="431" t="s">
        <v>186</v>
      </c>
      <c r="AN33" s="431"/>
      <c r="AO33" s="396" t="s">
        <v>187</v>
      </c>
      <c r="AP33" s="396"/>
      <c r="AQ33" s="396"/>
      <c r="AR33" s="396"/>
      <c r="AS33" s="396"/>
      <c r="AT33" s="396"/>
      <c r="AU33" s="396"/>
      <c r="AV33" s="396"/>
      <c r="AW33" s="396"/>
      <c r="AX33" s="396"/>
      <c r="AY33" s="396"/>
      <c r="AZ33" s="396"/>
      <c r="BA33" s="396"/>
      <c r="BB33" s="396"/>
      <c r="BC33" s="396"/>
      <c r="BD33" s="203"/>
      <c r="BE33" s="396" t="s">
        <v>188</v>
      </c>
      <c r="BF33" s="396"/>
      <c r="BG33" s="396" t="s">
        <v>189</v>
      </c>
      <c r="BH33" s="396"/>
      <c r="BI33" s="396"/>
      <c r="BJ33" s="396"/>
      <c r="BK33" s="396"/>
      <c r="BL33" s="396"/>
      <c r="BM33" s="396"/>
      <c r="BN33" s="396"/>
      <c r="BO33" s="396"/>
      <c r="BP33" s="396"/>
      <c r="BQ33" s="396"/>
      <c r="BR33" s="396"/>
      <c r="BS33" s="396"/>
      <c r="BT33" s="396"/>
      <c r="BU33" s="396"/>
      <c r="BV33" s="203"/>
      <c r="BW33" s="431" t="s">
        <v>188</v>
      </c>
      <c r="BX33" s="431"/>
      <c r="BY33" s="396" t="s">
        <v>190</v>
      </c>
      <c r="BZ33" s="396"/>
      <c r="CA33" s="396"/>
      <c r="CB33" s="396"/>
      <c r="CC33" s="396"/>
      <c r="CD33" s="396"/>
      <c r="CE33" s="396"/>
      <c r="CF33" s="396"/>
      <c r="CG33" s="396"/>
      <c r="CH33" s="396"/>
      <c r="CI33" s="396"/>
      <c r="CJ33" s="396"/>
      <c r="CK33" s="396"/>
      <c r="CL33" s="396"/>
      <c r="CM33" s="396"/>
      <c r="CN33" s="202"/>
      <c r="CO33" s="431" t="s">
        <v>186</v>
      </c>
      <c r="CP33" s="431"/>
      <c r="CQ33" s="396" t="s">
        <v>191</v>
      </c>
      <c r="CR33" s="396"/>
      <c r="CS33" s="396"/>
      <c r="CT33" s="396"/>
      <c r="CU33" s="396"/>
      <c r="CV33" s="396"/>
      <c r="CW33" s="396"/>
      <c r="CX33" s="396"/>
      <c r="CY33" s="396"/>
      <c r="CZ33" s="396"/>
      <c r="DA33" s="396"/>
      <c r="DB33" s="396"/>
      <c r="DC33" s="396"/>
      <c r="DD33" s="396"/>
      <c r="DE33" s="396"/>
      <c r="DF33" s="202"/>
      <c r="DG33" s="596" t="s">
        <v>192</v>
      </c>
      <c r="DH33" s="596"/>
      <c r="DI33" s="204"/>
    </row>
    <row r="34" spans="1:113" ht="32.25" customHeight="1" x14ac:dyDescent="0.2">
      <c r="A34" s="177"/>
      <c r="B34" s="201"/>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77"/>
      <c r="U34" s="597">
        <f>IF(W34="","",MAX(C34:D43)+1)</f>
        <v>4</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77"/>
      <c r="AM34" s="597">
        <f>IF(AO34="","",MAX(C34:D43,U34:V43)+1)</f>
        <v>7</v>
      </c>
      <c r="AN34" s="597"/>
      <c r="AO34" s="598" t="str">
        <f>IF('各会計、関係団体の財政状況及び健全化判断比率'!B31="","",'各会計、関係団体の財政状況及び健全化判断比率'!B31)</f>
        <v>病院事業会計</v>
      </c>
      <c r="AP34" s="598"/>
      <c r="AQ34" s="598"/>
      <c r="AR34" s="598"/>
      <c r="AS34" s="598"/>
      <c r="AT34" s="598"/>
      <c r="AU34" s="598"/>
      <c r="AV34" s="598"/>
      <c r="AW34" s="598"/>
      <c r="AX34" s="598"/>
      <c r="AY34" s="598"/>
      <c r="AZ34" s="598"/>
      <c r="BA34" s="598"/>
      <c r="BB34" s="598"/>
      <c r="BC34" s="598"/>
      <c r="BD34" s="177"/>
      <c r="BE34" s="597" t="str">
        <f>IF(BG34="","",MAX(C34:D43,U34:V43,AM34:AN43)+1)</f>
        <v/>
      </c>
      <c r="BF34" s="597"/>
      <c r="BG34" s="598"/>
      <c r="BH34" s="598"/>
      <c r="BI34" s="598"/>
      <c r="BJ34" s="598"/>
      <c r="BK34" s="598"/>
      <c r="BL34" s="598"/>
      <c r="BM34" s="598"/>
      <c r="BN34" s="598"/>
      <c r="BO34" s="598"/>
      <c r="BP34" s="598"/>
      <c r="BQ34" s="598"/>
      <c r="BR34" s="598"/>
      <c r="BS34" s="598"/>
      <c r="BT34" s="598"/>
      <c r="BU34" s="598"/>
      <c r="BV34" s="177"/>
      <c r="BW34" s="597">
        <f>IF(BY34="","",MAX(C34:D43,U34:V43,AM34:AN43,BE34:BF43)+1)</f>
        <v>10</v>
      </c>
      <c r="BX34" s="597"/>
      <c r="BY34" s="598" t="str">
        <f>IF('各会計、関係団体の財政状況及び健全化判断比率'!B68="","",'各会計、関係団体の財政状況及び健全化判断比率'!B68)</f>
        <v>大阪府都市ボートレース企業団</v>
      </c>
      <c r="BZ34" s="598"/>
      <c r="CA34" s="598"/>
      <c r="CB34" s="598"/>
      <c r="CC34" s="598"/>
      <c r="CD34" s="598"/>
      <c r="CE34" s="598"/>
      <c r="CF34" s="598"/>
      <c r="CG34" s="598"/>
      <c r="CH34" s="598"/>
      <c r="CI34" s="598"/>
      <c r="CJ34" s="598"/>
      <c r="CK34" s="598"/>
      <c r="CL34" s="598"/>
      <c r="CM34" s="598"/>
      <c r="CN34" s="177"/>
      <c r="CO34" s="597">
        <f>IF(CQ34="","",MAX(C34:D43,U34:V43,AM34:AN43,BE34:BF43,BW34:BX43)+1)</f>
        <v>19</v>
      </c>
      <c r="CP34" s="597"/>
      <c r="CQ34" s="598" t="str">
        <f>IF('各会計、関係団体の財政状況及び健全化判断比率'!BS7="","",'各会計、関係団体の財政状況及び健全化判断比率'!BS7)</f>
        <v>八尾市文化財調査研究会</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4"/>
    </row>
    <row r="35" spans="1:113" ht="32.25" customHeight="1" x14ac:dyDescent="0.2">
      <c r="A35" s="177"/>
      <c r="B35" s="201"/>
      <c r="C35" s="597">
        <f>IF(E35="","",C34+1)</f>
        <v>2</v>
      </c>
      <c r="D35" s="597"/>
      <c r="E35" s="598" t="str">
        <f>IF('各会計、関係団体の財政状況及び健全化判断比率'!B8="","",'各会計、関係団体の財政状況及び健全化判断比率'!B8)</f>
        <v>土地取得事業特別会計</v>
      </c>
      <c r="F35" s="598"/>
      <c r="G35" s="598"/>
      <c r="H35" s="598"/>
      <c r="I35" s="598"/>
      <c r="J35" s="598"/>
      <c r="K35" s="598"/>
      <c r="L35" s="598"/>
      <c r="M35" s="598"/>
      <c r="N35" s="598"/>
      <c r="O35" s="598"/>
      <c r="P35" s="598"/>
      <c r="Q35" s="598"/>
      <c r="R35" s="598"/>
      <c r="S35" s="598"/>
      <c r="T35" s="177"/>
      <c r="U35" s="597">
        <f>IF(W35="","",U34+1)</f>
        <v>5</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77"/>
      <c r="AM35" s="597">
        <f t="shared" ref="AM35:AM43" si="0">IF(AO35="","",AM34+1)</f>
        <v>8</v>
      </c>
      <c r="AN35" s="597"/>
      <c r="AO35" s="598" t="str">
        <f>IF('各会計、関係団体の財政状況及び健全化判断比率'!B32="","",'各会計、関係団体の財政状況及び健全化判断比率'!B32)</f>
        <v>水道事業会計</v>
      </c>
      <c r="AP35" s="598"/>
      <c r="AQ35" s="598"/>
      <c r="AR35" s="598"/>
      <c r="AS35" s="598"/>
      <c r="AT35" s="598"/>
      <c r="AU35" s="598"/>
      <c r="AV35" s="598"/>
      <c r="AW35" s="598"/>
      <c r="AX35" s="598"/>
      <c r="AY35" s="598"/>
      <c r="AZ35" s="598"/>
      <c r="BA35" s="598"/>
      <c r="BB35" s="598"/>
      <c r="BC35" s="598"/>
      <c r="BD35" s="177"/>
      <c r="BE35" s="597" t="str">
        <f t="shared" ref="BE35:BE43" si="1">IF(BG35="","",BE34+1)</f>
        <v/>
      </c>
      <c r="BF35" s="597"/>
      <c r="BG35" s="598"/>
      <c r="BH35" s="598"/>
      <c r="BI35" s="598"/>
      <c r="BJ35" s="598"/>
      <c r="BK35" s="598"/>
      <c r="BL35" s="598"/>
      <c r="BM35" s="598"/>
      <c r="BN35" s="598"/>
      <c r="BO35" s="598"/>
      <c r="BP35" s="598"/>
      <c r="BQ35" s="598"/>
      <c r="BR35" s="598"/>
      <c r="BS35" s="598"/>
      <c r="BT35" s="598"/>
      <c r="BU35" s="598"/>
      <c r="BV35" s="177"/>
      <c r="BW35" s="597">
        <f t="shared" ref="BW35:BW43" si="2">IF(BY35="","",BW34+1)</f>
        <v>11</v>
      </c>
      <c r="BX35" s="597"/>
      <c r="BY35" s="598" t="str">
        <f>IF('各会計、関係団体の財政状況及び健全化判断比率'!B69="","",'各会計、関係団体の財政状況及び健全化判断比率'!B69)</f>
        <v>八尾市柏原市火葬場組合</v>
      </c>
      <c r="BZ35" s="598"/>
      <c r="CA35" s="598"/>
      <c r="CB35" s="598"/>
      <c r="CC35" s="598"/>
      <c r="CD35" s="598"/>
      <c r="CE35" s="598"/>
      <c r="CF35" s="598"/>
      <c r="CG35" s="598"/>
      <c r="CH35" s="598"/>
      <c r="CI35" s="598"/>
      <c r="CJ35" s="598"/>
      <c r="CK35" s="598"/>
      <c r="CL35" s="598"/>
      <c r="CM35" s="598"/>
      <c r="CN35" s="177"/>
      <c r="CO35" s="597">
        <f t="shared" ref="CO35:CO43" si="3">IF(CQ35="","",CO34+1)</f>
        <v>20</v>
      </c>
      <c r="CP35" s="597"/>
      <c r="CQ35" s="598" t="str">
        <f>IF('各会計、関係団体の財政状況及び健全化判断比率'!BS8="","",'各会計、関係団体の財政状況及び健全化判断比率'!BS8)</f>
        <v>八尾市文化振興事業団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4"/>
    </row>
    <row r="36" spans="1:113" ht="32.25" customHeight="1" x14ac:dyDescent="0.2">
      <c r="A36" s="177"/>
      <c r="B36" s="201"/>
      <c r="C36" s="597">
        <f>IF(E36="","",C35+1)</f>
        <v>3</v>
      </c>
      <c r="D36" s="597"/>
      <c r="E36" s="598" t="str">
        <f>IF('各会計、関係団体の財政状況及び健全化判断比率'!B9="","",'各会計、関係団体の財政状況及び健全化判断比率'!B9)</f>
        <v>母子父子寡婦福祉資金貸付金特別会計</v>
      </c>
      <c r="F36" s="598"/>
      <c r="G36" s="598"/>
      <c r="H36" s="598"/>
      <c r="I36" s="598"/>
      <c r="J36" s="598"/>
      <c r="K36" s="598"/>
      <c r="L36" s="598"/>
      <c r="M36" s="598"/>
      <c r="N36" s="598"/>
      <c r="O36" s="598"/>
      <c r="P36" s="598"/>
      <c r="Q36" s="598"/>
      <c r="R36" s="598"/>
      <c r="S36" s="598"/>
      <c r="T36" s="177"/>
      <c r="U36" s="597">
        <f t="shared" ref="U36:U43" si="4">IF(W36="","",U35+1)</f>
        <v>6</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77"/>
      <c r="AM36" s="597">
        <f t="shared" si="0"/>
        <v>9</v>
      </c>
      <c r="AN36" s="597"/>
      <c r="AO36" s="598" t="str">
        <f>IF('各会計、関係団体の財政状況及び健全化判断比率'!B33="","",'各会計、関係団体の財政状況及び健全化判断比率'!B33)</f>
        <v>公共下水道事業会計</v>
      </c>
      <c r="AP36" s="598"/>
      <c r="AQ36" s="598"/>
      <c r="AR36" s="598"/>
      <c r="AS36" s="598"/>
      <c r="AT36" s="598"/>
      <c r="AU36" s="598"/>
      <c r="AV36" s="598"/>
      <c r="AW36" s="598"/>
      <c r="AX36" s="598"/>
      <c r="AY36" s="598"/>
      <c r="AZ36" s="598"/>
      <c r="BA36" s="598"/>
      <c r="BB36" s="598"/>
      <c r="BC36" s="598"/>
      <c r="BD36" s="177"/>
      <c r="BE36" s="597" t="str">
        <f t="shared" si="1"/>
        <v/>
      </c>
      <c r="BF36" s="597"/>
      <c r="BG36" s="598"/>
      <c r="BH36" s="598"/>
      <c r="BI36" s="598"/>
      <c r="BJ36" s="598"/>
      <c r="BK36" s="598"/>
      <c r="BL36" s="598"/>
      <c r="BM36" s="598"/>
      <c r="BN36" s="598"/>
      <c r="BO36" s="598"/>
      <c r="BP36" s="598"/>
      <c r="BQ36" s="598"/>
      <c r="BR36" s="598"/>
      <c r="BS36" s="598"/>
      <c r="BT36" s="598"/>
      <c r="BU36" s="598"/>
      <c r="BV36" s="177"/>
      <c r="BW36" s="597">
        <f t="shared" si="2"/>
        <v>12</v>
      </c>
      <c r="BX36" s="597"/>
      <c r="BY36" s="598" t="str">
        <f>IF('各会計、関係団体の財政状況及び健全化判断比率'!B70="","",'各会計、関係団体の財政状況及び健全化判断比率'!B70)</f>
        <v>恩智川水防事務組合</v>
      </c>
      <c r="BZ36" s="598"/>
      <c r="CA36" s="598"/>
      <c r="CB36" s="598"/>
      <c r="CC36" s="598"/>
      <c r="CD36" s="598"/>
      <c r="CE36" s="598"/>
      <c r="CF36" s="598"/>
      <c r="CG36" s="598"/>
      <c r="CH36" s="598"/>
      <c r="CI36" s="598"/>
      <c r="CJ36" s="598"/>
      <c r="CK36" s="598"/>
      <c r="CL36" s="598"/>
      <c r="CM36" s="598"/>
      <c r="CN36" s="177"/>
      <c r="CO36" s="597">
        <f t="shared" si="3"/>
        <v>21</v>
      </c>
      <c r="CP36" s="597"/>
      <c r="CQ36" s="598" t="str">
        <f>IF('各会計、関係団体の財政状況及び健全化判断比率'!BS9="","",'各会計、関係団体の財政状況及び健全化判断比率'!BS9)</f>
        <v>八尾市中小企業勤労者福祉サービスセンター</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4"/>
    </row>
    <row r="37" spans="1:113" ht="32.25" customHeight="1" x14ac:dyDescent="0.2">
      <c r="A37" s="177"/>
      <c r="B37" s="201"/>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77"/>
      <c r="U37" s="597" t="str">
        <f t="shared" si="4"/>
        <v/>
      </c>
      <c r="V37" s="597"/>
      <c r="W37" s="598"/>
      <c r="X37" s="598"/>
      <c r="Y37" s="598"/>
      <c r="Z37" s="598"/>
      <c r="AA37" s="598"/>
      <c r="AB37" s="598"/>
      <c r="AC37" s="598"/>
      <c r="AD37" s="598"/>
      <c r="AE37" s="598"/>
      <c r="AF37" s="598"/>
      <c r="AG37" s="598"/>
      <c r="AH37" s="598"/>
      <c r="AI37" s="598"/>
      <c r="AJ37" s="598"/>
      <c r="AK37" s="598"/>
      <c r="AL37" s="177"/>
      <c r="AM37" s="597" t="str">
        <f t="shared" si="0"/>
        <v/>
      </c>
      <c r="AN37" s="597"/>
      <c r="AO37" s="598"/>
      <c r="AP37" s="598"/>
      <c r="AQ37" s="598"/>
      <c r="AR37" s="598"/>
      <c r="AS37" s="598"/>
      <c r="AT37" s="598"/>
      <c r="AU37" s="598"/>
      <c r="AV37" s="598"/>
      <c r="AW37" s="598"/>
      <c r="AX37" s="598"/>
      <c r="AY37" s="598"/>
      <c r="AZ37" s="598"/>
      <c r="BA37" s="598"/>
      <c r="BB37" s="598"/>
      <c r="BC37" s="598"/>
      <c r="BD37" s="177"/>
      <c r="BE37" s="597" t="str">
        <f t="shared" si="1"/>
        <v/>
      </c>
      <c r="BF37" s="597"/>
      <c r="BG37" s="598"/>
      <c r="BH37" s="598"/>
      <c r="BI37" s="598"/>
      <c r="BJ37" s="598"/>
      <c r="BK37" s="598"/>
      <c r="BL37" s="598"/>
      <c r="BM37" s="598"/>
      <c r="BN37" s="598"/>
      <c r="BO37" s="598"/>
      <c r="BP37" s="598"/>
      <c r="BQ37" s="598"/>
      <c r="BR37" s="598"/>
      <c r="BS37" s="598"/>
      <c r="BT37" s="598"/>
      <c r="BU37" s="598"/>
      <c r="BV37" s="177"/>
      <c r="BW37" s="597">
        <f t="shared" si="2"/>
        <v>13</v>
      </c>
      <c r="BX37" s="597"/>
      <c r="BY37" s="598" t="str">
        <f>IF('各会計、関係団体の財政状況及び健全化判断比率'!B71="","",'各会計、関係団体の財政状況及び健全化判断比率'!B71)</f>
        <v>大和川右岸水防事務組合</v>
      </c>
      <c r="BZ37" s="598"/>
      <c r="CA37" s="598"/>
      <c r="CB37" s="598"/>
      <c r="CC37" s="598"/>
      <c r="CD37" s="598"/>
      <c r="CE37" s="598"/>
      <c r="CF37" s="598"/>
      <c r="CG37" s="598"/>
      <c r="CH37" s="598"/>
      <c r="CI37" s="598"/>
      <c r="CJ37" s="598"/>
      <c r="CK37" s="598"/>
      <c r="CL37" s="598"/>
      <c r="CM37" s="598"/>
      <c r="CN37" s="177"/>
      <c r="CO37" s="597">
        <f t="shared" si="3"/>
        <v>22</v>
      </c>
      <c r="CP37" s="597"/>
      <c r="CQ37" s="598" t="str">
        <f>IF('各会計、関係団体の財政状況及び健全化判断比率'!BS10="","",'各会計、関係団体の財政状況及び健全化判断比率'!BS10)</f>
        <v>八尾市国際交流センター</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4"/>
    </row>
    <row r="38" spans="1:113" ht="32.25" customHeight="1" x14ac:dyDescent="0.2">
      <c r="A38" s="177"/>
      <c r="B38" s="201"/>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77"/>
      <c r="U38" s="597" t="str">
        <f t="shared" si="4"/>
        <v/>
      </c>
      <c r="V38" s="597"/>
      <c r="W38" s="598"/>
      <c r="X38" s="598"/>
      <c r="Y38" s="598"/>
      <c r="Z38" s="598"/>
      <c r="AA38" s="598"/>
      <c r="AB38" s="598"/>
      <c r="AC38" s="598"/>
      <c r="AD38" s="598"/>
      <c r="AE38" s="598"/>
      <c r="AF38" s="598"/>
      <c r="AG38" s="598"/>
      <c r="AH38" s="598"/>
      <c r="AI38" s="598"/>
      <c r="AJ38" s="598"/>
      <c r="AK38" s="598"/>
      <c r="AL38" s="177"/>
      <c r="AM38" s="597" t="str">
        <f t="shared" si="0"/>
        <v/>
      </c>
      <c r="AN38" s="597"/>
      <c r="AO38" s="598"/>
      <c r="AP38" s="598"/>
      <c r="AQ38" s="598"/>
      <c r="AR38" s="598"/>
      <c r="AS38" s="598"/>
      <c r="AT38" s="598"/>
      <c r="AU38" s="598"/>
      <c r="AV38" s="598"/>
      <c r="AW38" s="598"/>
      <c r="AX38" s="598"/>
      <c r="AY38" s="598"/>
      <c r="AZ38" s="598"/>
      <c r="BA38" s="598"/>
      <c r="BB38" s="598"/>
      <c r="BC38" s="598"/>
      <c r="BD38" s="177"/>
      <c r="BE38" s="597" t="str">
        <f t="shared" si="1"/>
        <v/>
      </c>
      <c r="BF38" s="597"/>
      <c r="BG38" s="598"/>
      <c r="BH38" s="598"/>
      <c r="BI38" s="598"/>
      <c r="BJ38" s="598"/>
      <c r="BK38" s="598"/>
      <c r="BL38" s="598"/>
      <c r="BM38" s="598"/>
      <c r="BN38" s="598"/>
      <c r="BO38" s="598"/>
      <c r="BP38" s="598"/>
      <c r="BQ38" s="598"/>
      <c r="BR38" s="598"/>
      <c r="BS38" s="598"/>
      <c r="BT38" s="598"/>
      <c r="BU38" s="598"/>
      <c r="BV38" s="177"/>
      <c r="BW38" s="597">
        <f t="shared" si="2"/>
        <v>14</v>
      </c>
      <c r="BX38" s="597"/>
      <c r="BY38" s="598" t="str">
        <f>IF('各会計、関係団体の財政状況及び健全化判断比率'!B72="","",'各会計、関係団体の財政状況及び健全化判断比率'!B72)</f>
        <v>大阪広域環境施設組合</v>
      </c>
      <c r="BZ38" s="598"/>
      <c r="CA38" s="598"/>
      <c r="CB38" s="598"/>
      <c r="CC38" s="598"/>
      <c r="CD38" s="598"/>
      <c r="CE38" s="598"/>
      <c r="CF38" s="598"/>
      <c r="CG38" s="598"/>
      <c r="CH38" s="598"/>
      <c r="CI38" s="598"/>
      <c r="CJ38" s="598"/>
      <c r="CK38" s="598"/>
      <c r="CL38" s="598"/>
      <c r="CM38" s="598"/>
      <c r="CN38" s="177"/>
      <c r="CO38" s="597">
        <f t="shared" si="3"/>
        <v>23</v>
      </c>
      <c r="CP38" s="597"/>
      <c r="CQ38" s="598" t="str">
        <f>IF('各会計、関係団体の財政状況及び健全化判断比率'!BS11="","",'各会計、関係団体の財政状況及び健全化判断比率'!BS11)</f>
        <v>八尾体育振興会</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4"/>
    </row>
    <row r="39" spans="1:113" ht="32.25" customHeight="1" x14ac:dyDescent="0.2">
      <c r="A39" s="177"/>
      <c r="B39" s="201"/>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77"/>
      <c r="U39" s="597" t="str">
        <f t="shared" si="4"/>
        <v/>
      </c>
      <c r="V39" s="597"/>
      <c r="W39" s="598"/>
      <c r="X39" s="598"/>
      <c r="Y39" s="598"/>
      <c r="Z39" s="598"/>
      <c r="AA39" s="598"/>
      <c r="AB39" s="598"/>
      <c r="AC39" s="598"/>
      <c r="AD39" s="598"/>
      <c r="AE39" s="598"/>
      <c r="AF39" s="598"/>
      <c r="AG39" s="598"/>
      <c r="AH39" s="598"/>
      <c r="AI39" s="598"/>
      <c r="AJ39" s="598"/>
      <c r="AK39" s="598"/>
      <c r="AL39" s="177"/>
      <c r="AM39" s="597" t="str">
        <f t="shared" si="0"/>
        <v/>
      </c>
      <c r="AN39" s="597"/>
      <c r="AO39" s="598"/>
      <c r="AP39" s="598"/>
      <c r="AQ39" s="598"/>
      <c r="AR39" s="598"/>
      <c r="AS39" s="598"/>
      <c r="AT39" s="598"/>
      <c r="AU39" s="598"/>
      <c r="AV39" s="598"/>
      <c r="AW39" s="598"/>
      <c r="AX39" s="598"/>
      <c r="AY39" s="598"/>
      <c r="AZ39" s="598"/>
      <c r="BA39" s="598"/>
      <c r="BB39" s="598"/>
      <c r="BC39" s="598"/>
      <c r="BD39" s="177"/>
      <c r="BE39" s="597" t="str">
        <f t="shared" si="1"/>
        <v/>
      </c>
      <c r="BF39" s="597"/>
      <c r="BG39" s="598"/>
      <c r="BH39" s="598"/>
      <c r="BI39" s="598"/>
      <c r="BJ39" s="598"/>
      <c r="BK39" s="598"/>
      <c r="BL39" s="598"/>
      <c r="BM39" s="598"/>
      <c r="BN39" s="598"/>
      <c r="BO39" s="598"/>
      <c r="BP39" s="598"/>
      <c r="BQ39" s="598"/>
      <c r="BR39" s="598"/>
      <c r="BS39" s="598"/>
      <c r="BT39" s="598"/>
      <c r="BU39" s="598"/>
      <c r="BV39" s="177"/>
      <c r="BW39" s="597">
        <f t="shared" si="2"/>
        <v>15</v>
      </c>
      <c r="BX39" s="597"/>
      <c r="BY39" s="598" t="str">
        <f>IF('各会計、関係団体の財政状況及び健全化判断比率'!B73="","",'各会計、関係団体の財政状況及び健全化判断比率'!B73)</f>
        <v>大阪府後期高齢者医療広域連合(一般会計)</v>
      </c>
      <c r="BZ39" s="598"/>
      <c r="CA39" s="598"/>
      <c r="CB39" s="598"/>
      <c r="CC39" s="598"/>
      <c r="CD39" s="598"/>
      <c r="CE39" s="598"/>
      <c r="CF39" s="598"/>
      <c r="CG39" s="598"/>
      <c r="CH39" s="598"/>
      <c r="CI39" s="598"/>
      <c r="CJ39" s="598"/>
      <c r="CK39" s="598"/>
      <c r="CL39" s="598"/>
      <c r="CM39" s="598"/>
      <c r="CN39" s="177"/>
      <c r="CO39" s="597">
        <f t="shared" si="3"/>
        <v>24</v>
      </c>
      <c r="CP39" s="597"/>
      <c r="CQ39" s="598" t="str">
        <f>IF('各会計、関係団体の財政状況及び健全化判断比率'!BS12="","",'各会計、関係団体の財政状況及び健全化判断比率'!BS12)</f>
        <v>八尾シティネット</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4"/>
    </row>
    <row r="40" spans="1:113" ht="32.25" customHeight="1" x14ac:dyDescent="0.2">
      <c r="A40" s="177"/>
      <c r="B40" s="201"/>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77"/>
      <c r="U40" s="597" t="str">
        <f t="shared" si="4"/>
        <v/>
      </c>
      <c r="V40" s="597"/>
      <c r="W40" s="598"/>
      <c r="X40" s="598"/>
      <c r="Y40" s="598"/>
      <c r="Z40" s="598"/>
      <c r="AA40" s="598"/>
      <c r="AB40" s="598"/>
      <c r="AC40" s="598"/>
      <c r="AD40" s="598"/>
      <c r="AE40" s="598"/>
      <c r="AF40" s="598"/>
      <c r="AG40" s="598"/>
      <c r="AH40" s="598"/>
      <c r="AI40" s="598"/>
      <c r="AJ40" s="598"/>
      <c r="AK40" s="598"/>
      <c r="AL40" s="177"/>
      <c r="AM40" s="597" t="str">
        <f t="shared" si="0"/>
        <v/>
      </c>
      <c r="AN40" s="597"/>
      <c r="AO40" s="598"/>
      <c r="AP40" s="598"/>
      <c r="AQ40" s="598"/>
      <c r="AR40" s="598"/>
      <c r="AS40" s="598"/>
      <c r="AT40" s="598"/>
      <c r="AU40" s="598"/>
      <c r="AV40" s="598"/>
      <c r="AW40" s="598"/>
      <c r="AX40" s="598"/>
      <c r="AY40" s="598"/>
      <c r="AZ40" s="598"/>
      <c r="BA40" s="598"/>
      <c r="BB40" s="598"/>
      <c r="BC40" s="598"/>
      <c r="BD40" s="177"/>
      <c r="BE40" s="597" t="str">
        <f t="shared" si="1"/>
        <v/>
      </c>
      <c r="BF40" s="597"/>
      <c r="BG40" s="598"/>
      <c r="BH40" s="598"/>
      <c r="BI40" s="598"/>
      <c r="BJ40" s="598"/>
      <c r="BK40" s="598"/>
      <c r="BL40" s="598"/>
      <c r="BM40" s="598"/>
      <c r="BN40" s="598"/>
      <c r="BO40" s="598"/>
      <c r="BP40" s="598"/>
      <c r="BQ40" s="598"/>
      <c r="BR40" s="598"/>
      <c r="BS40" s="598"/>
      <c r="BT40" s="598"/>
      <c r="BU40" s="598"/>
      <c r="BV40" s="177"/>
      <c r="BW40" s="597">
        <f t="shared" si="2"/>
        <v>16</v>
      </c>
      <c r="BX40" s="597"/>
      <c r="BY40" s="598" t="str">
        <f>IF('各会計、関係団体の財政状況及び健全化判断比率'!B74="","",'各会計、関係団体の財政状況及び健全化判断比率'!B74)</f>
        <v>大阪府後期高齢者医療広域連合(後期高齢者医療特別会計)</v>
      </c>
      <c r="BZ40" s="598"/>
      <c r="CA40" s="598"/>
      <c r="CB40" s="598"/>
      <c r="CC40" s="598"/>
      <c r="CD40" s="598"/>
      <c r="CE40" s="598"/>
      <c r="CF40" s="598"/>
      <c r="CG40" s="598"/>
      <c r="CH40" s="598"/>
      <c r="CI40" s="598"/>
      <c r="CJ40" s="598"/>
      <c r="CK40" s="598"/>
      <c r="CL40" s="598"/>
      <c r="CM40" s="598"/>
      <c r="CN40" s="177"/>
      <c r="CO40" s="597">
        <f t="shared" si="3"/>
        <v>25</v>
      </c>
      <c r="CP40" s="597"/>
      <c r="CQ40" s="598" t="str">
        <f>IF('各会計、関係団体の財政状況及び健全化判断比率'!BS13="","",'各会計、関係団体の財政状況及び健全化判断比率'!BS13)</f>
        <v>やおコミュニティ放送</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4"/>
    </row>
    <row r="41" spans="1:113" ht="32.25" customHeight="1" x14ac:dyDescent="0.2">
      <c r="A41" s="177"/>
      <c r="B41" s="201"/>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77"/>
      <c r="U41" s="597" t="str">
        <f t="shared" si="4"/>
        <v/>
      </c>
      <c r="V41" s="597"/>
      <c r="W41" s="598"/>
      <c r="X41" s="598"/>
      <c r="Y41" s="598"/>
      <c r="Z41" s="598"/>
      <c r="AA41" s="598"/>
      <c r="AB41" s="598"/>
      <c r="AC41" s="598"/>
      <c r="AD41" s="598"/>
      <c r="AE41" s="598"/>
      <c r="AF41" s="598"/>
      <c r="AG41" s="598"/>
      <c r="AH41" s="598"/>
      <c r="AI41" s="598"/>
      <c r="AJ41" s="598"/>
      <c r="AK41" s="598"/>
      <c r="AL41" s="177"/>
      <c r="AM41" s="597" t="str">
        <f t="shared" si="0"/>
        <v/>
      </c>
      <c r="AN41" s="597"/>
      <c r="AO41" s="598"/>
      <c r="AP41" s="598"/>
      <c r="AQ41" s="598"/>
      <c r="AR41" s="598"/>
      <c r="AS41" s="598"/>
      <c r="AT41" s="598"/>
      <c r="AU41" s="598"/>
      <c r="AV41" s="598"/>
      <c r="AW41" s="598"/>
      <c r="AX41" s="598"/>
      <c r="AY41" s="598"/>
      <c r="AZ41" s="598"/>
      <c r="BA41" s="598"/>
      <c r="BB41" s="598"/>
      <c r="BC41" s="598"/>
      <c r="BD41" s="177"/>
      <c r="BE41" s="597" t="str">
        <f t="shared" si="1"/>
        <v/>
      </c>
      <c r="BF41" s="597"/>
      <c r="BG41" s="598"/>
      <c r="BH41" s="598"/>
      <c r="BI41" s="598"/>
      <c r="BJ41" s="598"/>
      <c r="BK41" s="598"/>
      <c r="BL41" s="598"/>
      <c r="BM41" s="598"/>
      <c r="BN41" s="598"/>
      <c r="BO41" s="598"/>
      <c r="BP41" s="598"/>
      <c r="BQ41" s="598"/>
      <c r="BR41" s="598"/>
      <c r="BS41" s="598"/>
      <c r="BT41" s="598"/>
      <c r="BU41" s="598"/>
      <c r="BV41" s="177"/>
      <c r="BW41" s="597">
        <f t="shared" si="2"/>
        <v>17</v>
      </c>
      <c r="BX41" s="597"/>
      <c r="BY41" s="598" t="str">
        <f>IF('各会計、関係団体の財政状況及び健全化判断比率'!B75="","",'各会計、関係団体の財政状況及び健全化判断比率'!B75)</f>
        <v>大阪広域水道企業団(水道事業会計)</v>
      </c>
      <c r="BZ41" s="598"/>
      <c r="CA41" s="598"/>
      <c r="CB41" s="598"/>
      <c r="CC41" s="598"/>
      <c r="CD41" s="598"/>
      <c r="CE41" s="598"/>
      <c r="CF41" s="598"/>
      <c r="CG41" s="598"/>
      <c r="CH41" s="598"/>
      <c r="CI41" s="598"/>
      <c r="CJ41" s="598"/>
      <c r="CK41" s="598"/>
      <c r="CL41" s="598"/>
      <c r="CM41" s="598"/>
      <c r="CN41" s="177"/>
      <c r="CO41" s="597">
        <f t="shared" si="3"/>
        <v>26</v>
      </c>
      <c r="CP41" s="597"/>
      <c r="CQ41" s="598" t="str">
        <f>IF('各会計、関係団体の財政状況及び健全化判断比率'!BS14="","",'各会計、関係団体の財政状況及び健全化判断比率'!BS14)</f>
        <v>八尾モール</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4"/>
    </row>
    <row r="42" spans="1:113" ht="32.25" customHeight="1" x14ac:dyDescent="0.2">
      <c r="B42" s="201"/>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77"/>
      <c r="U42" s="597" t="str">
        <f t="shared" si="4"/>
        <v/>
      </c>
      <c r="V42" s="597"/>
      <c r="W42" s="598"/>
      <c r="X42" s="598"/>
      <c r="Y42" s="598"/>
      <c r="Z42" s="598"/>
      <c r="AA42" s="598"/>
      <c r="AB42" s="598"/>
      <c r="AC42" s="598"/>
      <c r="AD42" s="598"/>
      <c r="AE42" s="598"/>
      <c r="AF42" s="598"/>
      <c r="AG42" s="598"/>
      <c r="AH42" s="598"/>
      <c r="AI42" s="598"/>
      <c r="AJ42" s="598"/>
      <c r="AK42" s="598"/>
      <c r="AL42" s="177"/>
      <c r="AM42" s="597" t="str">
        <f t="shared" si="0"/>
        <v/>
      </c>
      <c r="AN42" s="597"/>
      <c r="AO42" s="598"/>
      <c r="AP42" s="598"/>
      <c r="AQ42" s="598"/>
      <c r="AR42" s="598"/>
      <c r="AS42" s="598"/>
      <c r="AT42" s="598"/>
      <c r="AU42" s="598"/>
      <c r="AV42" s="598"/>
      <c r="AW42" s="598"/>
      <c r="AX42" s="598"/>
      <c r="AY42" s="598"/>
      <c r="AZ42" s="598"/>
      <c r="BA42" s="598"/>
      <c r="BB42" s="598"/>
      <c r="BC42" s="598"/>
      <c r="BD42" s="177"/>
      <c r="BE42" s="597" t="str">
        <f t="shared" si="1"/>
        <v/>
      </c>
      <c r="BF42" s="597"/>
      <c r="BG42" s="598"/>
      <c r="BH42" s="598"/>
      <c r="BI42" s="598"/>
      <c r="BJ42" s="598"/>
      <c r="BK42" s="598"/>
      <c r="BL42" s="598"/>
      <c r="BM42" s="598"/>
      <c r="BN42" s="598"/>
      <c r="BO42" s="598"/>
      <c r="BP42" s="598"/>
      <c r="BQ42" s="598"/>
      <c r="BR42" s="598"/>
      <c r="BS42" s="598"/>
      <c r="BT42" s="598"/>
      <c r="BU42" s="598"/>
      <c r="BV42" s="177"/>
      <c r="BW42" s="597">
        <f t="shared" si="2"/>
        <v>18</v>
      </c>
      <c r="BX42" s="597"/>
      <c r="BY42" s="598" t="str">
        <f>IF('各会計、関係団体の財政状況及び健全化判断比率'!B76="","",'各会計、関係団体の財政状況及び健全化判断比率'!B76)</f>
        <v>大阪広域水道企業団(工業用水道事業会計)</v>
      </c>
      <c r="BZ42" s="598"/>
      <c r="CA42" s="598"/>
      <c r="CB42" s="598"/>
      <c r="CC42" s="598"/>
      <c r="CD42" s="598"/>
      <c r="CE42" s="598"/>
      <c r="CF42" s="598"/>
      <c r="CG42" s="598"/>
      <c r="CH42" s="598"/>
      <c r="CI42" s="598"/>
      <c r="CJ42" s="598"/>
      <c r="CK42" s="598"/>
      <c r="CL42" s="598"/>
      <c r="CM42" s="598"/>
      <c r="CN42" s="177"/>
      <c r="CO42" s="597">
        <f t="shared" si="3"/>
        <v>27</v>
      </c>
      <c r="CP42" s="597"/>
      <c r="CQ42" s="598" t="str">
        <f>IF('各会計、関係団体の財政状況及び健全化判断比率'!BS15="","",'各会計、関係団体の財政状況及び健全化判断比率'!BS15)</f>
        <v>大阪外環状鉄道</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4"/>
    </row>
    <row r="43" spans="1:113" ht="32.25" customHeight="1" x14ac:dyDescent="0.2">
      <c r="B43" s="201"/>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77"/>
      <c r="U43" s="597" t="str">
        <f t="shared" si="4"/>
        <v/>
      </c>
      <c r="V43" s="597"/>
      <c r="W43" s="598"/>
      <c r="X43" s="598"/>
      <c r="Y43" s="598"/>
      <c r="Z43" s="598"/>
      <c r="AA43" s="598"/>
      <c r="AB43" s="598"/>
      <c r="AC43" s="598"/>
      <c r="AD43" s="598"/>
      <c r="AE43" s="598"/>
      <c r="AF43" s="598"/>
      <c r="AG43" s="598"/>
      <c r="AH43" s="598"/>
      <c r="AI43" s="598"/>
      <c r="AJ43" s="598"/>
      <c r="AK43" s="598"/>
      <c r="AL43" s="177"/>
      <c r="AM43" s="597" t="str">
        <f t="shared" si="0"/>
        <v/>
      </c>
      <c r="AN43" s="597"/>
      <c r="AO43" s="598"/>
      <c r="AP43" s="598"/>
      <c r="AQ43" s="598"/>
      <c r="AR43" s="598"/>
      <c r="AS43" s="598"/>
      <c r="AT43" s="598"/>
      <c r="AU43" s="598"/>
      <c r="AV43" s="598"/>
      <c r="AW43" s="598"/>
      <c r="AX43" s="598"/>
      <c r="AY43" s="598"/>
      <c r="AZ43" s="598"/>
      <c r="BA43" s="598"/>
      <c r="BB43" s="598"/>
      <c r="BC43" s="598"/>
      <c r="BD43" s="177"/>
      <c r="BE43" s="597" t="str">
        <f t="shared" si="1"/>
        <v/>
      </c>
      <c r="BF43" s="597"/>
      <c r="BG43" s="598"/>
      <c r="BH43" s="598"/>
      <c r="BI43" s="598"/>
      <c r="BJ43" s="598"/>
      <c r="BK43" s="598"/>
      <c r="BL43" s="598"/>
      <c r="BM43" s="598"/>
      <c r="BN43" s="598"/>
      <c r="BO43" s="598"/>
      <c r="BP43" s="598"/>
      <c r="BQ43" s="598"/>
      <c r="BR43" s="598"/>
      <c r="BS43" s="598"/>
      <c r="BT43" s="598"/>
      <c r="BU43" s="598"/>
      <c r="BV43" s="177"/>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77"/>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4"/>
    </row>
    <row r="44" spans="1:113" ht="13.5" customHeight="1" thickBot="1" x14ac:dyDescent="0.25">
      <c r="B44" s="205"/>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7"/>
    </row>
    <row r="45" spans="1:113" x14ac:dyDescent="0.2"/>
    <row r="46" spans="1:113" x14ac:dyDescent="0.2">
      <c r="B46" s="176"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AyElFyKRTcKYvZk05+EhhOyOC+LJm9bjV7EM2G/CHs3i+JZoX1igUWCQV4Y1lnRlgXsKcg1llHrc5DZ3H/8vwQ==" saltValue="2FHsKGw9f4Z4DghlE5+pa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1" t="s">
        <v>533</v>
      </c>
      <c r="D34" s="1151"/>
      <c r="E34" s="1152"/>
      <c r="F34" s="32">
        <v>8.34</v>
      </c>
      <c r="G34" s="33">
        <v>8.51</v>
      </c>
      <c r="H34" s="33">
        <v>10.57</v>
      </c>
      <c r="I34" s="33">
        <v>12.08</v>
      </c>
      <c r="J34" s="34">
        <v>9.43</v>
      </c>
      <c r="K34" s="22"/>
      <c r="L34" s="22"/>
      <c r="M34" s="22"/>
      <c r="N34" s="22"/>
      <c r="O34" s="22"/>
      <c r="P34" s="22"/>
    </row>
    <row r="35" spans="1:16" ht="39" customHeight="1" x14ac:dyDescent="0.2">
      <c r="A35" s="22"/>
      <c r="B35" s="35"/>
      <c r="C35" s="1145" t="s">
        <v>534</v>
      </c>
      <c r="D35" s="1146"/>
      <c r="E35" s="1147"/>
      <c r="F35" s="36">
        <v>7.5</v>
      </c>
      <c r="G35" s="37">
        <v>7</v>
      </c>
      <c r="H35" s="37">
        <v>6.08</v>
      </c>
      <c r="I35" s="37">
        <v>5.84</v>
      </c>
      <c r="J35" s="38">
        <v>4.84</v>
      </c>
      <c r="K35" s="22"/>
      <c r="L35" s="22"/>
      <c r="M35" s="22"/>
      <c r="N35" s="22"/>
      <c r="O35" s="22"/>
      <c r="P35" s="22"/>
    </row>
    <row r="36" spans="1:16" ht="39" customHeight="1" x14ac:dyDescent="0.2">
      <c r="A36" s="22"/>
      <c r="B36" s="35"/>
      <c r="C36" s="1145" t="s">
        <v>535</v>
      </c>
      <c r="D36" s="1146"/>
      <c r="E36" s="1147"/>
      <c r="F36" s="36">
        <v>3.96</v>
      </c>
      <c r="G36" s="37">
        <v>3.68</v>
      </c>
      <c r="H36" s="37">
        <v>3.29</v>
      </c>
      <c r="I36" s="37">
        <v>3.59</v>
      </c>
      <c r="J36" s="38">
        <v>3.67</v>
      </c>
      <c r="K36" s="22"/>
      <c r="L36" s="22"/>
      <c r="M36" s="22"/>
      <c r="N36" s="22"/>
      <c r="O36" s="22"/>
      <c r="P36" s="22"/>
    </row>
    <row r="37" spans="1:16" ht="39" customHeight="1" x14ac:dyDescent="0.2">
      <c r="A37" s="22"/>
      <c r="B37" s="35"/>
      <c r="C37" s="1145" t="s">
        <v>536</v>
      </c>
      <c r="D37" s="1146"/>
      <c r="E37" s="1147"/>
      <c r="F37" s="36">
        <v>0.06</v>
      </c>
      <c r="G37" s="37">
        <v>0.06</v>
      </c>
      <c r="H37" s="37">
        <v>0.06</v>
      </c>
      <c r="I37" s="37">
        <v>0.08</v>
      </c>
      <c r="J37" s="38">
        <v>0.3</v>
      </c>
      <c r="K37" s="22"/>
      <c r="L37" s="22"/>
      <c r="M37" s="22"/>
      <c r="N37" s="22"/>
      <c r="O37" s="22"/>
      <c r="P37" s="22"/>
    </row>
    <row r="38" spans="1:16" ht="39" customHeight="1" x14ac:dyDescent="0.2">
      <c r="A38" s="22"/>
      <c r="B38" s="35"/>
      <c r="C38" s="1145" t="s">
        <v>537</v>
      </c>
      <c r="D38" s="1146"/>
      <c r="E38" s="1147"/>
      <c r="F38" s="36">
        <v>0.18</v>
      </c>
      <c r="G38" s="37">
        <v>0.25</v>
      </c>
      <c r="H38" s="37">
        <v>0.22</v>
      </c>
      <c r="I38" s="37">
        <v>0.43</v>
      </c>
      <c r="J38" s="38">
        <v>0.24</v>
      </c>
      <c r="K38" s="22"/>
      <c r="L38" s="22"/>
      <c r="M38" s="22"/>
      <c r="N38" s="22"/>
      <c r="O38" s="22"/>
      <c r="P38" s="22"/>
    </row>
    <row r="39" spans="1:16" ht="39" customHeight="1" x14ac:dyDescent="0.2">
      <c r="A39" s="22"/>
      <c r="B39" s="35"/>
      <c r="C39" s="1145" t="s">
        <v>538</v>
      </c>
      <c r="D39" s="1146"/>
      <c r="E39" s="1147"/>
      <c r="F39" s="36">
        <v>0.31</v>
      </c>
      <c r="G39" s="37">
        <v>1.84</v>
      </c>
      <c r="H39" s="37">
        <v>0.64</v>
      </c>
      <c r="I39" s="37">
        <v>0.37</v>
      </c>
      <c r="J39" s="38">
        <v>0.18</v>
      </c>
      <c r="K39" s="22"/>
      <c r="L39" s="22"/>
      <c r="M39" s="22"/>
      <c r="N39" s="22"/>
      <c r="O39" s="22"/>
      <c r="P39" s="22"/>
    </row>
    <row r="40" spans="1:16" ht="39" customHeight="1" x14ac:dyDescent="0.2">
      <c r="A40" s="22"/>
      <c r="B40" s="35"/>
      <c r="C40" s="1145" t="s">
        <v>539</v>
      </c>
      <c r="D40" s="1146"/>
      <c r="E40" s="1147"/>
      <c r="F40" s="36">
        <v>2.42</v>
      </c>
      <c r="G40" s="37">
        <v>0.71</v>
      </c>
      <c r="H40" s="37">
        <v>0.9</v>
      </c>
      <c r="I40" s="37">
        <v>0.09</v>
      </c>
      <c r="J40" s="38">
        <v>0.05</v>
      </c>
      <c r="K40" s="22"/>
      <c r="L40" s="22"/>
      <c r="M40" s="22"/>
      <c r="N40" s="22"/>
      <c r="O40" s="22"/>
      <c r="P40" s="22"/>
    </row>
    <row r="41" spans="1:16" ht="39" customHeight="1" x14ac:dyDescent="0.2">
      <c r="A41" s="22"/>
      <c r="B41" s="35"/>
      <c r="C41" s="1145" t="s">
        <v>540</v>
      </c>
      <c r="D41" s="1146"/>
      <c r="E41" s="1147"/>
      <c r="F41" s="36">
        <v>0</v>
      </c>
      <c r="G41" s="37">
        <v>0</v>
      </c>
      <c r="H41" s="37">
        <v>0</v>
      </c>
      <c r="I41" s="37">
        <v>0</v>
      </c>
      <c r="J41" s="38">
        <v>0</v>
      </c>
      <c r="K41" s="22"/>
      <c r="L41" s="22"/>
      <c r="M41" s="22"/>
      <c r="N41" s="22"/>
      <c r="O41" s="22"/>
      <c r="P41" s="22"/>
    </row>
    <row r="42" spans="1:16" ht="39" customHeight="1" x14ac:dyDescent="0.2">
      <c r="A42" s="22"/>
      <c r="B42" s="39"/>
      <c r="C42" s="1145" t="s">
        <v>541</v>
      </c>
      <c r="D42" s="1146"/>
      <c r="E42" s="1147"/>
      <c r="F42" s="36" t="s">
        <v>489</v>
      </c>
      <c r="G42" s="37" t="s">
        <v>489</v>
      </c>
      <c r="H42" s="37" t="s">
        <v>489</v>
      </c>
      <c r="I42" s="37" t="s">
        <v>489</v>
      </c>
      <c r="J42" s="38" t="s">
        <v>489</v>
      </c>
      <c r="K42" s="22"/>
      <c r="L42" s="22"/>
      <c r="M42" s="22"/>
      <c r="N42" s="22"/>
      <c r="O42" s="22"/>
      <c r="P42" s="22"/>
    </row>
    <row r="43" spans="1:16" ht="39" customHeight="1" thickBot="1" x14ac:dyDescent="0.25">
      <c r="A43" s="22"/>
      <c r="B43" s="40"/>
      <c r="C43" s="1148" t="s">
        <v>542</v>
      </c>
      <c r="D43" s="1149"/>
      <c r="E43" s="1150"/>
      <c r="F43" s="41">
        <v>0</v>
      </c>
      <c r="G43" s="42">
        <v>0</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0XmcwvkU6V8O71rx6+RBK0ML7/Hc7hrfU7ehIKbLfjGvNXM79TJzqX7Zo66Fv2ZpKYtVgKLBl7dGUXGqSlEvtg==" saltValue="KDVh+JQ+e4Mn/WQ/AZzv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8679</v>
      </c>
      <c r="L45" s="60">
        <v>8534</v>
      </c>
      <c r="M45" s="60">
        <v>8967</v>
      </c>
      <c r="N45" s="60">
        <v>9055</v>
      </c>
      <c r="O45" s="61">
        <v>8684</v>
      </c>
      <c r="P45" s="48"/>
      <c r="Q45" s="48"/>
      <c r="R45" s="48"/>
      <c r="S45" s="48"/>
      <c r="T45" s="48"/>
      <c r="U45" s="48"/>
    </row>
    <row r="46" spans="1:21" ht="30.75" customHeight="1" x14ac:dyDescent="0.2">
      <c r="A46" s="48"/>
      <c r="B46" s="1155"/>
      <c r="C46" s="1156"/>
      <c r="D46" s="62"/>
      <c r="E46" s="1161" t="s">
        <v>11</v>
      </c>
      <c r="F46" s="1161"/>
      <c r="G46" s="1161"/>
      <c r="H46" s="1161"/>
      <c r="I46" s="1161"/>
      <c r="J46" s="1162"/>
      <c r="K46" s="63">
        <v>8</v>
      </c>
      <c r="L46" s="64" t="s">
        <v>489</v>
      </c>
      <c r="M46" s="64" t="s">
        <v>489</v>
      </c>
      <c r="N46" s="64" t="s">
        <v>489</v>
      </c>
      <c r="O46" s="65" t="s">
        <v>489</v>
      </c>
      <c r="P46" s="48"/>
      <c r="Q46" s="48"/>
      <c r="R46" s="48"/>
      <c r="S46" s="48"/>
      <c r="T46" s="48"/>
      <c r="U46" s="48"/>
    </row>
    <row r="47" spans="1:21" ht="30.75" customHeight="1" x14ac:dyDescent="0.2">
      <c r="A47" s="48"/>
      <c r="B47" s="1155"/>
      <c r="C47" s="1156"/>
      <c r="D47" s="62"/>
      <c r="E47" s="1161" t="s">
        <v>12</v>
      </c>
      <c r="F47" s="1161"/>
      <c r="G47" s="1161"/>
      <c r="H47" s="1161"/>
      <c r="I47" s="1161"/>
      <c r="J47" s="1162"/>
      <c r="K47" s="63">
        <v>1</v>
      </c>
      <c r="L47" s="64" t="s">
        <v>489</v>
      </c>
      <c r="M47" s="64" t="s">
        <v>489</v>
      </c>
      <c r="N47" s="64" t="s">
        <v>489</v>
      </c>
      <c r="O47" s="65" t="s">
        <v>489</v>
      </c>
      <c r="P47" s="48"/>
      <c r="Q47" s="48"/>
      <c r="R47" s="48"/>
      <c r="S47" s="48"/>
      <c r="T47" s="48"/>
      <c r="U47" s="48"/>
    </row>
    <row r="48" spans="1:21" ht="30.75" customHeight="1" x14ac:dyDescent="0.2">
      <c r="A48" s="48"/>
      <c r="B48" s="1155"/>
      <c r="C48" s="1156"/>
      <c r="D48" s="62"/>
      <c r="E48" s="1161" t="s">
        <v>13</v>
      </c>
      <c r="F48" s="1161"/>
      <c r="G48" s="1161"/>
      <c r="H48" s="1161"/>
      <c r="I48" s="1161"/>
      <c r="J48" s="1162"/>
      <c r="K48" s="63">
        <v>4814</v>
      </c>
      <c r="L48" s="64">
        <v>4883</v>
      </c>
      <c r="M48" s="64">
        <v>4705</v>
      </c>
      <c r="N48" s="64">
        <v>4642</v>
      </c>
      <c r="O48" s="65">
        <v>4520</v>
      </c>
      <c r="P48" s="48"/>
      <c r="Q48" s="48"/>
      <c r="R48" s="48"/>
      <c r="S48" s="48"/>
      <c r="T48" s="48"/>
      <c r="U48" s="48"/>
    </row>
    <row r="49" spans="1:21" ht="30.75" customHeight="1" x14ac:dyDescent="0.2">
      <c r="A49" s="48"/>
      <c r="B49" s="1155"/>
      <c r="C49" s="1156"/>
      <c r="D49" s="62"/>
      <c r="E49" s="1161" t="s">
        <v>14</v>
      </c>
      <c r="F49" s="1161"/>
      <c r="G49" s="1161"/>
      <c r="H49" s="1161"/>
      <c r="I49" s="1161"/>
      <c r="J49" s="1162"/>
      <c r="K49" s="63">
        <v>88</v>
      </c>
      <c r="L49" s="64">
        <v>65</v>
      </c>
      <c r="M49" s="64">
        <v>56</v>
      </c>
      <c r="N49" s="64">
        <v>33</v>
      </c>
      <c r="O49" s="65">
        <v>91</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489</v>
      </c>
      <c r="L50" s="64" t="s">
        <v>489</v>
      </c>
      <c r="M50" s="64" t="s">
        <v>489</v>
      </c>
      <c r="N50" s="64" t="s">
        <v>489</v>
      </c>
      <c r="O50" s="65" t="s">
        <v>489</v>
      </c>
      <c r="P50" s="48"/>
      <c r="Q50" s="48"/>
      <c r="R50" s="48"/>
      <c r="S50" s="48"/>
      <c r="T50" s="48"/>
      <c r="U50" s="48"/>
    </row>
    <row r="51" spans="1:21" ht="30.75" customHeight="1" x14ac:dyDescent="0.2">
      <c r="A51" s="48"/>
      <c r="B51" s="1157"/>
      <c r="C51" s="1158"/>
      <c r="D51" s="66"/>
      <c r="E51" s="1161" t="s">
        <v>16</v>
      </c>
      <c r="F51" s="1161"/>
      <c r="G51" s="1161"/>
      <c r="H51" s="1161"/>
      <c r="I51" s="1161"/>
      <c r="J51" s="1162"/>
      <c r="K51" s="63">
        <v>0</v>
      </c>
      <c r="L51" s="64">
        <v>0</v>
      </c>
      <c r="M51" s="64">
        <v>0</v>
      </c>
      <c r="N51" s="64">
        <v>0</v>
      </c>
      <c r="O51" s="65">
        <v>0</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11535</v>
      </c>
      <c r="L52" s="64">
        <v>11660</v>
      </c>
      <c r="M52" s="64">
        <v>11947</v>
      </c>
      <c r="N52" s="64">
        <v>12008</v>
      </c>
      <c r="O52" s="65">
        <v>11859</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2055</v>
      </c>
      <c r="L53" s="69">
        <v>1822</v>
      </c>
      <c r="M53" s="69">
        <v>1781</v>
      </c>
      <c r="N53" s="69">
        <v>1722</v>
      </c>
      <c r="O53" s="70">
        <v>1436</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2"/>
    <row r="66" s="49" customFormat="1" ht="12.6" hidden="1" customHeight="1" x14ac:dyDescent="0.2"/>
    <row r="67" s="49" customFormat="1" ht="12.6" hidden="1" customHeight="1" x14ac:dyDescent="0.2"/>
    <row r="68" s="49" customFormat="1" ht="12.6" hidden="1" customHeight="1" x14ac:dyDescent="0.2"/>
    <row r="69" s="49" customFormat="1" ht="12.6" hidden="1" customHeight="1" x14ac:dyDescent="0.2"/>
    <row r="70" s="49" customFormat="1" ht="12.6" hidden="1" customHeight="1" x14ac:dyDescent="0.2"/>
  </sheetData>
  <sheetProtection algorithmName="SHA-512" hashValue="IJI8yN9sTFM2itoZ5n/m86B5DOy+VHK1ylonN4gNOv4dHt8VK77hvpYXe5KYYSLo0jf+QY6EFOHVzbTb1QPujQ==" saltValue="ajUlnn92uTCkp0gpfErdO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s="96" customFormat="1" ht="15" customHeight="1" x14ac:dyDescent="0.2"/>
    <row r="9" s="96" customFormat="1" ht="15" customHeight="1" x14ac:dyDescent="0.2"/>
    <row r="10" s="96" customFormat="1" ht="15" customHeight="1" x14ac:dyDescent="0.2"/>
    <row r="11" s="96" customFormat="1" ht="15" customHeight="1" x14ac:dyDescent="0.2"/>
    <row r="12" s="96" customFormat="1" ht="15" customHeight="1" x14ac:dyDescent="0.2"/>
    <row r="13" s="96" customFormat="1" ht="15" customHeight="1" x14ac:dyDescent="0.2"/>
    <row r="14" s="96" customFormat="1" ht="15" customHeight="1" x14ac:dyDescent="0.2"/>
    <row r="15" s="96" customFormat="1" ht="15" customHeight="1" x14ac:dyDescent="0.2"/>
    <row r="16" s="96" customFormat="1" ht="15" customHeight="1" x14ac:dyDescent="0.2"/>
    <row r="17" s="96" customFormat="1" ht="15" customHeight="1" x14ac:dyDescent="0.2"/>
    <row r="18" s="96" customFormat="1" ht="15" customHeight="1" x14ac:dyDescent="0.2"/>
    <row r="19" s="96" customFormat="1" ht="15" customHeight="1" x14ac:dyDescent="0.2"/>
    <row r="20" s="96" customFormat="1" ht="15" customHeight="1" x14ac:dyDescent="0.2"/>
    <row r="21" s="96" customFormat="1" ht="15" customHeight="1" x14ac:dyDescent="0.2"/>
    <row r="22" s="96" customFormat="1" ht="15" customHeight="1" x14ac:dyDescent="0.2"/>
    <row r="23" s="96" customFormat="1" ht="15" customHeight="1" x14ac:dyDescent="0.2"/>
    <row r="24" s="96" customFormat="1" ht="15" customHeight="1" x14ac:dyDescent="0.2"/>
    <row r="25" s="96" customFormat="1"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184" t="s">
        <v>30</v>
      </c>
      <c r="C41" s="1185"/>
      <c r="D41" s="105"/>
      <c r="E41" s="1190" t="s">
        <v>31</v>
      </c>
      <c r="F41" s="1190"/>
      <c r="G41" s="1190"/>
      <c r="H41" s="1191"/>
      <c r="I41" s="351">
        <v>97237</v>
      </c>
      <c r="J41" s="352">
        <v>95645</v>
      </c>
      <c r="K41" s="352">
        <v>95057</v>
      </c>
      <c r="L41" s="352">
        <v>92404</v>
      </c>
      <c r="M41" s="353">
        <v>88643</v>
      </c>
    </row>
    <row r="42" spans="2:13" ht="27.75" customHeight="1" x14ac:dyDescent="0.2">
      <c r="B42" s="1186"/>
      <c r="C42" s="1187"/>
      <c r="D42" s="106"/>
      <c r="E42" s="1192" t="s">
        <v>32</v>
      </c>
      <c r="F42" s="1192"/>
      <c r="G42" s="1192"/>
      <c r="H42" s="1193"/>
      <c r="I42" s="354" t="s">
        <v>489</v>
      </c>
      <c r="J42" s="355" t="s">
        <v>489</v>
      </c>
      <c r="K42" s="355" t="s">
        <v>489</v>
      </c>
      <c r="L42" s="355" t="s">
        <v>489</v>
      </c>
      <c r="M42" s="356">
        <v>1930</v>
      </c>
    </row>
    <row r="43" spans="2:13" ht="27.75" customHeight="1" x14ac:dyDescent="0.2">
      <c r="B43" s="1186"/>
      <c r="C43" s="1187"/>
      <c r="D43" s="106"/>
      <c r="E43" s="1192" t="s">
        <v>33</v>
      </c>
      <c r="F43" s="1192"/>
      <c r="G43" s="1192"/>
      <c r="H43" s="1193"/>
      <c r="I43" s="354">
        <v>63874</v>
      </c>
      <c r="J43" s="355">
        <v>59216</v>
      </c>
      <c r="K43" s="355">
        <v>55343</v>
      </c>
      <c r="L43" s="355">
        <v>52124</v>
      </c>
      <c r="M43" s="356">
        <v>51296</v>
      </c>
    </row>
    <row r="44" spans="2:13" ht="27.75" customHeight="1" x14ac:dyDescent="0.2">
      <c r="B44" s="1186"/>
      <c r="C44" s="1187"/>
      <c r="D44" s="106"/>
      <c r="E44" s="1192" t="s">
        <v>34</v>
      </c>
      <c r="F44" s="1192"/>
      <c r="G44" s="1192"/>
      <c r="H44" s="1193"/>
      <c r="I44" s="354">
        <v>876</v>
      </c>
      <c r="J44" s="355">
        <v>898</v>
      </c>
      <c r="K44" s="355">
        <v>794</v>
      </c>
      <c r="L44" s="355">
        <v>807</v>
      </c>
      <c r="M44" s="356">
        <v>747</v>
      </c>
    </row>
    <row r="45" spans="2:13" ht="27.75" customHeight="1" x14ac:dyDescent="0.2">
      <c r="B45" s="1186"/>
      <c r="C45" s="1187"/>
      <c r="D45" s="106"/>
      <c r="E45" s="1192" t="s">
        <v>35</v>
      </c>
      <c r="F45" s="1192"/>
      <c r="G45" s="1192"/>
      <c r="H45" s="1193"/>
      <c r="I45" s="354">
        <v>10826</v>
      </c>
      <c r="J45" s="355">
        <v>11815</v>
      </c>
      <c r="K45" s="355">
        <v>12040</v>
      </c>
      <c r="L45" s="355">
        <v>12430</v>
      </c>
      <c r="M45" s="356">
        <v>13091</v>
      </c>
    </row>
    <row r="46" spans="2:13" ht="27.75" customHeight="1" x14ac:dyDescent="0.2">
      <c r="B46" s="1186"/>
      <c r="C46" s="1187"/>
      <c r="D46" s="107"/>
      <c r="E46" s="1192" t="s">
        <v>36</v>
      </c>
      <c r="F46" s="1192"/>
      <c r="G46" s="1192"/>
      <c r="H46" s="1193"/>
      <c r="I46" s="354" t="s">
        <v>489</v>
      </c>
      <c r="J46" s="355" t="s">
        <v>489</v>
      </c>
      <c r="K46" s="355" t="s">
        <v>489</v>
      </c>
      <c r="L46" s="355" t="s">
        <v>489</v>
      </c>
      <c r="M46" s="356" t="s">
        <v>489</v>
      </c>
    </row>
    <row r="47" spans="2:13" ht="27.75" customHeight="1" x14ac:dyDescent="0.2">
      <c r="B47" s="1186"/>
      <c r="C47" s="1187"/>
      <c r="D47" s="108"/>
      <c r="E47" s="1194" t="s">
        <v>37</v>
      </c>
      <c r="F47" s="1195"/>
      <c r="G47" s="1195"/>
      <c r="H47" s="1196"/>
      <c r="I47" s="354" t="s">
        <v>489</v>
      </c>
      <c r="J47" s="355" t="s">
        <v>489</v>
      </c>
      <c r="K47" s="355" t="s">
        <v>489</v>
      </c>
      <c r="L47" s="355" t="s">
        <v>489</v>
      </c>
      <c r="M47" s="356" t="s">
        <v>489</v>
      </c>
    </row>
    <row r="48" spans="2:13" ht="27.75" customHeight="1" x14ac:dyDescent="0.2">
      <c r="B48" s="1186"/>
      <c r="C48" s="1187"/>
      <c r="D48" s="106"/>
      <c r="E48" s="1192" t="s">
        <v>38</v>
      </c>
      <c r="F48" s="1192"/>
      <c r="G48" s="1192"/>
      <c r="H48" s="1193"/>
      <c r="I48" s="354" t="s">
        <v>489</v>
      </c>
      <c r="J48" s="355" t="s">
        <v>489</v>
      </c>
      <c r="K48" s="355" t="s">
        <v>489</v>
      </c>
      <c r="L48" s="355" t="s">
        <v>489</v>
      </c>
      <c r="M48" s="356" t="s">
        <v>489</v>
      </c>
    </row>
    <row r="49" spans="2:13" ht="27.75" customHeight="1" x14ac:dyDescent="0.2">
      <c r="B49" s="1188"/>
      <c r="C49" s="1189"/>
      <c r="D49" s="106"/>
      <c r="E49" s="1192" t="s">
        <v>39</v>
      </c>
      <c r="F49" s="1192"/>
      <c r="G49" s="1192"/>
      <c r="H49" s="1193"/>
      <c r="I49" s="354" t="s">
        <v>489</v>
      </c>
      <c r="J49" s="355" t="s">
        <v>489</v>
      </c>
      <c r="K49" s="355" t="s">
        <v>489</v>
      </c>
      <c r="L49" s="355" t="s">
        <v>489</v>
      </c>
      <c r="M49" s="356" t="s">
        <v>489</v>
      </c>
    </row>
    <row r="50" spans="2:13" ht="27.75" customHeight="1" x14ac:dyDescent="0.2">
      <c r="B50" s="1197" t="s">
        <v>40</v>
      </c>
      <c r="C50" s="1198"/>
      <c r="D50" s="109"/>
      <c r="E50" s="1192" t="s">
        <v>41</v>
      </c>
      <c r="F50" s="1192"/>
      <c r="G50" s="1192"/>
      <c r="H50" s="1193"/>
      <c r="I50" s="354">
        <v>8731</v>
      </c>
      <c r="J50" s="355">
        <v>9877</v>
      </c>
      <c r="K50" s="355">
        <v>11286</v>
      </c>
      <c r="L50" s="355">
        <v>12855</v>
      </c>
      <c r="M50" s="356">
        <v>13909</v>
      </c>
    </row>
    <row r="51" spans="2:13" ht="27.75" customHeight="1" x14ac:dyDescent="0.2">
      <c r="B51" s="1186"/>
      <c r="C51" s="1187"/>
      <c r="D51" s="106"/>
      <c r="E51" s="1192" t="s">
        <v>42</v>
      </c>
      <c r="F51" s="1192"/>
      <c r="G51" s="1192"/>
      <c r="H51" s="1193"/>
      <c r="I51" s="354">
        <v>42975</v>
      </c>
      <c r="J51" s="355">
        <v>42772</v>
      </c>
      <c r="K51" s="355">
        <v>44185</v>
      </c>
      <c r="L51" s="355">
        <v>43864</v>
      </c>
      <c r="M51" s="356">
        <v>43058</v>
      </c>
    </row>
    <row r="52" spans="2:13" ht="27.75" customHeight="1" x14ac:dyDescent="0.2">
      <c r="B52" s="1188"/>
      <c r="C52" s="1189"/>
      <c r="D52" s="106"/>
      <c r="E52" s="1192" t="s">
        <v>43</v>
      </c>
      <c r="F52" s="1192"/>
      <c r="G52" s="1192"/>
      <c r="H52" s="1193"/>
      <c r="I52" s="354">
        <v>116227</v>
      </c>
      <c r="J52" s="355">
        <v>113233</v>
      </c>
      <c r="K52" s="355">
        <v>112231</v>
      </c>
      <c r="L52" s="355">
        <v>108518</v>
      </c>
      <c r="M52" s="356">
        <v>103630</v>
      </c>
    </row>
    <row r="53" spans="2:13" ht="27.75" customHeight="1" thickBot="1" x14ac:dyDescent="0.25">
      <c r="B53" s="1199" t="s">
        <v>19</v>
      </c>
      <c r="C53" s="1200"/>
      <c r="D53" s="110"/>
      <c r="E53" s="1201" t="s">
        <v>44</v>
      </c>
      <c r="F53" s="1201"/>
      <c r="G53" s="1201"/>
      <c r="H53" s="1202"/>
      <c r="I53" s="357">
        <v>4881</v>
      </c>
      <c r="J53" s="358">
        <v>1692</v>
      </c>
      <c r="K53" s="358">
        <v>-4468</v>
      </c>
      <c r="L53" s="358">
        <v>-7471</v>
      </c>
      <c r="M53" s="359">
        <v>-4889</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jYArSksuZ1VkCBAEECvhbYYPJjA9YSGWmTlD+5+iOqTMjtYMQqDCRH0SH2YQsDpBQMsRqCR1suX3J6yQS0yLYg==" saltValue="Bu1MbI5rj5cyXf0mvWR60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6"/>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529</v>
      </c>
      <c r="G54" s="119" t="s">
        <v>530</v>
      </c>
      <c r="H54" s="120" t="s">
        <v>531</v>
      </c>
    </row>
    <row r="55" spans="2:8" ht="52.5" customHeight="1" x14ac:dyDescent="0.2">
      <c r="B55" s="121"/>
      <c r="C55" s="1211" t="s">
        <v>46</v>
      </c>
      <c r="D55" s="1211"/>
      <c r="E55" s="1212"/>
      <c r="F55" s="122">
        <v>7402</v>
      </c>
      <c r="G55" s="122">
        <v>7824</v>
      </c>
      <c r="H55" s="123">
        <v>7784</v>
      </c>
    </row>
    <row r="56" spans="2:8" ht="52.5" customHeight="1" x14ac:dyDescent="0.2">
      <c r="B56" s="124"/>
      <c r="C56" s="1213" t="s">
        <v>47</v>
      </c>
      <c r="D56" s="1213"/>
      <c r="E56" s="1214"/>
      <c r="F56" s="125" t="s">
        <v>489</v>
      </c>
      <c r="G56" s="125" t="s">
        <v>489</v>
      </c>
      <c r="H56" s="126" t="s">
        <v>489</v>
      </c>
    </row>
    <row r="57" spans="2:8" ht="53.25" customHeight="1" x14ac:dyDescent="0.2">
      <c r="B57" s="124"/>
      <c r="C57" s="1215" t="s">
        <v>48</v>
      </c>
      <c r="D57" s="1215"/>
      <c r="E57" s="1216"/>
      <c r="F57" s="127">
        <v>3821</v>
      </c>
      <c r="G57" s="127">
        <v>4965</v>
      </c>
      <c r="H57" s="128">
        <v>6054</v>
      </c>
    </row>
    <row r="58" spans="2:8" ht="45.75" customHeight="1" x14ac:dyDescent="0.2">
      <c r="B58" s="129"/>
      <c r="C58" s="1203" t="s">
        <v>548</v>
      </c>
      <c r="D58" s="1204"/>
      <c r="E58" s="1205"/>
      <c r="F58" s="360">
        <v>1542</v>
      </c>
      <c r="G58" s="360">
        <v>1615</v>
      </c>
      <c r="H58" s="361">
        <v>2031</v>
      </c>
    </row>
    <row r="59" spans="2:8" ht="45.75" customHeight="1" x14ac:dyDescent="0.2">
      <c r="B59" s="129"/>
      <c r="C59" s="1203" t="s">
        <v>549</v>
      </c>
      <c r="D59" s="1204"/>
      <c r="E59" s="1205"/>
      <c r="F59" s="360">
        <v>405</v>
      </c>
      <c r="G59" s="360">
        <v>811</v>
      </c>
      <c r="H59" s="361">
        <v>1118</v>
      </c>
    </row>
    <row r="60" spans="2:8" ht="45.75" customHeight="1" x14ac:dyDescent="0.2">
      <c r="B60" s="129"/>
      <c r="C60" s="1203" t="s">
        <v>550</v>
      </c>
      <c r="D60" s="1204"/>
      <c r="E60" s="1205"/>
      <c r="F60" s="360">
        <v>178</v>
      </c>
      <c r="G60" s="360">
        <v>446</v>
      </c>
      <c r="H60" s="361">
        <v>666</v>
      </c>
    </row>
    <row r="61" spans="2:8" ht="45.75" customHeight="1" x14ac:dyDescent="0.2">
      <c r="B61" s="129"/>
      <c r="C61" s="1203" t="s">
        <v>551</v>
      </c>
      <c r="D61" s="1204"/>
      <c r="E61" s="1205"/>
      <c r="F61" s="360">
        <v>590</v>
      </c>
      <c r="G61" s="360">
        <v>593</v>
      </c>
      <c r="H61" s="361">
        <v>585</v>
      </c>
    </row>
    <row r="62" spans="2:8" ht="45.75" customHeight="1" thickBot="1" x14ac:dyDescent="0.25">
      <c r="B62" s="130"/>
      <c r="C62" s="1206" t="s">
        <v>571</v>
      </c>
      <c r="D62" s="1207"/>
      <c r="E62" s="1208"/>
      <c r="F62" s="362">
        <v>155</v>
      </c>
      <c r="G62" s="362">
        <v>201</v>
      </c>
      <c r="H62" s="363">
        <v>237</v>
      </c>
    </row>
    <row r="63" spans="2:8" ht="52.5" customHeight="1" thickBot="1" x14ac:dyDescent="0.25">
      <c r="B63" s="131"/>
      <c r="C63" s="1209" t="s">
        <v>49</v>
      </c>
      <c r="D63" s="1209"/>
      <c r="E63" s="1210"/>
      <c r="F63" s="132">
        <v>11223</v>
      </c>
      <c r="G63" s="132">
        <v>12789</v>
      </c>
      <c r="H63" s="133">
        <v>13838</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row r="74" s="1" customFormat="1" ht="13.5" hidden="1" customHeight="1" x14ac:dyDescent="0.2"/>
    <row r="75" s="1" customFormat="1" ht="13.5" hidden="1" customHeight="1" x14ac:dyDescent="0.2"/>
    <row r="76" s="1" customFormat="1" ht="13.5" hidden="1" customHeight="1" x14ac:dyDescent="0.2"/>
  </sheetData>
  <sheetProtection algorithmName="SHA-512" hashValue="KDY9Tic3/ok4TG/RyCP3mcEIpLxXq1ecMoMoYShISy+XLnEeV5sr9t9MrwNoQ2Pzj9Ystp/sRNtJotNUs/OZgA==" saltValue="hzrWqR6EYc6CCc6qmd7MB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586DC-4EE7-4B9F-BFF0-BD223529C630}">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9" customWidth="1"/>
    <col min="2" max="107" width="2.44140625" style="1219" customWidth="1"/>
    <col min="108" max="108" width="6.109375" style="1226" customWidth="1"/>
    <col min="109" max="109" width="5.88671875" style="1225" customWidth="1"/>
    <col min="110" max="16384" width="8.66406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5" customFormat="1" ht="13.2"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5" customFormat="1" ht="13.2"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5" customFormat="1" ht="13.2"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5" customFormat="1" ht="13.2"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5" customFormat="1" ht="13.2"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5" customFormat="1" ht="13.2"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5" customFormat="1" ht="13.2"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5" customFormat="1" ht="13.2"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5" customFormat="1" ht="13.2"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5" customFormat="1" ht="13.2"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5" customFormat="1" ht="13.2"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5" customFormat="1" ht="13.2"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5" customFormat="1" ht="13.2"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5" customFormat="1" ht="13.2"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5" customFormat="1" ht="13.2"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2" x14ac:dyDescent="0.2">
      <c r="DD19" s="1219"/>
      <c r="DE19" s="1219"/>
    </row>
    <row r="20" spans="1:109" ht="13.2"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2" x14ac:dyDescent="0.2">
      <c r="B23" s="1225"/>
    </row>
    <row r="24" spans="1:109" ht="13.2" x14ac:dyDescent="0.2">
      <c r="B24" s="1225"/>
    </row>
    <row r="25" spans="1:109" ht="13.2" x14ac:dyDescent="0.2">
      <c r="B25" s="1225"/>
    </row>
    <row r="26" spans="1:109" ht="13.2" x14ac:dyDescent="0.2">
      <c r="B26" s="1225"/>
    </row>
    <row r="27" spans="1:109" ht="13.2" x14ac:dyDescent="0.2">
      <c r="B27" s="1225"/>
    </row>
    <row r="28" spans="1:109" ht="13.2" x14ac:dyDescent="0.2">
      <c r="B28" s="1225"/>
    </row>
    <row r="29" spans="1:109" ht="13.2" x14ac:dyDescent="0.2">
      <c r="B29" s="1225"/>
    </row>
    <row r="30" spans="1:109" ht="13.2" x14ac:dyDescent="0.2">
      <c r="B30" s="1225"/>
    </row>
    <row r="31" spans="1:109" ht="13.2" x14ac:dyDescent="0.2">
      <c r="B31" s="1225"/>
    </row>
    <row r="32" spans="1:109" ht="13.2" x14ac:dyDescent="0.2">
      <c r="B32" s="1225"/>
    </row>
    <row r="33" spans="2:109" ht="13.2" x14ac:dyDescent="0.2">
      <c r="B33" s="1225"/>
    </row>
    <row r="34" spans="2:109" ht="13.2" x14ac:dyDescent="0.2">
      <c r="B34" s="1225"/>
    </row>
    <row r="35" spans="2:109" ht="13.2" x14ac:dyDescent="0.2">
      <c r="B35" s="1225"/>
    </row>
    <row r="36" spans="2:109" ht="13.2" x14ac:dyDescent="0.2">
      <c r="B36" s="1225"/>
    </row>
    <row r="37" spans="2:109" ht="13.2" x14ac:dyDescent="0.2">
      <c r="B37" s="1225"/>
    </row>
    <row r="38" spans="2:109" ht="13.2" x14ac:dyDescent="0.2">
      <c r="B38" s="1225"/>
    </row>
    <row r="39" spans="2:109" ht="13.2"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2" x14ac:dyDescent="0.2">
      <c r="B40" s="1230"/>
      <c r="DD40" s="1230"/>
      <c r="DE40" s="1219"/>
    </row>
    <row r="41" spans="2:109" ht="16.2" x14ac:dyDescent="0.2">
      <c r="B41" s="1231" t="s">
        <v>572</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2" x14ac:dyDescent="0.2">
      <c r="B42" s="1225"/>
      <c r="G42" s="1232"/>
      <c r="I42" s="1233"/>
      <c r="J42" s="1233"/>
      <c r="K42" s="1233"/>
      <c r="AM42" s="1232"/>
      <c r="AN42" s="1232" t="s">
        <v>573</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574</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2" x14ac:dyDescent="0.2">
      <c r="B49" s="1225"/>
      <c r="AN49" s="1219" t="s">
        <v>575</v>
      </c>
    </row>
    <row r="50" spans="1:109" ht="13.2"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527</v>
      </c>
      <c r="BQ50" s="1250"/>
      <c r="BR50" s="1250"/>
      <c r="BS50" s="1250"/>
      <c r="BT50" s="1250"/>
      <c r="BU50" s="1250"/>
      <c r="BV50" s="1250"/>
      <c r="BW50" s="1250"/>
      <c r="BX50" s="1250" t="s">
        <v>528</v>
      </c>
      <c r="BY50" s="1250"/>
      <c r="BZ50" s="1250"/>
      <c r="CA50" s="1250"/>
      <c r="CB50" s="1250"/>
      <c r="CC50" s="1250"/>
      <c r="CD50" s="1250"/>
      <c r="CE50" s="1250"/>
      <c r="CF50" s="1250" t="s">
        <v>529</v>
      </c>
      <c r="CG50" s="1250"/>
      <c r="CH50" s="1250"/>
      <c r="CI50" s="1250"/>
      <c r="CJ50" s="1250"/>
      <c r="CK50" s="1250"/>
      <c r="CL50" s="1250"/>
      <c r="CM50" s="1250"/>
      <c r="CN50" s="1250" t="s">
        <v>530</v>
      </c>
      <c r="CO50" s="1250"/>
      <c r="CP50" s="1250"/>
      <c r="CQ50" s="1250"/>
      <c r="CR50" s="1250"/>
      <c r="CS50" s="1250"/>
      <c r="CT50" s="1250"/>
      <c r="CU50" s="1250"/>
      <c r="CV50" s="1250" t="s">
        <v>531</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576</v>
      </c>
      <c r="AO51" s="1254"/>
      <c r="AP51" s="1254"/>
      <c r="AQ51" s="1254"/>
      <c r="AR51" s="1254"/>
      <c r="AS51" s="1254"/>
      <c r="AT51" s="1254"/>
      <c r="AU51" s="1254"/>
      <c r="AV51" s="1254"/>
      <c r="AW51" s="1254"/>
      <c r="AX51" s="1254"/>
      <c r="AY51" s="1254"/>
      <c r="AZ51" s="1254"/>
      <c r="BA51" s="1254"/>
      <c r="BB51" s="1254" t="s">
        <v>577</v>
      </c>
      <c r="BC51" s="1254"/>
      <c r="BD51" s="1254"/>
      <c r="BE51" s="1254"/>
      <c r="BF51" s="1254"/>
      <c r="BG51" s="1254"/>
      <c r="BH51" s="1254"/>
      <c r="BI51" s="1254"/>
      <c r="BJ51" s="1254"/>
      <c r="BK51" s="1254"/>
      <c r="BL51" s="1254"/>
      <c r="BM51" s="1254"/>
      <c r="BN51" s="1254"/>
      <c r="BO51" s="1254"/>
      <c r="BP51" s="1255">
        <v>10</v>
      </c>
      <c r="BQ51" s="1255"/>
      <c r="BR51" s="1255"/>
      <c r="BS51" s="1255"/>
      <c r="BT51" s="1255"/>
      <c r="BU51" s="1255"/>
      <c r="BV51" s="1255"/>
      <c r="BW51" s="1255"/>
      <c r="BX51" s="1255">
        <v>3.3</v>
      </c>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2"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578</v>
      </c>
      <c r="BC53" s="1254"/>
      <c r="BD53" s="1254"/>
      <c r="BE53" s="1254"/>
      <c r="BF53" s="1254"/>
      <c r="BG53" s="1254"/>
      <c r="BH53" s="1254"/>
      <c r="BI53" s="1254"/>
      <c r="BJ53" s="1254"/>
      <c r="BK53" s="1254"/>
      <c r="BL53" s="1254"/>
      <c r="BM53" s="1254"/>
      <c r="BN53" s="1254"/>
      <c r="BO53" s="1254"/>
      <c r="BP53" s="1255">
        <v>59.1</v>
      </c>
      <c r="BQ53" s="1255"/>
      <c r="BR53" s="1255"/>
      <c r="BS53" s="1255"/>
      <c r="BT53" s="1255"/>
      <c r="BU53" s="1255"/>
      <c r="BV53" s="1255"/>
      <c r="BW53" s="1255"/>
      <c r="BX53" s="1255">
        <v>61</v>
      </c>
      <c r="BY53" s="1255"/>
      <c r="BZ53" s="1255"/>
      <c r="CA53" s="1255"/>
      <c r="CB53" s="1255"/>
      <c r="CC53" s="1255"/>
      <c r="CD53" s="1255"/>
      <c r="CE53" s="1255"/>
      <c r="CF53" s="1255">
        <v>62.3</v>
      </c>
      <c r="CG53" s="1255"/>
      <c r="CH53" s="1255"/>
      <c r="CI53" s="1255"/>
      <c r="CJ53" s="1255"/>
      <c r="CK53" s="1255"/>
      <c r="CL53" s="1255"/>
      <c r="CM53" s="1255"/>
      <c r="CN53" s="1255">
        <v>63.6</v>
      </c>
      <c r="CO53" s="1255"/>
      <c r="CP53" s="1255"/>
      <c r="CQ53" s="1255"/>
      <c r="CR53" s="1255"/>
      <c r="CS53" s="1255"/>
      <c r="CT53" s="1255"/>
      <c r="CU53" s="1255"/>
      <c r="CV53" s="1255">
        <v>65</v>
      </c>
      <c r="CW53" s="1255"/>
      <c r="CX53" s="1255"/>
      <c r="CY53" s="1255"/>
      <c r="CZ53" s="1255"/>
      <c r="DA53" s="1255"/>
      <c r="DB53" s="1255"/>
      <c r="DC53" s="1255"/>
    </row>
    <row r="54" spans="1:109" ht="13.2"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1233"/>
      <c r="B55" s="1225"/>
      <c r="G55" s="1244"/>
      <c r="H55" s="1244"/>
      <c r="I55" s="1244"/>
      <c r="J55" s="1244"/>
      <c r="K55" s="1253"/>
      <c r="L55" s="1253"/>
      <c r="M55" s="1253"/>
      <c r="N55" s="1253"/>
      <c r="AN55" s="1250" t="s">
        <v>579</v>
      </c>
      <c r="AO55" s="1250"/>
      <c r="AP55" s="1250"/>
      <c r="AQ55" s="1250"/>
      <c r="AR55" s="1250"/>
      <c r="AS55" s="1250"/>
      <c r="AT55" s="1250"/>
      <c r="AU55" s="1250"/>
      <c r="AV55" s="1250"/>
      <c r="AW55" s="1250"/>
      <c r="AX55" s="1250"/>
      <c r="AY55" s="1250"/>
      <c r="AZ55" s="1250"/>
      <c r="BA55" s="1250"/>
      <c r="BB55" s="1254" t="s">
        <v>577</v>
      </c>
      <c r="BC55" s="1254"/>
      <c r="BD55" s="1254"/>
      <c r="BE55" s="1254"/>
      <c r="BF55" s="1254"/>
      <c r="BG55" s="1254"/>
      <c r="BH55" s="1254"/>
      <c r="BI55" s="1254"/>
      <c r="BJ55" s="1254"/>
      <c r="BK55" s="1254"/>
      <c r="BL55" s="1254"/>
      <c r="BM55" s="1254"/>
      <c r="BN55" s="1254"/>
      <c r="BO55" s="1254"/>
      <c r="BP55" s="1255">
        <v>33.9</v>
      </c>
      <c r="BQ55" s="1255"/>
      <c r="BR55" s="1255"/>
      <c r="BS55" s="1255"/>
      <c r="BT55" s="1255"/>
      <c r="BU55" s="1255"/>
      <c r="BV55" s="1255"/>
      <c r="BW55" s="1255"/>
      <c r="BX55" s="1255">
        <v>31.5</v>
      </c>
      <c r="BY55" s="1255"/>
      <c r="BZ55" s="1255"/>
      <c r="CA55" s="1255"/>
      <c r="CB55" s="1255"/>
      <c r="CC55" s="1255"/>
      <c r="CD55" s="1255"/>
      <c r="CE55" s="1255"/>
      <c r="CF55" s="1255">
        <v>23.4</v>
      </c>
      <c r="CG55" s="1255"/>
      <c r="CH55" s="1255"/>
      <c r="CI55" s="1255"/>
      <c r="CJ55" s="1255"/>
      <c r="CK55" s="1255"/>
      <c r="CL55" s="1255"/>
      <c r="CM55" s="1255"/>
      <c r="CN55" s="1255">
        <v>18.2</v>
      </c>
      <c r="CO55" s="1255"/>
      <c r="CP55" s="1255"/>
      <c r="CQ55" s="1255"/>
      <c r="CR55" s="1255"/>
      <c r="CS55" s="1255"/>
      <c r="CT55" s="1255"/>
      <c r="CU55" s="1255"/>
      <c r="CV55" s="1255">
        <v>17.100000000000001</v>
      </c>
      <c r="CW55" s="1255"/>
      <c r="CX55" s="1255"/>
      <c r="CY55" s="1255"/>
      <c r="CZ55" s="1255"/>
      <c r="DA55" s="1255"/>
      <c r="DB55" s="1255"/>
      <c r="DC55" s="1255"/>
    </row>
    <row r="56" spans="1:109" ht="13.2"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2"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578</v>
      </c>
      <c r="BC57" s="1254"/>
      <c r="BD57" s="1254"/>
      <c r="BE57" s="1254"/>
      <c r="BF57" s="1254"/>
      <c r="BG57" s="1254"/>
      <c r="BH57" s="1254"/>
      <c r="BI57" s="1254"/>
      <c r="BJ57" s="1254"/>
      <c r="BK57" s="1254"/>
      <c r="BL57" s="1254"/>
      <c r="BM57" s="1254"/>
      <c r="BN57" s="1254"/>
      <c r="BO57" s="1254"/>
      <c r="BP57" s="1255">
        <v>61.8</v>
      </c>
      <c r="BQ57" s="1255"/>
      <c r="BR57" s="1255"/>
      <c r="BS57" s="1255"/>
      <c r="BT57" s="1255"/>
      <c r="BU57" s="1255"/>
      <c r="BV57" s="1255"/>
      <c r="BW57" s="1255"/>
      <c r="BX57" s="1255">
        <v>62.9</v>
      </c>
      <c r="BY57" s="1255"/>
      <c r="BZ57" s="1255"/>
      <c r="CA57" s="1255"/>
      <c r="CB57" s="1255"/>
      <c r="CC57" s="1255"/>
      <c r="CD57" s="1255"/>
      <c r="CE57" s="1255"/>
      <c r="CF57" s="1255">
        <v>63.9</v>
      </c>
      <c r="CG57" s="1255"/>
      <c r="CH57" s="1255"/>
      <c r="CI57" s="1255"/>
      <c r="CJ57" s="1255"/>
      <c r="CK57" s="1255"/>
      <c r="CL57" s="1255"/>
      <c r="CM57" s="1255"/>
      <c r="CN57" s="1255">
        <v>64.900000000000006</v>
      </c>
      <c r="CO57" s="1255"/>
      <c r="CP57" s="1255"/>
      <c r="CQ57" s="1255"/>
      <c r="CR57" s="1255"/>
      <c r="CS57" s="1255"/>
      <c r="CT57" s="1255"/>
      <c r="CU57" s="1255"/>
      <c r="CV57" s="1255">
        <v>65.8</v>
      </c>
      <c r="CW57" s="1255"/>
      <c r="CX57" s="1255"/>
      <c r="CY57" s="1255"/>
      <c r="CZ57" s="1255"/>
      <c r="DA57" s="1255"/>
      <c r="DB57" s="1255"/>
      <c r="DC57" s="1255"/>
      <c r="DD57" s="1258"/>
      <c r="DE57" s="1256"/>
    </row>
    <row r="58" spans="1:109" s="1233" customFormat="1" ht="13.2"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2"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2"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2"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2"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2" x14ac:dyDescent="0.2">
      <c r="B63" s="1264" t="s">
        <v>580</v>
      </c>
    </row>
    <row r="64" spans="1:109" ht="13.2" x14ac:dyDescent="0.2">
      <c r="B64" s="1225"/>
      <c r="G64" s="1232"/>
      <c r="I64" s="1265"/>
      <c r="J64" s="1265"/>
      <c r="K64" s="1265"/>
      <c r="L64" s="1265"/>
      <c r="M64" s="1265"/>
      <c r="N64" s="1266"/>
      <c r="AM64" s="1232"/>
      <c r="AN64" s="1232" t="s">
        <v>573</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2" x14ac:dyDescent="0.2">
      <c r="B65" s="1225"/>
      <c r="AN65" s="1234" t="s">
        <v>581</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2" x14ac:dyDescent="0.2">
      <c r="B71" s="1225"/>
      <c r="G71" s="1270"/>
      <c r="I71" s="1271"/>
      <c r="J71" s="1268"/>
      <c r="K71" s="1268"/>
      <c r="L71" s="1269"/>
      <c r="M71" s="1268"/>
      <c r="N71" s="1269"/>
      <c r="AM71" s="1270"/>
      <c r="AN71" s="1219" t="s">
        <v>575</v>
      </c>
    </row>
    <row r="72" spans="2:107" ht="13.2"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527</v>
      </c>
      <c r="BQ72" s="1250"/>
      <c r="BR72" s="1250"/>
      <c r="BS72" s="1250"/>
      <c r="BT72" s="1250"/>
      <c r="BU72" s="1250"/>
      <c r="BV72" s="1250"/>
      <c r="BW72" s="1250"/>
      <c r="BX72" s="1250" t="s">
        <v>528</v>
      </c>
      <c r="BY72" s="1250"/>
      <c r="BZ72" s="1250"/>
      <c r="CA72" s="1250"/>
      <c r="CB72" s="1250"/>
      <c r="CC72" s="1250"/>
      <c r="CD72" s="1250"/>
      <c r="CE72" s="1250"/>
      <c r="CF72" s="1250" t="s">
        <v>529</v>
      </c>
      <c r="CG72" s="1250"/>
      <c r="CH72" s="1250"/>
      <c r="CI72" s="1250"/>
      <c r="CJ72" s="1250"/>
      <c r="CK72" s="1250"/>
      <c r="CL72" s="1250"/>
      <c r="CM72" s="1250"/>
      <c r="CN72" s="1250" t="s">
        <v>530</v>
      </c>
      <c r="CO72" s="1250"/>
      <c r="CP72" s="1250"/>
      <c r="CQ72" s="1250"/>
      <c r="CR72" s="1250"/>
      <c r="CS72" s="1250"/>
      <c r="CT72" s="1250"/>
      <c r="CU72" s="1250"/>
      <c r="CV72" s="1250" t="s">
        <v>531</v>
      </c>
      <c r="CW72" s="1250"/>
      <c r="CX72" s="1250"/>
      <c r="CY72" s="1250"/>
      <c r="CZ72" s="1250"/>
      <c r="DA72" s="1250"/>
      <c r="DB72" s="1250"/>
      <c r="DC72" s="1250"/>
    </row>
    <row r="73" spans="2:107" ht="13.2" x14ac:dyDescent="0.2">
      <c r="B73" s="1225"/>
      <c r="G73" s="1251"/>
      <c r="H73" s="1251"/>
      <c r="I73" s="1251"/>
      <c r="J73" s="1251"/>
      <c r="K73" s="1272"/>
      <c r="L73" s="1272"/>
      <c r="M73" s="1272"/>
      <c r="N73" s="1272"/>
      <c r="AM73" s="1243"/>
      <c r="AN73" s="1254" t="s">
        <v>576</v>
      </c>
      <c r="AO73" s="1254"/>
      <c r="AP73" s="1254"/>
      <c r="AQ73" s="1254"/>
      <c r="AR73" s="1254"/>
      <c r="AS73" s="1254"/>
      <c r="AT73" s="1254"/>
      <c r="AU73" s="1254"/>
      <c r="AV73" s="1254"/>
      <c r="AW73" s="1254"/>
      <c r="AX73" s="1254"/>
      <c r="AY73" s="1254"/>
      <c r="AZ73" s="1254"/>
      <c r="BA73" s="1254"/>
      <c r="BB73" s="1254" t="s">
        <v>577</v>
      </c>
      <c r="BC73" s="1254"/>
      <c r="BD73" s="1254"/>
      <c r="BE73" s="1254"/>
      <c r="BF73" s="1254"/>
      <c r="BG73" s="1254"/>
      <c r="BH73" s="1254"/>
      <c r="BI73" s="1254"/>
      <c r="BJ73" s="1254"/>
      <c r="BK73" s="1254"/>
      <c r="BL73" s="1254"/>
      <c r="BM73" s="1254"/>
      <c r="BN73" s="1254"/>
      <c r="BO73" s="1254"/>
      <c r="BP73" s="1255">
        <v>10</v>
      </c>
      <c r="BQ73" s="1255"/>
      <c r="BR73" s="1255"/>
      <c r="BS73" s="1255"/>
      <c r="BT73" s="1255"/>
      <c r="BU73" s="1255"/>
      <c r="BV73" s="1255"/>
      <c r="BW73" s="1255"/>
      <c r="BX73" s="1255">
        <v>3.3</v>
      </c>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2"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582</v>
      </c>
      <c r="BC75" s="1254"/>
      <c r="BD75" s="1254"/>
      <c r="BE75" s="1254"/>
      <c r="BF75" s="1254"/>
      <c r="BG75" s="1254"/>
      <c r="BH75" s="1254"/>
      <c r="BI75" s="1254"/>
      <c r="BJ75" s="1254"/>
      <c r="BK75" s="1254"/>
      <c r="BL75" s="1254"/>
      <c r="BM75" s="1254"/>
      <c r="BN75" s="1254"/>
      <c r="BO75" s="1254"/>
      <c r="BP75" s="1255">
        <v>5.0999999999999996</v>
      </c>
      <c r="BQ75" s="1255"/>
      <c r="BR75" s="1255"/>
      <c r="BS75" s="1255"/>
      <c r="BT75" s="1255"/>
      <c r="BU75" s="1255"/>
      <c r="BV75" s="1255"/>
      <c r="BW75" s="1255"/>
      <c r="BX75" s="1255">
        <v>4.0999999999999996</v>
      </c>
      <c r="BY75" s="1255"/>
      <c r="BZ75" s="1255"/>
      <c r="CA75" s="1255"/>
      <c r="CB75" s="1255"/>
      <c r="CC75" s="1255"/>
      <c r="CD75" s="1255"/>
      <c r="CE75" s="1255"/>
      <c r="CF75" s="1255">
        <v>3.7</v>
      </c>
      <c r="CG75" s="1255"/>
      <c r="CH75" s="1255"/>
      <c r="CI75" s="1255"/>
      <c r="CJ75" s="1255"/>
      <c r="CK75" s="1255"/>
      <c r="CL75" s="1255"/>
      <c r="CM75" s="1255"/>
      <c r="CN75" s="1255">
        <v>3.4</v>
      </c>
      <c r="CO75" s="1255"/>
      <c r="CP75" s="1255"/>
      <c r="CQ75" s="1255"/>
      <c r="CR75" s="1255"/>
      <c r="CS75" s="1255"/>
      <c r="CT75" s="1255"/>
      <c r="CU75" s="1255"/>
      <c r="CV75" s="1255">
        <v>3.1</v>
      </c>
      <c r="CW75" s="1255"/>
      <c r="CX75" s="1255"/>
      <c r="CY75" s="1255"/>
      <c r="CZ75" s="1255"/>
      <c r="DA75" s="1255"/>
      <c r="DB75" s="1255"/>
      <c r="DC75" s="1255"/>
    </row>
    <row r="76" spans="2:107" ht="13.2"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1225"/>
      <c r="G77" s="1244"/>
      <c r="H77" s="1244"/>
      <c r="I77" s="1244"/>
      <c r="J77" s="1244"/>
      <c r="K77" s="1272"/>
      <c r="L77" s="1272"/>
      <c r="M77" s="1272"/>
      <c r="N77" s="1272"/>
      <c r="AN77" s="1250" t="s">
        <v>579</v>
      </c>
      <c r="AO77" s="1250"/>
      <c r="AP77" s="1250"/>
      <c r="AQ77" s="1250"/>
      <c r="AR77" s="1250"/>
      <c r="AS77" s="1250"/>
      <c r="AT77" s="1250"/>
      <c r="AU77" s="1250"/>
      <c r="AV77" s="1250"/>
      <c r="AW77" s="1250"/>
      <c r="AX77" s="1250"/>
      <c r="AY77" s="1250"/>
      <c r="AZ77" s="1250"/>
      <c r="BA77" s="1250"/>
      <c r="BB77" s="1254" t="s">
        <v>577</v>
      </c>
      <c r="BC77" s="1254"/>
      <c r="BD77" s="1254"/>
      <c r="BE77" s="1254"/>
      <c r="BF77" s="1254"/>
      <c r="BG77" s="1254"/>
      <c r="BH77" s="1254"/>
      <c r="BI77" s="1254"/>
      <c r="BJ77" s="1254"/>
      <c r="BK77" s="1254"/>
      <c r="BL77" s="1254"/>
      <c r="BM77" s="1254"/>
      <c r="BN77" s="1254"/>
      <c r="BO77" s="1254"/>
      <c r="BP77" s="1255">
        <v>33.9</v>
      </c>
      <c r="BQ77" s="1255"/>
      <c r="BR77" s="1255"/>
      <c r="BS77" s="1255"/>
      <c r="BT77" s="1255"/>
      <c r="BU77" s="1255"/>
      <c r="BV77" s="1255"/>
      <c r="BW77" s="1255"/>
      <c r="BX77" s="1255">
        <v>31.5</v>
      </c>
      <c r="BY77" s="1255"/>
      <c r="BZ77" s="1255"/>
      <c r="CA77" s="1255"/>
      <c r="CB77" s="1255"/>
      <c r="CC77" s="1255"/>
      <c r="CD77" s="1255"/>
      <c r="CE77" s="1255"/>
      <c r="CF77" s="1255">
        <v>23.4</v>
      </c>
      <c r="CG77" s="1255"/>
      <c r="CH77" s="1255"/>
      <c r="CI77" s="1255"/>
      <c r="CJ77" s="1255"/>
      <c r="CK77" s="1255"/>
      <c r="CL77" s="1255"/>
      <c r="CM77" s="1255"/>
      <c r="CN77" s="1255">
        <v>18.2</v>
      </c>
      <c r="CO77" s="1255"/>
      <c r="CP77" s="1255"/>
      <c r="CQ77" s="1255"/>
      <c r="CR77" s="1255"/>
      <c r="CS77" s="1255"/>
      <c r="CT77" s="1255"/>
      <c r="CU77" s="1255"/>
      <c r="CV77" s="1255">
        <v>17.100000000000001</v>
      </c>
      <c r="CW77" s="1255"/>
      <c r="CX77" s="1255"/>
      <c r="CY77" s="1255"/>
      <c r="CZ77" s="1255"/>
      <c r="DA77" s="1255"/>
      <c r="DB77" s="1255"/>
      <c r="DC77" s="1255"/>
    </row>
    <row r="78" spans="2:107" ht="13.2"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582</v>
      </c>
      <c r="BC79" s="1254"/>
      <c r="BD79" s="1254"/>
      <c r="BE79" s="1254"/>
      <c r="BF79" s="1254"/>
      <c r="BG79" s="1254"/>
      <c r="BH79" s="1254"/>
      <c r="BI79" s="1254"/>
      <c r="BJ79" s="1254"/>
      <c r="BK79" s="1254"/>
      <c r="BL79" s="1254"/>
      <c r="BM79" s="1254"/>
      <c r="BN79" s="1254"/>
      <c r="BO79" s="1254"/>
      <c r="BP79" s="1255">
        <v>5.7</v>
      </c>
      <c r="BQ79" s="1255"/>
      <c r="BR79" s="1255"/>
      <c r="BS79" s="1255"/>
      <c r="BT79" s="1255"/>
      <c r="BU79" s="1255"/>
      <c r="BV79" s="1255"/>
      <c r="BW79" s="1255"/>
      <c r="BX79" s="1255">
        <v>5.4</v>
      </c>
      <c r="BY79" s="1255"/>
      <c r="BZ79" s="1255"/>
      <c r="CA79" s="1255"/>
      <c r="CB79" s="1255"/>
      <c r="CC79" s="1255"/>
      <c r="CD79" s="1255"/>
      <c r="CE79" s="1255"/>
      <c r="CF79" s="1255">
        <v>5.2</v>
      </c>
      <c r="CG79" s="1255"/>
      <c r="CH79" s="1255"/>
      <c r="CI79" s="1255"/>
      <c r="CJ79" s="1255"/>
      <c r="CK79" s="1255"/>
      <c r="CL79" s="1255"/>
      <c r="CM79" s="1255"/>
      <c r="CN79" s="1255">
        <v>5.2</v>
      </c>
      <c r="CO79" s="1255"/>
      <c r="CP79" s="1255"/>
      <c r="CQ79" s="1255"/>
      <c r="CR79" s="1255"/>
      <c r="CS79" s="1255"/>
      <c r="CT79" s="1255"/>
      <c r="CU79" s="1255"/>
      <c r="CV79" s="1255">
        <v>5.2</v>
      </c>
      <c r="CW79" s="1255"/>
      <c r="CX79" s="1255"/>
      <c r="CY79" s="1255"/>
      <c r="CZ79" s="1255"/>
      <c r="DA79" s="1255"/>
      <c r="DB79" s="1255"/>
      <c r="DC79" s="1255"/>
    </row>
    <row r="80" spans="2:107" ht="13.2"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1225"/>
    </row>
    <row r="82" spans="2:109" ht="16.2"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2"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2" x14ac:dyDescent="0.2">
      <c r="DD84" s="1219"/>
      <c r="DE84" s="1219"/>
    </row>
    <row r="85" spans="2:109" ht="13.2" x14ac:dyDescent="0.2">
      <c r="DD85" s="1219"/>
      <c r="DE85" s="1219"/>
    </row>
  </sheetData>
  <sheetProtection algorithmName="SHA-512" hashValue="AAhQzKTzxrLGfWiu6ut7FdYbJOdmwdHedVd/LQjWcYUEzJHVtB8yp4YfKunqqQJZA+Jx8fICGQUqzCtQQj3WbA==" saltValue="qAVGAM8PzulhLwm62dWVH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E3870-F4DF-4CBC-8318-BDD1F5F0B9F1}">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477</v>
      </c>
    </row>
  </sheetData>
  <sheetProtection algorithmName="SHA-512" hashValue="8Lpo53WXOmMm9kgI+7zIN6OEiowcBDQxXVHb/owc1sUEYMtn6TjNWIYTqTrEpLQh2Xk8RuZiXpV/jZirJ9DhJA==" saltValue="nGBQ0IiV+EoSaBczhYH0Q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F3AB1-739A-40C8-A57F-0B004BEB0AF3}">
  <sheetPr>
    <pageSetUpPr fitToPage="1"/>
  </sheetPr>
  <dimension ref="A1:DR125"/>
  <sheetViews>
    <sheetView showGridLines="0" topLeftCell="A2"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477</v>
      </c>
    </row>
  </sheetData>
  <sheetProtection algorithmName="SHA-512" hashValue="LR8n0APQwQZzx+6ZHn0xubDJqbfo0bk+3t3fTsdR2t/v2/fRAmJALcbfwJLEYkSNSG/iI4ST3Ia0j5QxUW4uSw==" saltValue="ET3sTsOSsVoh3/x930FApQ=="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109375" defaultRowHeight="13.2" x14ac:dyDescent="0.2"/>
  <cols>
    <col min="1" max="1" width="45.88671875" style="140" customWidth="1"/>
    <col min="2" max="8" width="13.33203125" style="140" customWidth="1"/>
    <col min="9" max="16384" width="11.109375" style="140"/>
  </cols>
  <sheetData>
    <row r="1" spans="1:8" x14ac:dyDescent="0.2">
      <c r="A1" s="134"/>
      <c r="B1" s="135"/>
      <c r="C1" s="136"/>
      <c r="D1" s="137"/>
      <c r="E1" s="138"/>
      <c r="F1" s="138"/>
      <c r="G1" s="138"/>
      <c r="H1" s="139"/>
    </row>
    <row r="2" spans="1:8" x14ac:dyDescent="0.2">
      <c r="A2" s="141"/>
      <c r="B2" s="142"/>
      <c r="C2" s="143"/>
      <c r="D2" s="144" t="s">
        <v>50</v>
      </c>
      <c r="E2" s="145"/>
      <c r="F2" s="146" t="s">
        <v>526</v>
      </c>
      <c r="G2" s="147"/>
      <c r="H2" s="148"/>
    </row>
    <row r="3" spans="1:8" x14ac:dyDescent="0.2">
      <c r="A3" s="144" t="s">
        <v>519</v>
      </c>
      <c r="B3" s="149"/>
      <c r="C3" s="150"/>
      <c r="D3" s="151">
        <v>21523</v>
      </c>
      <c r="E3" s="152"/>
      <c r="F3" s="153">
        <v>51849</v>
      </c>
      <c r="G3" s="154"/>
      <c r="H3" s="155"/>
    </row>
    <row r="4" spans="1:8" x14ac:dyDescent="0.2">
      <c r="A4" s="156"/>
      <c r="B4" s="157"/>
      <c r="C4" s="158"/>
      <c r="D4" s="159">
        <v>12702</v>
      </c>
      <c r="E4" s="160"/>
      <c r="F4" s="161">
        <v>26326</v>
      </c>
      <c r="G4" s="162"/>
      <c r="H4" s="163"/>
    </row>
    <row r="5" spans="1:8" x14ac:dyDescent="0.2">
      <c r="A5" s="144" t="s">
        <v>521</v>
      </c>
      <c r="B5" s="149"/>
      <c r="C5" s="150"/>
      <c r="D5" s="151">
        <v>19219</v>
      </c>
      <c r="E5" s="152"/>
      <c r="F5" s="153">
        <v>52191</v>
      </c>
      <c r="G5" s="154"/>
      <c r="H5" s="155"/>
    </row>
    <row r="6" spans="1:8" x14ac:dyDescent="0.2">
      <c r="A6" s="156"/>
      <c r="B6" s="157"/>
      <c r="C6" s="158"/>
      <c r="D6" s="159">
        <v>12580</v>
      </c>
      <c r="E6" s="160"/>
      <c r="F6" s="161">
        <v>26807</v>
      </c>
      <c r="G6" s="162"/>
      <c r="H6" s="163"/>
    </row>
    <row r="7" spans="1:8" x14ac:dyDescent="0.2">
      <c r="A7" s="144" t="s">
        <v>522</v>
      </c>
      <c r="B7" s="149"/>
      <c r="C7" s="150"/>
      <c r="D7" s="151">
        <v>30149</v>
      </c>
      <c r="E7" s="152"/>
      <c r="F7" s="153">
        <v>48105</v>
      </c>
      <c r="G7" s="154"/>
      <c r="H7" s="155"/>
    </row>
    <row r="8" spans="1:8" x14ac:dyDescent="0.2">
      <c r="A8" s="156"/>
      <c r="B8" s="157"/>
      <c r="C8" s="158"/>
      <c r="D8" s="159">
        <v>20160</v>
      </c>
      <c r="E8" s="160"/>
      <c r="F8" s="161">
        <v>24072</v>
      </c>
      <c r="G8" s="162"/>
      <c r="H8" s="163"/>
    </row>
    <row r="9" spans="1:8" x14ac:dyDescent="0.2">
      <c r="A9" s="144" t="s">
        <v>523</v>
      </c>
      <c r="B9" s="149"/>
      <c r="C9" s="150"/>
      <c r="D9" s="151">
        <v>26890</v>
      </c>
      <c r="E9" s="152"/>
      <c r="F9" s="153">
        <v>47446</v>
      </c>
      <c r="G9" s="154"/>
      <c r="H9" s="155"/>
    </row>
    <row r="10" spans="1:8" x14ac:dyDescent="0.2">
      <c r="A10" s="156"/>
      <c r="B10" s="157"/>
      <c r="C10" s="158"/>
      <c r="D10" s="159">
        <v>17574</v>
      </c>
      <c r="E10" s="160"/>
      <c r="F10" s="161">
        <v>24371</v>
      </c>
      <c r="G10" s="162"/>
      <c r="H10" s="163"/>
    </row>
    <row r="11" spans="1:8" x14ac:dyDescent="0.2">
      <c r="A11" s="144" t="s">
        <v>524</v>
      </c>
      <c r="B11" s="149"/>
      <c r="C11" s="150"/>
      <c r="D11" s="151">
        <v>22611</v>
      </c>
      <c r="E11" s="152"/>
      <c r="F11" s="153">
        <v>48387</v>
      </c>
      <c r="G11" s="154"/>
      <c r="H11" s="155"/>
    </row>
    <row r="12" spans="1:8" x14ac:dyDescent="0.2">
      <c r="A12" s="156"/>
      <c r="B12" s="157"/>
      <c r="C12" s="164"/>
      <c r="D12" s="159">
        <v>15529</v>
      </c>
      <c r="E12" s="160"/>
      <c r="F12" s="161">
        <v>25592</v>
      </c>
      <c r="G12" s="162"/>
      <c r="H12" s="163"/>
    </row>
    <row r="13" spans="1:8" x14ac:dyDescent="0.2">
      <c r="A13" s="144"/>
      <c r="B13" s="149"/>
      <c r="C13" s="165"/>
      <c r="D13" s="166">
        <v>24078</v>
      </c>
      <c r="E13" s="167"/>
      <c r="F13" s="168">
        <v>49596</v>
      </c>
      <c r="G13" s="169"/>
      <c r="H13" s="155"/>
    </row>
    <row r="14" spans="1:8" x14ac:dyDescent="0.2">
      <c r="A14" s="156"/>
      <c r="B14" s="157"/>
      <c r="C14" s="158"/>
      <c r="D14" s="159">
        <v>15709</v>
      </c>
      <c r="E14" s="160"/>
      <c r="F14" s="161">
        <v>25434</v>
      </c>
      <c r="G14" s="162"/>
      <c r="H14" s="163"/>
    </row>
    <row r="17" spans="1:11" x14ac:dyDescent="0.2">
      <c r="A17" s="140" t="s">
        <v>51</v>
      </c>
    </row>
    <row r="18" spans="1:11" x14ac:dyDescent="0.2">
      <c r="A18" s="170"/>
      <c r="B18" s="170" t="str">
        <f>実質収支比率等に係る経年分析!F$46</f>
        <v>R01</v>
      </c>
      <c r="C18" s="170" t="str">
        <f>実質収支比率等に係る経年分析!G$46</f>
        <v>R02</v>
      </c>
      <c r="D18" s="170" t="str">
        <f>実質収支比率等に係る経年分析!H$46</f>
        <v>R03</v>
      </c>
      <c r="E18" s="170" t="str">
        <f>実質収支比率等に係る経年分析!I$46</f>
        <v>R04</v>
      </c>
      <c r="F18" s="170" t="str">
        <f>実質収支比率等に係る経年分析!J$46</f>
        <v>R05</v>
      </c>
    </row>
    <row r="19" spans="1:11" x14ac:dyDescent="0.2">
      <c r="A19" s="170" t="s">
        <v>52</v>
      </c>
      <c r="B19" s="170">
        <f>ROUND(VALUE(SUBSTITUTE(実質収支比率等に係る経年分析!F$48,"▲","-")),2)</f>
        <v>2.4300000000000002</v>
      </c>
      <c r="C19" s="170">
        <f>ROUND(VALUE(SUBSTITUTE(実質収支比率等に係る経年分析!G$48,"▲","-")),2)</f>
        <v>0.71</v>
      </c>
      <c r="D19" s="170">
        <f>ROUND(VALUE(SUBSTITUTE(実質収支比率等に係る経年分析!H$48,"▲","-")),2)</f>
        <v>0.9</v>
      </c>
      <c r="E19" s="170">
        <f>ROUND(VALUE(SUBSTITUTE(実質収支比率等に係る経年分析!I$48,"▲","-")),2)</f>
        <v>0.09</v>
      </c>
      <c r="F19" s="170">
        <f>ROUND(VALUE(SUBSTITUTE(実質収支比率等に係る経年分析!J$48,"▲","-")),2)</f>
        <v>0.06</v>
      </c>
    </row>
    <row r="20" spans="1:11" x14ac:dyDescent="0.2">
      <c r="A20" s="170" t="s">
        <v>53</v>
      </c>
      <c r="B20" s="170">
        <f>ROUND(VALUE(SUBSTITUTE(実質収支比率等に係る経年分析!F$47,"▲","-")),2)</f>
        <v>10.93</v>
      </c>
      <c r="C20" s="170">
        <f>ROUND(VALUE(SUBSTITUTE(実質収支比率等に係る経年分析!G$47,"▲","-")),2)</f>
        <v>11.92</v>
      </c>
      <c r="D20" s="170">
        <f>ROUND(VALUE(SUBSTITUTE(実質収支比率等に係る経年分析!H$47,"▲","-")),2)</f>
        <v>12.15</v>
      </c>
      <c r="E20" s="170">
        <f>ROUND(VALUE(SUBSTITUTE(実質収支比率等に係る経年分析!I$47,"▲","-")),2)</f>
        <v>13.03</v>
      </c>
      <c r="F20" s="170">
        <f>ROUND(VALUE(SUBSTITUTE(実質収支比率等に係る経年分析!J$47,"▲","-")),2)</f>
        <v>12.66</v>
      </c>
    </row>
    <row r="21" spans="1:11" x14ac:dyDescent="0.2">
      <c r="A21" s="170" t="s">
        <v>54</v>
      </c>
      <c r="B21" s="170">
        <f>IF(ISNUMBER(VALUE(SUBSTITUTE(実質収支比率等に係る経年分析!F$49,"▲","-"))),ROUND(VALUE(SUBSTITUTE(実質収支比率等に係る経年分析!F$49,"▲","-")),2),NA())</f>
        <v>1.98</v>
      </c>
      <c r="C21" s="170">
        <f>IF(ISNUMBER(VALUE(SUBSTITUTE(実質収支比率等に係る経年分析!G$49,"▲","-"))),ROUND(VALUE(SUBSTITUTE(実質収支比率等に係る経年分析!G$49,"▲","-")),2),NA())</f>
        <v>-0.11</v>
      </c>
      <c r="D21" s="170">
        <f>IF(ISNUMBER(VALUE(SUBSTITUTE(実質収支比率等に係る経年分析!H$49,"▲","-"))),ROUND(VALUE(SUBSTITUTE(実質収支比率等に係る経年分析!H$49,"▲","-")),2),NA())</f>
        <v>1.2</v>
      </c>
      <c r="E21" s="170">
        <f>IF(ISNUMBER(VALUE(SUBSTITUTE(実質収支比率等に係る経年分析!I$49,"▲","-"))),ROUND(VALUE(SUBSTITUTE(実質収支比率等に係る経年分析!I$49,"▲","-")),2),NA())</f>
        <v>0.42</v>
      </c>
      <c r="F21" s="170">
        <f>IF(ISNUMBER(VALUE(SUBSTITUTE(実質収支比率等に係る経年分析!J$49,"▲","-"))),ROUND(VALUE(SUBSTITUTE(実質収支比率等に係る経年分析!J$49,"▲","-")),2),NA())</f>
        <v>0.74</v>
      </c>
    </row>
    <row r="24" spans="1:11" x14ac:dyDescent="0.2">
      <c r="A24" s="140" t="s">
        <v>55</v>
      </c>
    </row>
    <row r="25" spans="1:11" x14ac:dyDescent="0.2">
      <c r="A25" s="171"/>
      <c r="B25" s="171" t="str">
        <f>連結実質赤字比率に係る赤字・黒字の構成分析!F$33</f>
        <v>R01</v>
      </c>
      <c r="C25" s="171"/>
      <c r="D25" s="171" t="str">
        <f>連結実質赤字比率に係る赤字・黒字の構成分析!G$33</f>
        <v>R02</v>
      </c>
      <c r="E25" s="171"/>
      <c r="F25" s="171" t="str">
        <f>連結実質赤字比率に係る赤字・黒字の構成分析!H$33</f>
        <v>R03</v>
      </c>
      <c r="G25" s="171"/>
      <c r="H25" s="171" t="str">
        <f>連結実質赤字比率に係る赤字・黒字の構成分析!I$33</f>
        <v>R04</v>
      </c>
      <c r="I25" s="171"/>
      <c r="J25" s="171" t="str">
        <f>連結実質赤字比率に係る赤字・黒字の構成分析!J$33</f>
        <v>R05</v>
      </c>
      <c r="K25" s="171"/>
    </row>
    <row r="26" spans="1:11" x14ac:dyDescent="0.2">
      <c r="A26" s="171"/>
      <c r="B26" s="171" t="s">
        <v>56</v>
      </c>
      <c r="C26" s="171" t="s">
        <v>57</v>
      </c>
      <c r="D26" s="171" t="s">
        <v>56</v>
      </c>
      <c r="E26" s="171" t="s">
        <v>57</v>
      </c>
      <c r="F26" s="171" t="s">
        <v>56</v>
      </c>
      <c r="G26" s="171" t="s">
        <v>57</v>
      </c>
      <c r="H26" s="171" t="s">
        <v>56</v>
      </c>
      <c r="I26" s="171" t="s">
        <v>57</v>
      </c>
      <c r="J26" s="171" t="s">
        <v>56</v>
      </c>
      <c r="K26" s="171" t="s">
        <v>57</v>
      </c>
    </row>
    <row r="27" spans="1:11" x14ac:dyDescent="0.2">
      <c r="A27" s="171" t="str">
        <f>IF(連結実質赤字比率に係る赤字・黒字の構成分析!C$43="",NA(),連結実質赤字比率に係る赤字・黒字の構成分析!C$43)</f>
        <v>その他会計（黒字）</v>
      </c>
      <c r="B27" s="171" t="e">
        <f>IF(ROUND(VALUE(SUBSTITUTE(連結実質赤字比率に係る赤字・黒字の構成分析!F$43,"▲", "-")), 2) &lt; 0, ABS(ROUND(VALUE(SUBSTITUTE(連結実質赤字比率に係る赤字・黒字の構成分析!F$43,"▲", "-")), 2)), NA())</f>
        <v>#N/A</v>
      </c>
      <c r="C27" s="171">
        <f>IF(ROUND(VALUE(SUBSTITUTE(連結実質赤字比率に係る赤字・黒字の構成分析!F$43,"▲", "-")), 2) &gt;= 0, ABS(ROUND(VALUE(SUBSTITUTE(連結実質赤字比率に係る赤字・黒字の構成分析!F$43,"▲", "-")), 2)), NA())</f>
        <v>0</v>
      </c>
      <c r="D27" s="171" t="e">
        <f>IF(ROUND(VALUE(SUBSTITUTE(連結実質赤字比率に係る赤字・黒字の構成分析!G$43,"▲", "-")), 2) &lt; 0, ABS(ROUND(VALUE(SUBSTITUTE(連結実質赤字比率に係る赤字・黒字の構成分析!G$43,"▲", "-")), 2)), NA())</f>
        <v>#N/A</v>
      </c>
      <c r="E27" s="171">
        <f>IF(ROUND(VALUE(SUBSTITUTE(連結実質赤字比率に係る赤字・黒字の構成分析!G$43,"▲", "-")), 2) &gt;= 0, ABS(ROUND(VALUE(SUBSTITUTE(連結実質赤字比率に係る赤字・黒字の構成分析!G$43,"▲", "-")), 2)), NA())</f>
        <v>0</v>
      </c>
      <c r="F27" s="171" t="e">
        <f>IF(ROUND(VALUE(SUBSTITUTE(連結実質赤字比率に係る赤字・黒字の構成分析!H$43,"▲", "-")), 2) &lt; 0, ABS(ROUND(VALUE(SUBSTITUTE(連結実質赤字比率に係る赤字・黒字の構成分析!H$43,"▲", "-")), 2)), NA())</f>
        <v>#N/A</v>
      </c>
      <c r="G27" s="171">
        <f>IF(ROUND(VALUE(SUBSTITUTE(連結実質赤字比率に係る赤字・黒字の構成分析!H$43,"▲", "-")), 2) &gt;= 0, ABS(ROUND(VALUE(SUBSTITUTE(連結実質赤字比率に係る赤字・黒字の構成分析!H$43,"▲", "-")), 2)), NA())</f>
        <v>0</v>
      </c>
      <c r="H27" s="171" t="e">
        <f>IF(ROUND(VALUE(SUBSTITUTE(連結実質赤字比率に係る赤字・黒字の構成分析!I$43,"▲", "-")), 2) &lt; 0, ABS(ROUND(VALUE(SUBSTITUTE(連結実質赤字比率に係る赤字・黒字の構成分析!I$43,"▲", "-")), 2)), NA())</f>
        <v>#N/A</v>
      </c>
      <c r="I27" s="171">
        <f>IF(ROUND(VALUE(SUBSTITUTE(連結実質赤字比率に係る赤字・黒字の構成分析!I$43,"▲", "-")), 2) &gt;= 0, ABS(ROUND(VALUE(SUBSTITUTE(連結実質赤字比率に係る赤字・黒字の構成分析!I$43,"▲", "-")), 2)), NA())</f>
        <v>0</v>
      </c>
      <c r="J27" s="171" t="e">
        <f>IF(ROUND(VALUE(SUBSTITUTE(連結実質赤字比率に係る赤字・黒字の構成分析!J$43,"▲", "-")), 2) &lt; 0, ABS(ROUND(VALUE(SUBSTITUTE(連結実質赤字比率に係る赤字・黒字の構成分析!J$43,"▲", "-")), 2)), NA())</f>
        <v>#N/A</v>
      </c>
      <c r="K27" s="171">
        <f>IF(ROUND(VALUE(SUBSTITUTE(連結実質赤字比率に係る赤字・黒字の構成分析!J$43,"▲", "-")), 2) &gt;= 0, ABS(ROUND(VALUE(SUBSTITUTE(連結実質赤字比率に係る赤字・黒字の構成分析!J$43,"▲", "-")), 2)), NA())</f>
        <v>0</v>
      </c>
    </row>
    <row r="28" spans="1:11" x14ac:dyDescent="0.2">
      <c r="A28" s="171" t="str">
        <f>IF(連結実質赤字比率に係る赤字・黒字の構成分析!C$42="",NA(),連結実質赤字比率に係る赤字・黒字の構成分析!C$42)</f>
        <v>その他会計（赤字）</v>
      </c>
      <c r="B28" s="171" t="e">
        <f>IF(ROUND(VALUE(SUBSTITUTE(連結実質赤字比率に係る赤字・黒字の構成分析!F$42,"▲", "-")), 2) &lt; 0, ABS(ROUND(VALUE(SUBSTITUTE(連結実質赤字比率に係る赤字・黒字の構成分析!F$42,"▲", "-")), 2)), NA())</f>
        <v>#VALUE!</v>
      </c>
      <c r="C28" s="171" t="e">
        <f>IF(ROUND(VALUE(SUBSTITUTE(連結実質赤字比率に係る赤字・黒字の構成分析!F$42,"▲", "-")), 2) &gt;= 0, ABS(ROUND(VALUE(SUBSTITUTE(連結実質赤字比率に係る赤字・黒字の構成分析!F$42,"▲", "-")), 2)), NA())</f>
        <v>#VALUE!</v>
      </c>
      <c r="D28" s="171" t="e">
        <f>IF(ROUND(VALUE(SUBSTITUTE(連結実質赤字比率に係る赤字・黒字の構成分析!G$42,"▲", "-")), 2) &lt; 0, ABS(ROUND(VALUE(SUBSTITUTE(連結実質赤字比率に係る赤字・黒字の構成分析!G$42,"▲", "-")), 2)), NA())</f>
        <v>#VALUE!</v>
      </c>
      <c r="E28" s="171" t="e">
        <f>IF(ROUND(VALUE(SUBSTITUTE(連結実質赤字比率に係る赤字・黒字の構成分析!G$42,"▲", "-")), 2) &gt;= 0, ABS(ROUND(VALUE(SUBSTITUTE(連結実質赤字比率に係る赤字・黒字の構成分析!G$42,"▲", "-")), 2)), NA())</f>
        <v>#VALUE!</v>
      </c>
      <c r="F28" s="171" t="e">
        <f>IF(ROUND(VALUE(SUBSTITUTE(連結実質赤字比率に係る赤字・黒字の構成分析!H$42,"▲", "-")), 2) &lt; 0, ABS(ROUND(VALUE(SUBSTITUTE(連結実質赤字比率に係る赤字・黒字の構成分析!H$42,"▲", "-")), 2)), NA())</f>
        <v>#VALUE!</v>
      </c>
      <c r="G28" s="171" t="e">
        <f>IF(ROUND(VALUE(SUBSTITUTE(連結実質赤字比率に係る赤字・黒字の構成分析!H$42,"▲", "-")), 2) &gt;= 0, ABS(ROUND(VALUE(SUBSTITUTE(連結実質赤字比率に係る赤字・黒字の構成分析!H$42,"▲", "-")), 2)), NA())</f>
        <v>#VALUE!</v>
      </c>
      <c r="H28" s="171" t="e">
        <f>IF(ROUND(VALUE(SUBSTITUTE(連結実質赤字比率に係る赤字・黒字の構成分析!I$42,"▲", "-")), 2) &lt; 0, ABS(ROUND(VALUE(SUBSTITUTE(連結実質赤字比率に係る赤字・黒字の構成分析!I$42,"▲", "-")), 2)), NA())</f>
        <v>#VALUE!</v>
      </c>
      <c r="I28" s="171" t="e">
        <f>IF(ROUND(VALUE(SUBSTITUTE(連結実質赤字比率に係る赤字・黒字の構成分析!I$42,"▲", "-")), 2) &gt;= 0, ABS(ROUND(VALUE(SUBSTITUTE(連結実質赤字比率に係る赤字・黒字の構成分析!I$42,"▲", "-")), 2)), NA())</f>
        <v>#VALUE!</v>
      </c>
      <c r="J28" s="171" t="e">
        <f>IF(ROUND(VALUE(SUBSTITUTE(連結実質赤字比率に係る赤字・黒字の構成分析!J$42,"▲", "-")), 2) &lt; 0, ABS(ROUND(VALUE(SUBSTITUTE(連結実質赤字比率に係る赤字・黒字の構成分析!J$42,"▲", "-")), 2)), NA())</f>
        <v>#VALUE!</v>
      </c>
      <c r="K28" s="171" t="e">
        <f>IF(ROUND(VALUE(SUBSTITUTE(連結実質赤字比率に係る赤字・黒字の構成分析!J$42,"▲", "-")), 2) &gt;= 0, ABS(ROUND(VALUE(SUBSTITUTE(連結実質赤字比率に係る赤字・黒字の構成分析!J$42,"▲", "-")), 2)), NA())</f>
        <v>#VALUE!</v>
      </c>
    </row>
    <row r="29" spans="1:11" x14ac:dyDescent="0.2">
      <c r="A29" s="171" t="str">
        <f>IF(連結実質赤字比率に係る赤字・黒字の構成分析!C$41="",NA(),連結実質赤字比率に係る赤字・黒字の構成分析!C$41)</f>
        <v>土地取得事業特別会計</v>
      </c>
      <c r="B29" s="171" t="e">
        <f>IF(ROUND(VALUE(SUBSTITUTE(連結実質赤字比率に係る赤字・黒字の構成分析!F$41,"▲", "-")), 2) &lt; 0, ABS(ROUND(VALUE(SUBSTITUTE(連結実質赤字比率に係る赤字・黒字の構成分析!F$41,"▲", "-")), 2)), NA())</f>
        <v>#N/A</v>
      </c>
      <c r="C29" s="171">
        <f>IF(ROUND(VALUE(SUBSTITUTE(連結実質赤字比率に係る赤字・黒字の構成分析!F$41,"▲", "-")), 2) &gt;= 0, ABS(ROUND(VALUE(SUBSTITUTE(連結実質赤字比率に係る赤字・黒字の構成分析!F$41,"▲", "-")), 2)), NA())</f>
        <v>0</v>
      </c>
      <c r="D29" s="171" t="e">
        <f>IF(ROUND(VALUE(SUBSTITUTE(連結実質赤字比率に係る赤字・黒字の構成分析!G$41,"▲", "-")), 2) &lt; 0, ABS(ROUND(VALUE(SUBSTITUTE(連結実質赤字比率に係る赤字・黒字の構成分析!G$41,"▲", "-")), 2)), NA())</f>
        <v>#N/A</v>
      </c>
      <c r="E29" s="171">
        <f>IF(ROUND(VALUE(SUBSTITUTE(連結実質赤字比率に係る赤字・黒字の構成分析!G$41,"▲", "-")), 2) &gt;= 0, ABS(ROUND(VALUE(SUBSTITUTE(連結実質赤字比率に係る赤字・黒字の構成分析!G$41,"▲", "-")), 2)), NA())</f>
        <v>0</v>
      </c>
      <c r="F29" s="171" t="e">
        <f>IF(ROUND(VALUE(SUBSTITUTE(連結実質赤字比率に係る赤字・黒字の構成分析!H$41,"▲", "-")), 2) &lt; 0, ABS(ROUND(VALUE(SUBSTITUTE(連結実質赤字比率に係る赤字・黒字の構成分析!H$41,"▲", "-")), 2)), NA())</f>
        <v>#N/A</v>
      </c>
      <c r="G29" s="171">
        <f>IF(ROUND(VALUE(SUBSTITUTE(連結実質赤字比率に係る赤字・黒字の構成分析!H$41,"▲", "-")), 2) &gt;= 0, ABS(ROUND(VALUE(SUBSTITUTE(連結実質赤字比率に係る赤字・黒字の構成分析!H$41,"▲", "-")), 2)), NA())</f>
        <v>0</v>
      </c>
      <c r="H29" s="171" t="e">
        <f>IF(ROUND(VALUE(SUBSTITUTE(連結実質赤字比率に係る赤字・黒字の構成分析!I$41,"▲", "-")), 2) &lt; 0, ABS(ROUND(VALUE(SUBSTITUTE(連結実質赤字比率に係る赤字・黒字の構成分析!I$41,"▲", "-")), 2)), NA())</f>
        <v>#N/A</v>
      </c>
      <c r="I29" s="171">
        <f>IF(ROUND(VALUE(SUBSTITUTE(連結実質赤字比率に係る赤字・黒字の構成分析!I$41,"▲", "-")), 2) &gt;= 0, ABS(ROUND(VALUE(SUBSTITUTE(連結実質赤字比率に係る赤字・黒字の構成分析!I$41,"▲", "-")), 2)), NA())</f>
        <v>0</v>
      </c>
      <c r="J29" s="171" t="e">
        <f>IF(ROUND(VALUE(SUBSTITUTE(連結実質赤字比率に係る赤字・黒字の構成分析!J$41,"▲", "-")), 2) &lt; 0, ABS(ROUND(VALUE(SUBSTITUTE(連結実質赤字比率に係る赤字・黒字の構成分析!J$41,"▲", "-")), 2)), NA())</f>
        <v>#N/A</v>
      </c>
      <c r="K29" s="171">
        <f>IF(ROUND(VALUE(SUBSTITUTE(連結実質赤字比率に係る赤字・黒字の構成分析!J$41,"▲", "-")), 2) &gt;= 0, ABS(ROUND(VALUE(SUBSTITUTE(連結実質赤字比率に係る赤字・黒字の構成分析!J$41,"▲", "-")), 2)), NA())</f>
        <v>0</v>
      </c>
    </row>
    <row r="30" spans="1:11" x14ac:dyDescent="0.2">
      <c r="A30" s="171" t="str">
        <f>IF(連結実質赤字比率に係る赤字・黒字の構成分析!C$40="",NA(),連結実質赤字比率に係る赤字・黒字の構成分析!C$40)</f>
        <v>一般会計</v>
      </c>
      <c r="B30" s="171" t="e">
        <f>IF(ROUND(VALUE(SUBSTITUTE(連結実質赤字比率に係る赤字・黒字の構成分析!F$40,"▲", "-")), 2) &lt; 0, ABS(ROUND(VALUE(SUBSTITUTE(連結実質赤字比率に係る赤字・黒字の構成分析!F$40,"▲", "-")), 2)), NA())</f>
        <v>#N/A</v>
      </c>
      <c r="C30" s="171">
        <f>IF(ROUND(VALUE(SUBSTITUTE(連結実質赤字比率に係る赤字・黒字の構成分析!F$40,"▲", "-")), 2) &gt;= 0, ABS(ROUND(VALUE(SUBSTITUTE(連結実質赤字比率に係る赤字・黒字の構成分析!F$40,"▲", "-")), 2)), NA())</f>
        <v>2.42</v>
      </c>
      <c r="D30" s="171" t="e">
        <f>IF(ROUND(VALUE(SUBSTITUTE(連結実質赤字比率に係る赤字・黒字の構成分析!G$40,"▲", "-")), 2) &lt; 0, ABS(ROUND(VALUE(SUBSTITUTE(連結実質赤字比率に係る赤字・黒字の構成分析!G$40,"▲", "-")), 2)), NA())</f>
        <v>#N/A</v>
      </c>
      <c r="E30" s="171">
        <f>IF(ROUND(VALUE(SUBSTITUTE(連結実質赤字比率に係る赤字・黒字の構成分析!G$40,"▲", "-")), 2) &gt;= 0, ABS(ROUND(VALUE(SUBSTITUTE(連結実質赤字比率に係る赤字・黒字の構成分析!G$40,"▲", "-")), 2)), NA())</f>
        <v>0.71</v>
      </c>
      <c r="F30" s="171" t="e">
        <f>IF(ROUND(VALUE(SUBSTITUTE(連結実質赤字比率に係る赤字・黒字の構成分析!H$40,"▲", "-")), 2) &lt; 0, ABS(ROUND(VALUE(SUBSTITUTE(連結実質赤字比率に係る赤字・黒字の構成分析!H$40,"▲", "-")), 2)), NA())</f>
        <v>#N/A</v>
      </c>
      <c r="G30" s="171">
        <f>IF(ROUND(VALUE(SUBSTITUTE(連結実質赤字比率に係る赤字・黒字の構成分析!H$40,"▲", "-")), 2) &gt;= 0, ABS(ROUND(VALUE(SUBSTITUTE(連結実質赤字比率に係る赤字・黒字の構成分析!H$40,"▲", "-")), 2)), NA())</f>
        <v>0.9</v>
      </c>
      <c r="H30" s="171" t="e">
        <f>IF(ROUND(VALUE(SUBSTITUTE(連結実質赤字比率に係る赤字・黒字の構成分析!I$40,"▲", "-")), 2) &lt; 0, ABS(ROUND(VALUE(SUBSTITUTE(連結実質赤字比率に係る赤字・黒字の構成分析!I$40,"▲", "-")), 2)), NA())</f>
        <v>#N/A</v>
      </c>
      <c r="I30" s="171">
        <f>IF(ROUND(VALUE(SUBSTITUTE(連結実質赤字比率に係る赤字・黒字の構成分析!I$40,"▲", "-")), 2) &gt;= 0, ABS(ROUND(VALUE(SUBSTITUTE(連結実質赤字比率に係る赤字・黒字の構成分析!I$40,"▲", "-")), 2)), NA())</f>
        <v>0.09</v>
      </c>
      <c r="J30" s="171" t="e">
        <f>IF(ROUND(VALUE(SUBSTITUTE(連結実質赤字比率に係る赤字・黒字の構成分析!J$40,"▲", "-")), 2) &lt; 0, ABS(ROUND(VALUE(SUBSTITUTE(連結実質赤字比率に係る赤字・黒字の構成分析!J$40,"▲", "-")), 2)), NA())</f>
        <v>#N/A</v>
      </c>
      <c r="K30" s="171">
        <f>IF(ROUND(VALUE(SUBSTITUTE(連結実質赤字比率に係る赤字・黒字の構成分析!J$40,"▲", "-")), 2) &gt;= 0, ABS(ROUND(VALUE(SUBSTITUTE(連結実質赤字比率に係る赤字・黒字の構成分析!J$40,"▲", "-")), 2)), NA())</f>
        <v>0.05</v>
      </c>
    </row>
    <row r="31" spans="1:11" x14ac:dyDescent="0.2">
      <c r="A31" s="171" t="str">
        <f>IF(連結実質赤字比率に係る赤字・黒字の構成分析!C$39="",NA(),連結実質赤字比率に係る赤字・黒字の構成分析!C$39)</f>
        <v>国民健康保険事業特別会計</v>
      </c>
      <c r="B31" s="171" t="e">
        <f>IF(ROUND(VALUE(SUBSTITUTE(連結実質赤字比率に係る赤字・黒字の構成分析!F$39,"▲", "-")), 2) &lt; 0, ABS(ROUND(VALUE(SUBSTITUTE(連結実質赤字比率に係る赤字・黒字の構成分析!F$39,"▲", "-")), 2)), NA())</f>
        <v>#N/A</v>
      </c>
      <c r="C31" s="171">
        <f>IF(ROUND(VALUE(SUBSTITUTE(連結実質赤字比率に係る赤字・黒字の構成分析!F$39,"▲", "-")), 2) &gt;= 0, ABS(ROUND(VALUE(SUBSTITUTE(連結実質赤字比率に係る赤字・黒字の構成分析!F$39,"▲", "-")), 2)), NA())</f>
        <v>0.31</v>
      </c>
      <c r="D31" s="171" t="e">
        <f>IF(ROUND(VALUE(SUBSTITUTE(連結実質赤字比率に係る赤字・黒字の構成分析!G$39,"▲", "-")), 2) &lt; 0, ABS(ROUND(VALUE(SUBSTITUTE(連結実質赤字比率に係る赤字・黒字の構成分析!G$39,"▲", "-")), 2)), NA())</f>
        <v>#N/A</v>
      </c>
      <c r="E31" s="171">
        <f>IF(ROUND(VALUE(SUBSTITUTE(連結実質赤字比率に係る赤字・黒字の構成分析!G$39,"▲", "-")), 2) &gt;= 0, ABS(ROUND(VALUE(SUBSTITUTE(連結実質赤字比率に係る赤字・黒字の構成分析!G$39,"▲", "-")), 2)), NA())</f>
        <v>1.84</v>
      </c>
      <c r="F31" s="171" t="e">
        <f>IF(ROUND(VALUE(SUBSTITUTE(連結実質赤字比率に係る赤字・黒字の構成分析!H$39,"▲", "-")), 2) &lt; 0, ABS(ROUND(VALUE(SUBSTITUTE(連結実質赤字比率に係る赤字・黒字の構成分析!H$39,"▲", "-")), 2)), NA())</f>
        <v>#N/A</v>
      </c>
      <c r="G31" s="171">
        <f>IF(ROUND(VALUE(SUBSTITUTE(連結実質赤字比率に係る赤字・黒字の構成分析!H$39,"▲", "-")), 2) &gt;= 0, ABS(ROUND(VALUE(SUBSTITUTE(連結実質赤字比率に係る赤字・黒字の構成分析!H$39,"▲", "-")), 2)), NA())</f>
        <v>0.64</v>
      </c>
      <c r="H31" s="171" t="e">
        <f>IF(ROUND(VALUE(SUBSTITUTE(連結実質赤字比率に係る赤字・黒字の構成分析!I$39,"▲", "-")), 2) &lt; 0, ABS(ROUND(VALUE(SUBSTITUTE(連結実質赤字比率に係る赤字・黒字の構成分析!I$39,"▲", "-")), 2)), NA())</f>
        <v>#N/A</v>
      </c>
      <c r="I31" s="171">
        <f>IF(ROUND(VALUE(SUBSTITUTE(連結実質赤字比率に係る赤字・黒字の構成分析!I$39,"▲", "-")), 2) &gt;= 0, ABS(ROUND(VALUE(SUBSTITUTE(連結実質赤字比率に係る赤字・黒字の構成分析!I$39,"▲", "-")), 2)), NA())</f>
        <v>0.37</v>
      </c>
      <c r="J31" s="171" t="e">
        <f>IF(ROUND(VALUE(SUBSTITUTE(連結実質赤字比率に係る赤字・黒字の構成分析!J$39,"▲", "-")), 2) &lt; 0, ABS(ROUND(VALUE(SUBSTITUTE(連結実質赤字比率に係る赤字・黒字の構成分析!J$39,"▲", "-")), 2)), NA())</f>
        <v>#N/A</v>
      </c>
      <c r="K31" s="171">
        <f>IF(ROUND(VALUE(SUBSTITUTE(連結実質赤字比率に係る赤字・黒字の構成分析!J$39,"▲", "-")), 2) &gt;= 0, ABS(ROUND(VALUE(SUBSTITUTE(連結実質赤字比率に係る赤字・黒字の構成分析!J$39,"▲", "-")), 2)), NA())</f>
        <v>0.18</v>
      </c>
    </row>
    <row r="32" spans="1:11" x14ac:dyDescent="0.2">
      <c r="A32" s="171" t="str">
        <f>IF(連結実質赤字比率に係る赤字・黒字の構成分析!C$38="",NA(),連結実質赤字比率に係る赤字・黒字の構成分析!C$38)</f>
        <v>介護保険事業特別会計</v>
      </c>
      <c r="B32" s="171" t="e">
        <f>IF(ROUND(VALUE(SUBSTITUTE(連結実質赤字比率に係る赤字・黒字の構成分析!F$38,"▲", "-")), 2) &lt; 0, ABS(ROUND(VALUE(SUBSTITUTE(連結実質赤字比率に係る赤字・黒字の構成分析!F$38,"▲", "-")), 2)), NA())</f>
        <v>#N/A</v>
      </c>
      <c r="C32" s="171">
        <f>IF(ROUND(VALUE(SUBSTITUTE(連結実質赤字比率に係る赤字・黒字の構成分析!F$38,"▲", "-")), 2) &gt;= 0, ABS(ROUND(VALUE(SUBSTITUTE(連結実質赤字比率に係る赤字・黒字の構成分析!F$38,"▲", "-")), 2)), NA())</f>
        <v>0.18</v>
      </c>
      <c r="D32" s="171" t="e">
        <f>IF(ROUND(VALUE(SUBSTITUTE(連結実質赤字比率に係る赤字・黒字の構成分析!G$38,"▲", "-")), 2) &lt; 0, ABS(ROUND(VALUE(SUBSTITUTE(連結実質赤字比率に係る赤字・黒字の構成分析!G$38,"▲", "-")), 2)), NA())</f>
        <v>#N/A</v>
      </c>
      <c r="E32" s="171">
        <f>IF(ROUND(VALUE(SUBSTITUTE(連結実質赤字比率に係る赤字・黒字の構成分析!G$38,"▲", "-")), 2) &gt;= 0, ABS(ROUND(VALUE(SUBSTITUTE(連結実質赤字比率に係る赤字・黒字の構成分析!G$38,"▲", "-")), 2)), NA())</f>
        <v>0.25</v>
      </c>
      <c r="F32" s="171" t="e">
        <f>IF(ROUND(VALUE(SUBSTITUTE(連結実質赤字比率に係る赤字・黒字の構成分析!H$38,"▲", "-")), 2) &lt; 0, ABS(ROUND(VALUE(SUBSTITUTE(連結実質赤字比率に係る赤字・黒字の構成分析!H$38,"▲", "-")), 2)), NA())</f>
        <v>#N/A</v>
      </c>
      <c r="G32" s="171">
        <f>IF(ROUND(VALUE(SUBSTITUTE(連結実質赤字比率に係る赤字・黒字の構成分析!H$38,"▲", "-")), 2) &gt;= 0, ABS(ROUND(VALUE(SUBSTITUTE(連結実質赤字比率に係る赤字・黒字の構成分析!H$38,"▲", "-")), 2)), NA())</f>
        <v>0.22</v>
      </c>
      <c r="H32" s="171" t="e">
        <f>IF(ROUND(VALUE(SUBSTITUTE(連結実質赤字比率に係る赤字・黒字の構成分析!I$38,"▲", "-")), 2) &lt; 0, ABS(ROUND(VALUE(SUBSTITUTE(連結実質赤字比率に係る赤字・黒字の構成分析!I$38,"▲", "-")), 2)), NA())</f>
        <v>#N/A</v>
      </c>
      <c r="I32" s="171">
        <f>IF(ROUND(VALUE(SUBSTITUTE(連結実質赤字比率に係る赤字・黒字の構成分析!I$38,"▲", "-")), 2) &gt;= 0, ABS(ROUND(VALUE(SUBSTITUTE(連結実質赤字比率に係る赤字・黒字の構成分析!I$38,"▲", "-")), 2)), NA())</f>
        <v>0.43</v>
      </c>
      <c r="J32" s="171" t="e">
        <f>IF(ROUND(VALUE(SUBSTITUTE(連結実質赤字比率に係る赤字・黒字の構成分析!J$38,"▲", "-")), 2) &lt; 0, ABS(ROUND(VALUE(SUBSTITUTE(連結実質赤字比率に係る赤字・黒字の構成分析!J$38,"▲", "-")), 2)), NA())</f>
        <v>#N/A</v>
      </c>
      <c r="K32" s="171">
        <f>IF(ROUND(VALUE(SUBSTITUTE(連結実質赤字比率に係る赤字・黒字の構成分析!J$38,"▲", "-")), 2) &gt;= 0, ABS(ROUND(VALUE(SUBSTITUTE(連結実質赤字比率に係る赤字・黒字の構成分析!J$38,"▲", "-")), 2)), NA())</f>
        <v>0.24</v>
      </c>
    </row>
    <row r="33" spans="1:16" x14ac:dyDescent="0.2">
      <c r="A33" s="171" t="str">
        <f>IF(連結実質赤字比率に係る赤字・黒字の構成分析!C$37="",NA(),連結実質赤字比率に係る赤字・黒字の構成分析!C$37)</f>
        <v>後期高齢者医療事業特別会計</v>
      </c>
      <c r="B33" s="171" t="e">
        <f>IF(ROUND(VALUE(SUBSTITUTE(連結実質赤字比率に係る赤字・黒字の構成分析!F$37,"▲", "-")), 2) &lt; 0, ABS(ROUND(VALUE(SUBSTITUTE(連結実質赤字比率に係る赤字・黒字の構成分析!F$37,"▲", "-")), 2)), NA())</f>
        <v>#N/A</v>
      </c>
      <c r="C33" s="171">
        <f>IF(ROUND(VALUE(SUBSTITUTE(連結実質赤字比率に係る赤字・黒字の構成分析!F$37,"▲", "-")), 2) &gt;= 0, ABS(ROUND(VALUE(SUBSTITUTE(連結実質赤字比率に係る赤字・黒字の構成分析!F$37,"▲", "-")), 2)), NA())</f>
        <v>0.06</v>
      </c>
      <c r="D33" s="171" t="e">
        <f>IF(ROUND(VALUE(SUBSTITUTE(連結実質赤字比率に係る赤字・黒字の構成分析!G$37,"▲", "-")), 2) &lt; 0, ABS(ROUND(VALUE(SUBSTITUTE(連結実質赤字比率に係る赤字・黒字の構成分析!G$37,"▲", "-")), 2)), NA())</f>
        <v>#N/A</v>
      </c>
      <c r="E33" s="171">
        <f>IF(ROUND(VALUE(SUBSTITUTE(連結実質赤字比率に係る赤字・黒字の構成分析!G$37,"▲", "-")), 2) &gt;= 0, ABS(ROUND(VALUE(SUBSTITUTE(連結実質赤字比率に係る赤字・黒字の構成分析!G$37,"▲", "-")), 2)), NA())</f>
        <v>0.06</v>
      </c>
      <c r="F33" s="171" t="e">
        <f>IF(ROUND(VALUE(SUBSTITUTE(連結実質赤字比率に係る赤字・黒字の構成分析!H$37,"▲", "-")), 2) &lt; 0, ABS(ROUND(VALUE(SUBSTITUTE(連結実質赤字比率に係る赤字・黒字の構成分析!H$37,"▲", "-")), 2)), NA())</f>
        <v>#N/A</v>
      </c>
      <c r="G33" s="171">
        <f>IF(ROUND(VALUE(SUBSTITUTE(連結実質赤字比率に係る赤字・黒字の構成分析!H$37,"▲", "-")), 2) &gt;= 0, ABS(ROUND(VALUE(SUBSTITUTE(連結実質赤字比率に係る赤字・黒字の構成分析!H$37,"▲", "-")), 2)), NA())</f>
        <v>0.06</v>
      </c>
      <c r="H33" s="171" t="e">
        <f>IF(ROUND(VALUE(SUBSTITUTE(連結実質赤字比率に係る赤字・黒字の構成分析!I$37,"▲", "-")), 2) &lt; 0, ABS(ROUND(VALUE(SUBSTITUTE(連結実質赤字比率に係る赤字・黒字の構成分析!I$37,"▲", "-")), 2)), NA())</f>
        <v>#N/A</v>
      </c>
      <c r="I33" s="171">
        <f>IF(ROUND(VALUE(SUBSTITUTE(連結実質赤字比率に係る赤字・黒字の構成分析!I$37,"▲", "-")), 2) &gt;= 0, ABS(ROUND(VALUE(SUBSTITUTE(連結実質赤字比率に係る赤字・黒字の構成分析!I$37,"▲", "-")), 2)), NA())</f>
        <v>0.08</v>
      </c>
      <c r="J33" s="171" t="e">
        <f>IF(ROUND(VALUE(SUBSTITUTE(連結実質赤字比率に係る赤字・黒字の構成分析!J$37,"▲", "-")), 2) &lt; 0, ABS(ROUND(VALUE(SUBSTITUTE(連結実質赤字比率に係る赤字・黒字の構成分析!J$37,"▲", "-")), 2)), NA())</f>
        <v>#N/A</v>
      </c>
      <c r="K33" s="171">
        <f>IF(ROUND(VALUE(SUBSTITUTE(連結実質赤字比率に係る赤字・黒字の構成分析!J$37,"▲", "-")), 2) &gt;= 0, ABS(ROUND(VALUE(SUBSTITUTE(連結実質赤字比率に係る赤字・黒字の構成分析!J$37,"▲", "-")), 2)), NA())</f>
        <v>0.3</v>
      </c>
    </row>
    <row r="34" spans="1:16" x14ac:dyDescent="0.2">
      <c r="A34" s="171" t="str">
        <f>IF(連結実質赤字比率に係る赤字・黒字の構成分析!C$36="",NA(),連結実質赤字比率に係る赤字・黒字の構成分析!C$36)</f>
        <v>公共下水道事業会計</v>
      </c>
      <c r="B34" s="171" t="e">
        <f>IF(ROUND(VALUE(SUBSTITUTE(連結実質赤字比率に係る赤字・黒字の構成分析!F$36,"▲", "-")), 2) &lt; 0, ABS(ROUND(VALUE(SUBSTITUTE(連結実質赤字比率に係る赤字・黒字の構成分析!F$36,"▲", "-")), 2)), NA())</f>
        <v>#N/A</v>
      </c>
      <c r="C34" s="171">
        <f>IF(ROUND(VALUE(SUBSTITUTE(連結実質赤字比率に係る赤字・黒字の構成分析!F$36,"▲", "-")), 2) &gt;= 0, ABS(ROUND(VALUE(SUBSTITUTE(連結実質赤字比率に係る赤字・黒字の構成分析!F$36,"▲", "-")), 2)), NA())</f>
        <v>3.96</v>
      </c>
      <c r="D34" s="171" t="e">
        <f>IF(ROUND(VALUE(SUBSTITUTE(連結実質赤字比率に係る赤字・黒字の構成分析!G$36,"▲", "-")), 2) &lt; 0, ABS(ROUND(VALUE(SUBSTITUTE(連結実質赤字比率に係る赤字・黒字の構成分析!G$36,"▲", "-")), 2)), NA())</f>
        <v>#N/A</v>
      </c>
      <c r="E34" s="171">
        <f>IF(ROUND(VALUE(SUBSTITUTE(連結実質赤字比率に係る赤字・黒字の構成分析!G$36,"▲", "-")), 2) &gt;= 0, ABS(ROUND(VALUE(SUBSTITUTE(連結実質赤字比率に係る赤字・黒字の構成分析!G$36,"▲", "-")), 2)), NA())</f>
        <v>3.68</v>
      </c>
      <c r="F34" s="171" t="e">
        <f>IF(ROUND(VALUE(SUBSTITUTE(連結実質赤字比率に係る赤字・黒字の構成分析!H$36,"▲", "-")), 2) &lt; 0, ABS(ROUND(VALUE(SUBSTITUTE(連結実質赤字比率に係る赤字・黒字の構成分析!H$36,"▲", "-")), 2)), NA())</f>
        <v>#N/A</v>
      </c>
      <c r="G34" s="171">
        <f>IF(ROUND(VALUE(SUBSTITUTE(連結実質赤字比率に係る赤字・黒字の構成分析!H$36,"▲", "-")), 2) &gt;= 0, ABS(ROUND(VALUE(SUBSTITUTE(連結実質赤字比率に係る赤字・黒字の構成分析!H$36,"▲", "-")), 2)), NA())</f>
        <v>3.29</v>
      </c>
      <c r="H34" s="171" t="e">
        <f>IF(ROUND(VALUE(SUBSTITUTE(連結実質赤字比率に係る赤字・黒字の構成分析!I$36,"▲", "-")), 2) &lt; 0, ABS(ROUND(VALUE(SUBSTITUTE(連結実質赤字比率に係る赤字・黒字の構成分析!I$36,"▲", "-")), 2)), NA())</f>
        <v>#N/A</v>
      </c>
      <c r="I34" s="171">
        <f>IF(ROUND(VALUE(SUBSTITUTE(連結実質赤字比率に係る赤字・黒字の構成分析!I$36,"▲", "-")), 2) &gt;= 0, ABS(ROUND(VALUE(SUBSTITUTE(連結実質赤字比率に係る赤字・黒字の構成分析!I$36,"▲", "-")), 2)), NA())</f>
        <v>3.59</v>
      </c>
      <c r="J34" s="171" t="e">
        <f>IF(ROUND(VALUE(SUBSTITUTE(連結実質赤字比率に係る赤字・黒字の構成分析!J$36,"▲", "-")), 2) &lt; 0, ABS(ROUND(VALUE(SUBSTITUTE(連結実質赤字比率に係る赤字・黒字の構成分析!J$36,"▲", "-")), 2)), NA())</f>
        <v>#N/A</v>
      </c>
      <c r="K34" s="171">
        <f>IF(ROUND(VALUE(SUBSTITUTE(連結実質赤字比率に係る赤字・黒字の構成分析!J$36,"▲", "-")), 2) &gt;= 0, ABS(ROUND(VALUE(SUBSTITUTE(連結実質赤字比率に係る赤字・黒字の構成分析!J$36,"▲", "-")), 2)), NA())</f>
        <v>3.67</v>
      </c>
    </row>
    <row r="35" spans="1:16" x14ac:dyDescent="0.2">
      <c r="A35" s="171" t="str">
        <f>IF(連結実質赤字比率に係る赤字・黒字の構成分析!C$35="",NA(),連結実質赤字比率に係る赤字・黒字の構成分析!C$35)</f>
        <v>水道事業会計</v>
      </c>
      <c r="B35" s="171" t="e">
        <f>IF(ROUND(VALUE(SUBSTITUTE(連結実質赤字比率に係る赤字・黒字の構成分析!F$35,"▲", "-")), 2) &lt; 0, ABS(ROUND(VALUE(SUBSTITUTE(連結実質赤字比率に係る赤字・黒字の構成分析!F$35,"▲", "-")), 2)), NA())</f>
        <v>#N/A</v>
      </c>
      <c r="C35" s="171">
        <f>IF(ROUND(VALUE(SUBSTITUTE(連結実質赤字比率に係る赤字・黒字の構成分析!F$35,"▲", "-")), 2) &gt;= 0, ABS(ROUND(VALUE(SUBSTITUTE(連結実質赤字比率に係る赤字・黒字の構成分析!F$35,"▲", "-")), 2)), NA())</f>
        <v>7.5</v>
      </c>
      <c r="D35" s="171" t="e">
        <f>IF(ROUND(VALUE(SUBSTITUTE(連結実質赤字比率に係る赤字・黒字の構成分析!G$35,"▲", "-")), 2) &lt; 0, ABS(ROUND(VALUE(SUBSTITUTE(連結実質赤字比率に係る赤字・黒字の構成分析!G$35,"▲", "-")), 2)), NA())</f>
        <v>#N/A</v>
      </c>
      <c r="E35" s="171">
        <f>IF(ROUND(VALUE(SUBSTITUTE(連結実質赤字比率に係る赤字・黒字の構成分析!G$35,"▲", "-")), 2) &gt;= 0, ABS(ROUND(VALUE(SUBSTITUTE(連結実質赤字比率に係る赤字・黒字の構成分析!G$35,"▲", "-")), 2)), NA())</f>
        <v>7</v>
      </c>
      <c r="F35" s="171" t="e">
        <f>IF(ROUND(VALUE(SUBSTITUTE(連結実質赤字比率に係る赤字・黒字の構成分析!H$35,"▲", "-")), 2) &lt; 0, ABS(ROUND(VALUE(SUBSTITUTE(連結実質赤字比率に係る赤字・黒字の構成分析!H$35,"▲", "-")), 2)), NA())</f>
        <v>#N/A</v>
      </c>
      <c r="G35" s="171">
        <f>IF(ROUND(VALUE(SUBSTITUTE(連結実質赤字比率に係る赤字・黒字の構成分析!H$35,"▲", "-")), 2) &gt;= 0, ABS(ROUND(VALUE(SUBSTITUTE(連結実質赤字比率に係る赤字・黒字の構成分析!H$35,"▲", "-")), 2)), NA())</f>
        <v>6.08</v>
      </c>
      <c r="H35" s="171" t="e">
        <f>IF(ROUND(VALUE(SUBSTITUTE(連結実質赤字比率に係る赤字・黒字の構成分析!I$35,"▲", "-")), 2) &lt; 0, ABS(ROUND(VALUE(SUBSTITUTE(連結実質赤字比率に係る赤字・黒字の構成分析!I$35,"▲", "-")), 2)), NA())</f>
        <v>#N/A</v>
      </c>
      <c r="I35" s="171">
        <f>IF(ROUND(VALUE(SUBSTITUTE(連結実質赤字比率に係る赤字・黒字の構成分析!I$35,"▲", "-")), 2) &gt;= 0, ABS(ROUND(VALUE(SUBSTITUTE(連結実質赤字比率に係る赤字・黒字の構成分析!I$35,"▲", "-")), 2)), NA())</f>
        <v>5.84</v>
      </c>
      <c r="J35" s="171" t="e">
        <f>IF(ROUND(VALUE(SUBSTITUTE(連結実質赤字比率に係る赤字・黒字の構成分析!J$35,"▲", "-")), 2) &lt; 0, ABS(ROUND(VALUE(SUBSTITUTE(連結実質赤字比率に係る赤字・黒字の構成分析!J$35,"▲", "-")), 2)), NA())</f>
        <v>#N/A</v>
      </c>
      <c r="K35" s="171">
        <f>IF(ROUND(VALUE(SUBSTITUTE(連結実質赤字比率に係る赤字・黒字の構成分析!J$35,"▲", "-")), 2) &gt;= 0, ABS(ROUND(VALUE(SUBSTITUTE(連結実質赤字比率に係る赤字・黒字の構成分析!J$35,"▲", "-")), 2)), NA())</f>
        <v>4.84</v>
      </c>
    </row>
    <row r="36" spans="1:16" x14ac:dyDescent="0.2">
      <c r="A36" s="171" t="str">
        <f>IF(連結実質赤字比率に係る赤字・黒字の構成分析!C$34="",NA(),連結実質赤字比率に係る赤字・黒字の構成分析!C$34)</f>
        <v>病院事業会計</v>
      </c>
      <c r="B36" s="171" t="e">
        <f>IF(ROUND(VALUE(SUBSTITUTE(連結実質赤字比率に係る赤字・黒字の構成分析!F$34,"▲", "-")), 2) &lt; 0, ABS(ROUND(VALUE(SUBSTITUTE(連結実質赤字比率に係る赤字・黒字の構成分析!F$34,"▲", "-")), 2)), NA())</f>
        <v>#N/A</v>
      </c>
      <c r="C36" s="171">
        <f>IF(ROUND(VALUE(SUBSTITUTE(連結実質赤字比率に係る赤字・黒字の構成分析!F$34,"▲", "-")), 2) &gt;= 0, ABS(ROUND(VALUE(SUBSTITUTE(連結実質赤字比率に係る赤字・黒字の構成分析!F$34,"▲", "-")), 2)), NA())</f>
        <v>8.34</v>
      </c>
      <c r="D36" s="171" t="e">
        <f>IF(ROUND(VALUE(SUBSTITUTE(連結実質赤字比率に係る赤字・黒字の構成分析!G$34,"▲", "-")), 2) &lt; 0, ABS(ROUND(VALUE(SUBSTITUTE(連結実質赤字比率に係る赤字・黒字の構成分析!G$34,"▲", "-")), 2)), NA())</f>
        <v>#N/A</v>
      </c>
      <c r="E36" s="171">
        <f>IF(ROUND(VALUE(SUBSTITUTE(連結実質赤字比率に係る赤字・黒字の構成分析!G$34,"▲", "-")), 2) &gt;= 0, ABS(ROUND(VALUE(SUBSTITUTE(連結実質赤字比率に係る赤字・黒字の構成分析!G$34,"▲", "-")), 2)), NA())</f>
        <v>8.51</v>
      </c>
      <c r="F36" s="171" t="e">
        <f>IF(ROUND(VALUE(SUBSTITUTE(連結実質赤字比率に係る赤字・黒字の構成分析!H$34,"▲", "-")), 2) &lt; 0, ABS(ROUND(VALUE(SUBSTITUTE(連結実質赤字比率に係る赤字・黒字の構成分析!H$34,"▲", "-")), 2)), NA())</f>
        <v>#N/A</v>
      </c>
      <c r="G36" s="171">
        <f>IF(ROUND(VALUE(SUBSTITUTE(連結実質赤字比率に係る赤字・黒字の構成分析!H$34,"▲", "-")), 2) &gt;= 0, ABS(ROUND(VALUE(SUBSTITUTE(連結実質赤字比率に係る赤字・黒字の構成分析!H$34,"▲", "-")), 2)), NA())</f>
        <v>10.57</v>
      </c>
      <c r="H36" s="171" t="e">
        <f>IF(ROUND(VALUE(SUBSTITUTE(連結実質赤字比率に係る赤字・黒字の構成分析!I$34,"▲", "-")), 2) &lt; 0, ABS(ROUND(VALUE(SUBSTITUTE(連結実質赤字比率に係る赤字・黒字の構成分析!I$34,"▲", "-")), 2)), NA())</f>
        <v>#N/A</v>
      </c>
      <c r="I36" s="171">
        <f>IF(ROUND(VALUE(SUBSTITUTE(連結実質赤字比率に係る赤字・黒字の構成分析!I$34,"▲", "-")), 2) &gt;= 0, ABS(ROUND(VALUE(SUBSTITUTE(連結実質赤字比率に係る赤字・黒字の構成分析!I$34,"▲", "-")), 2)), NA())</f>
        <v>12.08</v>
      </c>
      <c r="J36" s="171" t="e">
        <f>IF(ROUND(VALUE(SUBSTITUTE(連結実質赤字比率に係る赤字・黒字の構成分析!J$34,"▲", "-")), 2) &lt; 0, ABS(ROUND(VALUE(SUBSTITUTE(連結実質赤字比率に係る赤字・黒字の構成分析!J$34,"▲", "-")), 2)), NA())</f>
        <v>#N/A</v>
      </c>
      <c r="K36" s="171">
        <f>IF(ROUND(VALUE(SUBSTITUTE(連結実質赤字比率に係る赤字・黒字の構成分析!J$34,"▲", "-")), 2) &gt;= 0, ABS(ROUND(VALUE(SUBSTITUTE(連結実質赤字比率に係る赤字・黒字の構成分析!J$34,"▲", "-")), 2)), NA())</f>
        <v>9.43</v>
      </c>
    </row>
    <row r="39" spans="1:16" x14ac:dyDescent="0.2">
      <c r="A39" s="140" t="s">
        <v>58</v>
      </c>
    </row>
    <row r="40" spans="1:16" x14ac:dyDescent="0.2">
      <c r="A40" s="172"/>
      <c r="B40" s="172" t="str">
        <f>'実質公債費比率（分子）の構造'!K$44</f>
        <v>R01</v>
      </c>
      <c r="C40" s="172"/>
      <c r="D40" s="172"/>
      <c r="E40" s="172" t="str">
        <f>'実質公債費比率（分子）の構造'!L$44</f>
        <v>R02</v>
      </c>
      <c r="F40" s="172"/>
      <c r="G40" s="172"/>
      <c r="H40" s="172" t="str">
        <f>'実質公債費比率（分子）の構造'!M$44</f>
        <v>R03</v>
      </c>
      <c r="I40" s="172"/>
      <c r="J40" s="172"/>
      <c r="K40" s="172" t="str">
        <f>'実質公債費比率（分子）の構造'!N$44</f>
        <v>R04</v>
      </c>
      <c r="L40" s="172"/>
      <c r="M40" s="172"/>
      <c r="N40" s="172" t="str">
        <f>'実質公債費比率（分子）の構造'!O$44</f>
        <v>R05</v>
      </c>
      <c r="O40" s="172"/>
      <c r="P40" s="172"/>
    </row>
    <row r="41" spans="1:16" x14ac:dyDescent="0.2">
      <c r="A41" s="172"/>
      <c r="B41" s="172" t="s">
        <v>59</v>
      </c>
      <c r="C41" s="172"/>
      <c r="D41" s="172" t="s">
        <v>60</v>
      </c>
      <c r="E41" s="172" t="s">
        <v>59</v>
      </c>
      <c r="F41" s="172"/>
      <c r="G41" s="172" t="s">
        <v>60</v>
      </c>
      <c r="H41" s="172" t="s">
        <v>59</v>
      </c>
      <c r="I41" s="172"/>
      <c r="J41" s="172" t="s">
        <v>60</v>
      </c>
      <c r="K41" s="172" t="s">
        <v>59</v>
      </c>
      <c r="L41" s="172"/>
      <c r="M41" s="172" t="s">
        <v>60</v>
      </c>
      <c r="N41" s="172" t="s">
        <v>59</v>
      </c>
      <c r="O41" s="172"/>
      <c r="P41" s="172" t="s">
        <v>60</v>
      </c>
    </row>
    <row r="42" spans="1:16" x14ac:dyDescent="0.2">
      <c r="A42" s="172" t="s">
        <v>61</v>
      </c>
      <c r="B42" s="172"/>
      <c r="C42" s="172"/>
      <c r="D42" s="172">
        <f>'実質公債費比率（分子）の構造'!K$52</f>
        <v>11535</v>
      </c>
      <c r="E42" s="172"/>
      <c r="F42" s="172"/>
      <c r="G42" s="172">
        <f>'実質公債費比率（分子）の構造'!L$52</f>
        <v>11660</v>
      </c>
      <c r="H42" s="172"/>
      <c r="I42" s="172"/>
      <c r="J42" s="172">
        <f>'実質公債費比率（分子）の構造'!M$52</f>
        <v>11947</v>
      </c>
      <c r="K42" s="172"/>
      <c r="L42" s="172"/>
      <c r="M42" s="172">
        <f>'実質公債費比率（分子）の構造'!N$52</f>
        <v>12008</v>
      </c>
      <c r="N42" s="172"/>
      <c r="O42" s="172"/>
      <c r="P42" s="172">
        <f>'実質公債費比率（分子）の構造'!O$52</f>
        <v>11859</v>
      </c>
    </row>
    <row r="43" spans="1:16" x14ac:dyDescent="0.2">
      <c r="A43" s="172" t="s">
        <v>16</v>
      </c>
      <c r="B43" s="172">
        <f>'実質公債費比率（分子）の構造'!K$51</f>
        <v>0</v>
      </c>
      <c r="C43" s="172"/>
      <c r="D43" s="172"/>
      <c r="E43" s="172">
        <f>'実質公債費比率（分子）の構造'!L$51</f>
        <v>0</v>
      </c>
      <c r="F43" s="172"/>
      <c r="G43" s="172"/>
      <c r="H43" s="172">
        <f>'実質公債費比率（分子）の構造'!M$51</f>
        <v>0</v>
      </c>
      <c r="I43" s="172"/>
      <c r="J43" s="172"/>
      <c r="K43" s="172">
        <f>'実質公債費比率（分子）の構造'!N$51</f>
        <v>0</v>
      </c>
      <c r="L43" s="172"/>
      <c r="M43" s="172"/>
      <c r="N43" s="172">
        <f>'実質公債費比率（分子）の構造'!O$51</f>
        <v>0</v>
      </c>
      <c r="O43" s="172"/>
      <c r="P43" s="172"/>
    </row>
    <row r="44" spans="1:16" x14ac:dyDescent="0.2">
      <c r="A44" s="172" t="s">
        <v>62</v>
      </c>
      <c r="B44" s="172" t="str">
        <f>'実質公債費比率（分子）の構造'!K$50</f>
        <v>-</v>
      </c>
      <c r="C44" s="172"/>
      <c r="D44" s="172"/>
      <c r="E44" s="172" t="str">
        <f>'実質公債費比率（分子）の構造'!L$50</f>
        <v>-</v>
      </c>
      <c r="F44" s="172"/>
      <c r="G44" s="172"/>
      <c r="H44" s="172" t="str">
        <f>'実質公債費比率（分子）の構造'!M$50</f>
        <v>-</v>
      </c>
      <c r="I44" s="172"/>
      <c r="J44" s="172"/>
      <c r="K44" s="172" t="str">
        <f>'実質公債費比率（分子）の構造'!N$50</f>
        <v>-</v>
      </c>
      <c r="L44" s="172"/>
      <c r="M44" s="172"/>
      <c r="N44" s="172" t="str">
        <f>'実質公債費比率（分子）の構造'!O$50</f>
        <v>-</v>
      </c>
      <c r="O44" s="172"/>
      <c r="P44" s="172"/>
    </row>
    <row r="45" spans="1:16" x14ac:dyDescent="0.2">
      <c r="A45" s="172" t="s">
        <v>63</v>
      </c>
      <c r="B45" s="172">
        <f>'実質公債費比率（分子）の構造'!K$49</f>
        <v>88</v>
      </c>
      <c r="C45" s="172"/>
      <c r="D45" s="172"/>
      <c r="E45" s="172">
        <f>'実質公債費比率（分子）の構造'!L$49</f>
        <v>65</v>
      </c>
      <c r="F45" s="172"/>
      <c r="G45" s="172"/>
      <c r="H45" s="172">
        <f>'実質公債費比率（分子）の構造'!M$49</f>
        <v>56</v>
      </c>
      <c r="I45" s="172"/>
      <c r="J45" s="172"/>
      <c r="K45" s="172">
        <f>'実質公債費比率（分子）の構造'!N$49</f>
        <v>33</v>
      </c>
      <c r="L45" s="172"/>
      <c r="M45" s="172"/>
      <c r="N45" s="172">
        <f>'実質公債費比率（分子）の構造'!O$49</f>
        <v>91</v>
      </c>
      <c r="O45" s="172"/>
      <c r="P45" s="172"/>
    </row>
    <row r="46" spans="1:16" x14ac:dyDescent="0.2">
      <c r="A46" s="172" t="s">
        <v>64</v>
      </c>
      <c r="B46" s="172">
        <f>'実質公債費比率（分子）の構造'!K$48</f>
        <v>4814</v>
      </c>
      <c r="C46" s="172"/>
      <c r="D46" s="172"/>
      <c r="E46" s="172">
        <f>'実質公債費比率（分子）の構造'!L$48</f>
        <v>4883</v>
      </c>
      <c r="F46" s="172"/>
      <c r="G46" s="172"/>
      <c r="H46" s="172">
        <f>'実質公債費比率（分子）の構造'!M$48</f>
        <v>4705</v>
      </c>
      <c r="I46" s="172"/>
      <c r="J46" s="172"/>
      <c r="K46" s="172">
        <f>'実質公債費比率（分子）の構造'!N$48</f>
        <v>4642</v>
      </c>
      <c r="L46" s="172"/>
      <c r="M46" s="172"/>
      <c r="N46" s="172">
        <f>'実質公債費比率（分子）の構造'!O$48</f>
        <v>4520</v>
      </c>
      <c r="O46" s="172"/>
      <c r="P46" s="172"/>
    </row>
    <row r="47" spans="1:16" x14ac:dyDescent="0.2">
      <c r="A47" s="172" t="s">
        <v>12</v>
      </c>
      <c r="B47" s="172">
        <f>'実質公債費比率（分子）の構造'!K$47</f>
        <v>1</v>
      </c>
      <c r="C47" s="172"/>
      <c r="D47" s="172"/>
      <c r="E47" s="172" t="str">
        <f>'実質公債費比率（分子）の構造'!L$47</f>
        <v>-</v>
      </c>
      <c r="F47" s="172"/>
      <c r="G47" s="172"/>
      <c r="H47" s="172" t="str">
        <f>'実質公債費比率（分子）の構造'!M$47</f>
        <v>-</v>
      </c>
      <c r="I47" s="172"/>
      <c r="J47" s="172"/>
      <c r="K47" s="172" t="str">
        <f>'実質公債費比率（分子）の構造'!N$47</f>
        <v>-</v>
      </c>
      <c r="L47" s="172"/>
      <c r="M47" s="172"/>
      <c r="N47" s="172" t="str">
        <f>'実質公債費比率（分子）の構造'!O$47</f>
        <v>-</v>
      </c>
      <c r="O47" s="172"/>
      <c r="P47" s="172"/>
    </row>
    <row r="48" spans="1:16" x14ac:dyDescent="0.2">
      <c r="A48" s="172" t="s">
        <v>65</v>
      </c>
      <c r="B48" s="172">
        <f>'実質公債費比率（分子）の構造'!K$46</f>
        <v>8</v>
      </c>
      <c r="C48" s="172"/>
      <c r="D48" s="172"/>
      <c r="E48" s="172" t="str">
        <f>'実質公債費比率（分子）の構造'!L$46</f>
        <v>-</v>
      </c>
      <c r="F48" s="172"/>
      <c r="G48" s="172"/>
      <c r="H48" s="172" t="str">
        <f>'実質公債費比率（分子）の構造'!M$46</f>
        <v>-</v>
      </c>
      <c r="I48" s="172"/>
      <c r="J48" s="172"/>
      <c r="K48" s="172" t="str">
        <f>'実質公債費比率（分子）の構造'!N$46</f>
        <v>-</v>
      </c>
      <c r="L48" s="172"/>
      <c r="M48" s="172"/>
      <c r="N48" s="172" t="str">
        <f>'実質公債費比率（分子）の構造'!O$46</f>
        <v>-</v>
      </c>
      <c r="O48" s="172"/>
      <c r="P48" s="172"/>
    </row>
    <row r="49" spans="1:16" x14ac:dyDescent="0.2">
      <c r="A49" s="172" t="s">
        <v>66</v>
      </c>
      <c r="B49" s="172">
        <f>'実質公債費比率（分子）の構造'!K$45</f>
        <v>8679</v>
      </c>
      <c r="C49" s="172"/>
      <c r="D49" s="172"/>
      <c r="E49" s="172">
        <f>'実質公債費比率（分子）の構造'!L$45</f>
        <v>8534</v>
      </c>
      <c r="F49" s="172"/>
      <c r="G49" s="172"/>
      <c r="H49" s="172">
        <f>'実質公債費比率（分子）の構造'!M$45</f>
        <v>8967</v>
      </c>
      <c r="I49" s="172"/>
      <c r="J49" s="172"/>
      <c r="K49" s="172">
        <f>'実質公債費比率（分子）の構造'!N$45</f>
        <v>9055</v>
      </c>
      <c r="L49" s="172"/>
      <c r="M49" s="172"/>
      <c r="N49" s="172">
        <f>'実質公債費比率（分子）の構造'!O$45</f>
        <v>8684</v>
      </c>
      <c r="O49" s="172"/>
      <c r="P49" s="172"/>
    </row>
    <row r="50" spans="1:16" x14ac:dyDescent="0.2">
      <c r="A50" s="172" t="s">
        <v>67</v>
      </c>
      <c r="B50" s="172" t="e">
        <f>NA()</f>
        <v>#N/A</v>
      </c>
      <c r="C50" s="172">
        <f>IF(ISNUMBER('実質公債費比率（分子）の構造'!K$53),'実質公債費比率（分子）の構造'!K$53,NA())</f>
        <v>2055</v>
      </c>
      <c r="D50" s="172" t="e">
        <f>NA()</f>
        <v>#N/A</v>
      </c>
      <c r="E50" s="172" t="e">
        <f>NA()</f>
        <v>#N/A</v>
      </c>
      <c r="F50" s="172">
        <f>IF(ISNUMBER('実質公債費比率（分子）の構造'!L$53),'実質公債費比率（分子）の構造'!L$53,NA())</f>
        <v>1822</v>
      </c>
      <c r="G50" s="172" t="e">
        <f>NA()</f>
        <v>#N/A</v>
      </c>
      <c r="H50" s="172" t="e">
        <f>NA()</f>
        <v>#N/A</v>
      </c>
      <c r="I50" s="172">
        <f>IF(ISNUMBER('実質公債費比率（分子）の構造'!M$53),'実質公債費比率（分子）の構造'!M$53,NA())</f>
        <v>1781</v>
      </c>
      <c r="J50" s="172" t="e">
        <f>NA()</f>
        <v>#N/A</v>
      </c>
      <c r="K50" s="172" t="e">
        <f>NA()</f>
        <v>#N/A</v>
      </c>
      <c r="L50" s="172">
        <f>IF(ISNUMBER('実質公債費比率（分子）の構造'!N$53),'実質公債費比率（分子）の構造'!N$53,NA())</f>
        <v>1722</v>
      </c>
      <c r="M50" s="172" t="e">
        <f>NA()</f>
        <v>#N/A</v>
      </c>
      <c r="N50" s="172" t="e">
        <f>NA()</f>
        <v>#N/A</v>
      </c>
      <c r="O50" s="172">
        <f>IF(ISNUMBER('実質公債費比率（分子）の構造'!O$53),'実質公債費比率（分子）の構造'!O$53,NA())</f>
        <v>1436</v>
      </c>
      <c r="P50" s="172" t="e">
        <f>NA()</f>
        <v>#N/A</v>
      </c>
    </row>
    <row r="53" spans="1:16" x14ac:dyDescent="0.2">
      <c r="A53" s="140" t="s">
        <v>68</v>
      </c>
    </row>
    <row r="54" spans="1:16" x14ac:dyDescent="0.2">
      <c r="A54" s="171"/>
      <c r="B54" s="171" t="str">
        <f>'将来負担比率（分子）の構造'!I$40</f>
        <v>R01</v>
      </c>
      <c r="C54" s="171"/>
      <c r="D54" s="171"/>
      <c r="E54" s="171" t="str">
        <f>'将来負担比率（分子）の構造'!J$40</f>
        <v>R02</v>
      </c>
      <c r="F54" s="171"/>
      <c r="G54" s="171"/>
      <c r="H54" s="171" t="str">
        <f>'将来負担比率（分子）の構造'!K$40</f>
        <v>R03</v>
      </c>
      <c r="I54" s="171"/>
      <c r="J54" s="171"/>
      <c r="K54" s="171" t="str">
        <f>'将来負担比率（分子）の構造'!L$40</f>
        <v>R04</v>
      </c>
      <c r="L54" s="171"/>
      <c r="M54" s="171"/>
      <c r="N54" s="171" t="str">
        <f>'将来負担比率（分子）の構造'!M$40</f>
        <v>R05</v>
      </c>
      <c r="O54" s="171"/>
      <c r="P54" s="171"/>
    </row>
    <row r="55" spans="1:16" x14ac:dyDescent="0.2">
      <c r="A55" s="171"/>
      <c r="B55" s="171" t="s">
        <v>69</v>
      </c>
      <c r="C55" s="171"/>
      <c r="D55" s="171" t="s">
        <v>70</v>
      </c>
      <c r="E55" s="171" t="s">
        <v>69</v>
      </c>
      <c r="F55" s="171"/>
      <c r="G55" s="171" t="s">
        <v>70</v>
      </c>
      <c r="H55" s="171" t="s">
        <v>69</v>
      </c>
      <c r="I55" s="171"/>
      <c r="J55" s="171" t="s">
        <v>70</v>
      </c>
      <c r="K55" s="171" t="s">
        <v>69</v>
      </c>
      <c r="L55" s="171"/>
      <c r="M55" s="171" t="s">
        <v>70</v>
      </c>
      <c r="N55" s="171" t="s">
        <v>69</v>
      </c>
      <c r="O55" s="171"/>
      <c r="P55" s="171" t="s">
        <v>70</v>
      </c>
    </row>
    <row r="56" spans="1:16" x14ac:dyDescent="0.2">
      <c r="A56" s="171" t="s">
        <v>43</v>
      </c>
      <c r="B56" s="171"/>
      <c r="C56" s="171"/>
      <c r="D56" s="171">
        <f>'将来負担比率（分子）の構造'!I$52</f>
        <v>116227</v>
      </c>
      <c r="E56" s="171"/>
      <c r="F56" s="171"/>
      <c r="G56" s="171">
        <f>'将来負担比率（分子）の構造'!J$52</f>
        <v>113233</v>
      </c>
      <c r="H56" s="171"/>
      <c r="I56" s="171"/>
      <c r="J56" s="171">
        <f>'将来負担比率（分子）の構造'!K$52</f>
        <v>112231</v>
      </c>
      <c r="K56" s="171"/>
      <c r="L56" s="171"/>
      <c r="M56" s="171">
        <f>'将来負担比率（分子）の構造'!L$52</f>
        <v>108518</v>
      </c>
      <c r="N56" s="171"/>
      <c r="O56" s="171"/>
      <c r="P56" s="171">
        <f>'将来負担比率（分子）の構造'!M$52</f>
        <v>103630</v>
      </c>
    </row>
    <row r="57" spans="1:16" x14ac:dyDescent="0.2">
      <c r="A57" s="171" t="s">
        <v>42</v>
      </c>
      <c r="B57" s="171"/>
      <c r="C57" s="171"/>
      <c r="D57" s="171">
        <f>'将来負担比率（分子）の構造'!I$51</f>
        <v>42975</v>
      </c>
      <c r="E57" s="171"/>
      <c r="F57" s="171"/>
      <c r="G57" s="171">
        <f>'将来負担比率（分子）の構造'!J$51</f>
        <v>42772</v>
      </c>
      <c r="H57" s="171"/>
      <c r="I57" s="171"/>
      <c r="J57" s="171">
        <f>'将来負担比率（分子）の構造'!K$51</f>
        <v>44185</v>
      </c>
      <c r="K57" s="171"/>
      <c r="L57" s="171"/>
      <c r="M57" s="171">
        <f>'将来負担比率（分子）の構造'!L$51</f>
        <v>43864</v>
      </c>
      <c r="N57" s="171"/>
      <c r="O57" s="171"/>
      <c r="P57" s="171">
        <f>'将来負担比率（分子）の構造'!M$51</f>
        <v>43058</v>
      </c>
    </row>
    <row r="58" spans="1:16" x14ac:dyDescent="0.2">
      <c r="A58" s="171" t="s">
        <v>41</v>
      </c>
      <c r="B58" s="171"/>
      <c r="C58" s="171"/>
      <c r="D58" s="171">
        <f>'将来負担比率（分子）の構造'!I$50</f>
        <v>8731</v>
      </c>
      <c r="E58" s="171"/>
      <c r="F58" s="171"/>
      <c r="G58" s="171">
        <f>'将来負担比率（分子）の構造'!J$50</f>
        <v>9877</v>
      </c>
      <c r="H58" s="171"/>
      <c r="I58" s="171"/>
      <c r="J58" s="171">
        <f>'将来負担比率（分子）の構造'!K$50</f>
        <v>11286</v>
      </c>
      <c r="K58" s="171"/>
      <c r="L58" s="171"/>
      <c r="M58" s="171">
        <f>'将来負担比率（分子）の構造'!L$50</f>
        <v>12855</v>
      </c>
      <c r="N58" s="171"/>
      <c r="O58" s="171"/>
      <c r="P58" s="171">
        <f>'将来負担比率（分子）の構造'!M$50</f>
        <v>13909</v>
      </c>
    </row>
    <row r="59" spans="1:16" x14ac:dyDescent="0.2">
      <c r="A59" s="171" t="s">
        <v>39</v>
      </c>
      <c r="B59" s="171" t="str">
        <f>'将来負担比率（分子）の構造'!I$49</f>
        <v>-</v>
      </c>
      <c r="C59" s="171"/>
      <c r="D59" s="171"/>
      <c r="E59" s="171" t="str">
        <f>'将来負担比率（分子）の構造'!J$49</f>
        <v>-</v>
      </c>
      <c r="F59" s="171"/>
      <c r="G59" s="171"/>
      <c r="H59" s="171" t="str">
        <f>'将来負担比率（分子）の構造'!K$49</f>
        <v>-</v>
      </c>
      <c r="I59" s="171"/>
      <c r="J59" s="171"/>
      <c r="K59" s="171" t="str">
        <f>'将来負担比率（分子）の構造'!L$49</f>
        <v>-</v>
      </c>
      <c r="L59" s="171"/>
      <c r="M59" s="171"/>
      <c r="N59" s="171" t="str">
        <f>'将来負担比率（分子）の構造'!M$49</f>
        <v>-</v>
      </c>
      <c r="O59" s="171"/>
      <c r="P59" s="171"/>
    </row>
    <row r="60" spans="1:16" x14ac:dyDescent="0.2">
      <c r="A60" s="171" t="s">
        <v>38</v>
      </c>
      <c r="B60" s="171" t="str">
        <f>'将来負担比率（分子）の構造'!I$48</f>
        <v>-</v>
      </c>
      <c r="C60" s="171"/>
      <c r="D60" s="171"/>
      <c r="E60" s="171" t="str">
        <f>'将来負担比率（分子）の構造'!J$48</f>
        <v>-</v>
      </c>
      <c r="F60" s="171"/>
      <c r="G60" s="171"/>
      <c r="H60" s="171" t="str">
        <f>'将来負担比率（分子）の構造'!K$48</f>
        <v>-</v>
      </c>
      <c r="I60" s="171"/>
      <c r="J60" s="171"/>
      <c r="K60" s="171" t="str">
        <f>'将来負担比率（分子）の構造'!L$48</f>
        <v>-</v>
      </c>
      <c r="L60" s="171"/>
      <c r="M60" s="171"/>
      <c r="N60" s="171" t="str">
        <f>'将来負担比率（分子）の構造'!M$48</f>
        <v>-</v>
      </c>
      <c r="O60" s="171"/>
      <c r="P60" s="171"/>
    </row>
    <row r="61" spans="1:16" x14ac:dyDescent="0.2">
      <c r="A61" s="171" t="s">
        <v>36</v>
      </c>
      <c r="B61" s="171" t="str">
        <f>'将来負担比率（分子）の構造'!I$46</f>
        <v>-</v>
      </c>
      <c r="C61" s="171"/>
      <c r="D61" s="171"/>
      <c r="E61" s="171" t="str">
        <f>'将来負担比率（分子）の構造'!J$46</f>
        <v>-</v>
      </c>
      <c r="F61" s="171"/>
      <c r="G61" s="171"/>
      <c r="H61" s="171" t="str">
        <f>'将来負担比率（分子）の構造'!K$46</f>
        <v>-</v>
      </c>
      <c r="I61" s="171"/>
      <c r="J61" s="171"/>
      <c r="K61" s="171" t="str">
        <f>'将来負担比率（分子）の構造'!L$46</f>
        <v>-</v>
      </c>
      <c r="L61" s="171"/>
      <c r="M61" s="171"/>
      <c r="N61" s="171" t="str">
        <f>'将来負担比率（分子）の構造'!M$46</f>
        <v>-</v>
      </c>
      <c r="O61" s="171"/>
      <c r="P61" s="171"/>
    </row>
    <row r="62" spans="1:16" x14ac:dyDescent="0.2">
      <c r="A62" s="171" t="s">
        <v>35</v>
      </c>
      <c r="B62" s="171">
        <f>'将来負担比率（分子）の構造'!I$45</f>
        <v>10826</v>
      </c>
      <c r="C62" s="171"/>
      <c r="D62" s="171"/>
      <c r="E62" s="171">
        <f>'将来負担比率（分子）の構造'!J$45</f>
        <v>11815</v>
      </c>
      <c r="F62" s="171"/>
      <c r="G62" s="171"/>
      <c r="H62" s="171">
        <f>'将来負担比率（分子）の構造'!K$45</f>
        <v>12040</v>
      </c>
      <c r="I62" s="171"/>
      <c r="J62" s="171"/>
      <c r="K62" s="171">
        <f>'将来負担比率（分子）の構造'!L$45</f>
        <v>12430</v>
      </c>
      <c r="L62" s="171"/>
      <c r="M62" s="171"/>
      <c r="N62" s="171">
        <f>'将来負担比率（分子）の構造'!M$45</f>
        <v>13091</v>
      </c>
      <c r="O62" s="171"/>
      <c r="P62" s="171"/>
    </row>
    <row r="63" spans="1:16" x14ac:dyDescent="0.2">
      <c r="A63" s="171" t="s">
        <v>34</v>
      </c>
      <c r="B63" s="171">
        <f>'将来負担比率（分子）の構造'!I$44</f>
        <v>876</v>
      </c>
      <c r="C63" s="171"/>
      <c r="D63" s="171"/>
      <c r="E63" s="171">
        <f>'将来負担比率（分子）の構造'!J$44</f>
        <v>898</v>
      </c>
      <c r="F63" s="171"/>
      <c r="G63" s="171"/>
      <c r="H63" s="171">
        <f>'将来負担比率（分子）の構造'!K$44</f>
        <v>794</v>
      </c>
      <c r="I63" s="171"/>
      <c r="J63" s="171"/>
      <c r="K63" s="171">
        <f>'将来負担比率（分子）の構造'!L$44</f>
        <v>807</v>
      </c>
      <c r="L63" s="171"/>
      <c r="M63" s="171"/>
      <c r="N63" s="171">
        <f>'将来負担比率（分子）の構造'!M$44</f>
        <v>747</v>
      </c>
      <c r="O63" s="171"/>
      <c r="P63" s="171"/>
    </row>
    <row r="64" spans="1:16" x14ac:dyDescent="0.2">
      <c r="A64" s="171" t="s">
        <v>33</v>
      </c>
      <c r="B64" s="171">
        <f>'将来負担比率（分子）の構造'!I$43</f>
        <v>63874</v>
      </c>
      <c r="C64" s="171"/>
      <c r="D64" s="171"/>
      <c r="E64" s="171">
        <f>'将来負担比率（分子）の構造'!J$43</f>
        <v>59216</v>
      </c>
      <c r="F64" s="171"/>
      <c r="G64" s="171"/>
      <c r="H64" s="171">
        <f>'将来負担比率（分子）の構造'!K$43</f>
        <v>55343</v>
      </c>
      <c r="I64" s="171"/>
      <c r="J64" s="171"/>
      <c r="K64" s="171">
        <f>'将来負担比率（分子）の構造'!L$43</f>
        <v>52124</v>
      </c>
      <c r="L64" s="171"/>
      <c r="M64" s="171"/>
      <c r="N64" s="171">
        <f>'将来負担比率（分子）の構造'!M$43</f>
        <v>51296</v>
      </c>
      <c r="O64" s="171"/>
      <c r="P64" s="171"/>
    </row>
    <row r="65" spans="1:16" x14ac:dyDescent="0.2">
      <c r="A65" s="171" t="s">
        <v>32</v>
      </c>
      <c r="B65" s="171" t="str">
        <f>'将来負担比率（分子）の構造'!I$42</f>
        <v>-</v>
      </c>
      <c r="C65" s="171"/>
      <c r="D65" s="171"/>
      <c r="E65" s="171" t="str">
        <f>'将来負担比率（分子）の構造'!J$42</f>
        <v>-</v>
      </c>
      <c r="F65" s="171"/>
      <c r="G65" s="171"/>
      <c r="H65" s="171" t="str">
        <f>'将来負担比率（分子）の構造'!K$42</f>
        <v>-</v>
      </c>
      <c r="I65" s="171"/>
      <c r="J65" s="171"/>
      <c r="K65" s="171" t="str">
        <f>'将来負担比率（分子）の構造'!L$42</f>
        <v>-</v>
      </c>
      <c r="L65" s="171"/>
      <c r="M65" s="171"/>
      <c r="N65" s="171">
        <f>'将来負担比率（分子）の構造'!M$42</f>
        <v>1930</v>
      </c>
      <c r="O65" s="171"/>
      <c r="P65" s="171"/>
    </row>
    <row r="66" spans="1:16" x14ac:dyDescent="0.2">
      <c r="A66" s="171" t="s">
        <v>31</v>
      </c>
      <c r="B66" s="171">
        <f>'将来負担比率（分子）の構造'!I$41</f>
        <v>97237</v>
      </c>
      <c r="C66" s="171"/>
      <c r="D66" s="171"/>
      <c r="E66" s="171">
        <f>'将来負担比率（分子）の構造'!J$41</f>
        <v>95645</v>
      </c>
      <c r="F66" s="171"/>
      <c r="G66" s="171"/>
      <c r="H66" s="171">
        <f>'将来負担比率（分子）の構造'!K$41</f>
        <v>95057</v>
      </c>
      <c r="I66" s="171"/>
      <c r="J66" s="171"/>
      <c r="K66" s="171">
        <f>'将来負担比率（分子）の構造'!L$41</f>
        <v>92404</v>
      </c>
      <c r="L66" s="171"/>
      <c r="M66" s="171"/>
      <c r="N66" s="171">
        <f>'将来負担比率（分子）の構造'!M$41</f>
        <v>88643</v>
      </c>
      <c r="O66" s="171"/>
      <c r="P66" s="171"/>
    </row>
    <row r="67" spans="1:16" x14ac:dyDescent="0.2">
      <c r="A67" s="171" t="s">
        <v>71</v>
      </c>
      <c r="B67" s="171" t="e">
        <f>NA()</f>
        <v>#N/A</v>
      </c>
      <c r="C67" s="171">
        <f>IF(ISNUMBER('将来負担比率（分子）の構造'!I$53), IF('将来負担比率（分子）の構造'!I$53 &lt; 0, 0, '将来負担比率（分子）の構造'!I$53), NA())</f>
        <v>4881</v>
      </c>
      <c r="D67" s="171" t="e">
        <f>NA()</f>
        <v>#N/A</v>
      </c>
      <c r="E67" s="171" t="e">
        <f>NA()</f>
        <v>#N/A</v>
      </c>
      <c r="F67" s="171">
        <f>IF(ISNUMBER('将来負担比率（分子）の構造'!J$53), IF('将来負担比率（分子）の構造'!J$53 &lt; 0, 0, '将来負担比率（分子）の構造'!J$53), NA())</f>
        <v>1692</v>
      </c>
      <c r="G67" s="171" t="e">
        <f>NA()</f>
        <v>#N/A</v>
      </c>
      <c r="H67" s="171" t="e">
        <f>NA()</f>
        <v>#N/A</v>
      </c>
      <c r="I67" s="171">
        <f>IF(ISNUMBER('将来負担比率（分子）の構造'!K$53), IF('将来負担比率（分子）の構造'!K$53 &lt; 0, 0, '将来負担比率（分子）の構造'!K$53), NA())</f>
        <v>0</v>
      </c>
      <c r="J67" s="171" t="e">
        <f>NA()</f>
        <v>#N/A</v>
      </c>
      <c r="K67" s="171" t="e">
        <f>NA()</f>
        <v>#N/A</v>
      </c>
      <c r="L67" s="171">
        <f>IF(ISNUMBER('将来負担比率（分子）の構造'!L$53), IF('将来負担比率（分子）の構造'!L$53 &lt; 0, 0, '将来負担比率（分子）の構造'!L$53), NA())</f>
        <v>0</v>
      </c>
      <c r="M67" s="171" t="e">
        <f>NA()</f>
        <v>#N/A</v>
      </c>
      <c r="N67" s="171" t="e">
        <f>NA()</f>
        <v>#N/A</v>
      </c>
      <c r="O67" s="171">
        <f>IF(ISNUMBER('将来負担比率（分子）の構造'!M$53), IF('将来負担比率（分子）の構造'!M$53 &lt; 0, 0, '将来負担比率（分子）の構造'!M$53), NA())</f>
        <v>0</v>
      </c>
      <c r="P67" s="171" t="e">
        <f>NA()</f>
        <v>#N/A</v>
      </c>
    </row>
    <row r="70" spans="1:16" x14ac:dyDescent="0.2">
      <c r="A70" s="173" t="s">
        <v>72</v>
      </c>
      <c r="B70" s="173"/>
      <c r="C70" s="173"/>
      <c r="D70" s="173"/>
      <c r="E70" s="173"/>
      <c r="F70" s="173"/>
    </row>
    <row r="71" spans="1:16" x14ac:dyDescent="0.2">
      <c r="A71" s="174"/>
      <c r="B71" s="174" t="str">
        <f>基金残高に係る経年分析!F54</f>
        <v>R03</v>
      </c>
      <c r="C71" s="174" t="str">
        <f>基金残高に係る経年分析!G54</f>
        <v>R04</v>
      </c>
      <c r="D71" s="174" t="str">
        <f>基金残高に係る経年分析!H54</f>
        <v>R05</v>
      </c>
    </row>
    <row r="72" spans="1:16" x14ac:dyDescent="0.2">
      <c r="A72" s="174" t="s">
        <v>73</v>
      </c>
      <c r="B72" s="175">
        <f>基金残高に係る経年分析!F55</f>
        <v>7402</v>
      </c>
      <c r="C72" s="175">
        <f>基金残高に係る経年分析!G55</f>
        <v>7824</v>
      </c>
      <c r="D72" s="175">
        <f>基金残高に係る経年分析!H55</f>
        <v>7784</v>
      </c>
    </row>
    <row r="73" spans="1:16" x14ac:dyDescent="0.2">
      <c r="A73" s="174" t="s">
        <v>74</v>
      </c>
      <c r="B73" s="175" t="str">
        <f>基金残高に係る経年分析!F56</f>
        <v>-</v>
      </c>
      <c r="C73" s="175" t="str">
        <f>基金残高に係る経年分析!G56</f>
        <v>-</v>
      </c>
      <c r="D73" s="175" t="str">
        <f>基金残高に係る経年分析!H56</f>
        <v>-</v>
      </c>
    </row>
    <row r="74" spans="1:16" x14ac:dyDescent="0.2">
      <c r="A74" s="174" t="s">
        <v>75</v>
      </c>
      <c r="B74" s="175">
        <f>基金残高に係る経年分析!F57</f>
        <v>3821</v>
      </c>
      <c r="C74" s="175">
        <f>基金残高に係る経年分析!G57</f>
        <v>4965</v>
      </c>
      <c r="D74" s="175">
        <f>基金残高に係る経年分析!H57</f>
        <v>6054</v>
      </c>
    </row>
  </sheetData>
  <sheetProtection algorithmName="SHA-512" hashValue="wqiaIrKrYMN94bLIn/ibPgmgjVK2EPxEleYjTicFewmD11JjwobWrYKKX6OEBC5YoDraT22Y94i37Axx/dv+ag==" saltValue="aZ8waeEj/bsCNn1EPFVzm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10" customWidth="1"/>
    <col min="2" max="2" width="2.33203125" style="210" customWidth="1"/>
    <col min="3" max="16" width="2.6640625" style="210" customWidth="1"/>
    <col min="17" max="17" width="2.33203125" style="210" customWidth="1"/>
    <col min="18" max="95" width="1.6640625" style="210" customWidth="1"/>
    <col min="96" max="133" width="1.6640625" style="222" customWidth="1"/>
    <col min="134" max="143" width="1.6640625" style="210" customWidth="1"/>
    <col min="144" max="16384" width="0" style="210" hidden="1"/>
  </cols>
  <sheetData>
    <row r="1" spans="2:143" ht="22.5" customHeight="1" thickBot="1" x14ac:dyDescent="0.25">
      <c r="B1" s="208"/>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602" t="s">
        <v>202</v>
      </c>
      <c r="DI1" s="603"/>
      <c r="DJ1" s="603"/>
      <c r="DK1" s="603"/>
      <c r="DL1" s="603"/>
      <c r="DM1" s="603"/>
      <c r="DN1" s="604"/>
      <c r="DO1" s="210"/>
      <c r="DP1" s="602" t="s">
        <v>203</v>
      </c>
      <c r="DQ1" s="603"/>
      <c r="DR1" s="603"/>
      <c r="DS1" s="603"/>
      <c r="DT1" s="603"/>
      <c r="DU1" s="603"/>
      <c r="DV1" s="603"/>
      <c r="DW1" s="603"/>
      <c r="DX1" s="603"/>
      <c r="DY1" s="603"/>
      <c r="DZ1" s="603"/>
      <c r="EA1" s="603"/>
      <c r="EB1" s="603"/>
      <c r="EC1" s="604"/>
      <c r="ED1" s="209"/>
      <c r="EE1" s="209"/>
      <c r="EF1" s="209"/>
      <c r="EG1" s="209"/>
      <c r="EH1" s="209"/>
      <c r="EI1" s="209"/>
      <c r="EJ1" s="209"/>
      <c r="EK1" s="209"/>
      <c r="EL1" s="209"/>
      <c r="EM1" s="209"/>
    </row>
    <row r="2" spans="2:143" ht="22.5" customHeight="1" x14ac:dyDescent="0.2">
      <c r="B2" s="211" t="s">
        <v>204</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40545037</v>
      </c>
      <c r="S5" s="613"/>
      <c r="T5" s="613"/>
      <c r="U5" s="613"/>
      <c r="V5" s="613"/>
      <c r="W5" s="613"/>
      <c r="X5" s="613"/>
      <c r="Y5" s="614"/>
      <c r="Z5" s="615">
        <v>33.1</v>
      </c>
      <c r="AA5" s="615"/>
      <c r="AB5" s="615"/>
      <c r="AC5" s="615"/>
      <c r="AD5" s="616">
        <v>37043852</v>
      </c>
      <c r="AE5" s="616"/>
      <c r="AF5" s="616"/>
      <c r="AG5" s="616"/>
      <c r="AH5" s="616"/>
      <c r="AI5" s="616"/>
      <c r="AJ5" s="616"/>
      <c r="AK5" s="616"/>
      <c r="AL5" s="617">
        <v>60</v>
      </c>
      <c r="AM5" s="618"/>
      <c r="AN5" s="618"/>
      <c r="AO5" s="619"/>
      <c r="AP5" s="609" t="s">
        <v>216</v>
      </c>
      <c r="AQ5" s="610"/>
      <c r="AR5" s="610"/>
      <c r="AS5" s="610"/>
      <c r="AT5" s="610"/>
      <c r="AU5" s="610"/>
      <c r="AV5" s="610"/>
      <c r="AW5" s="610"/>
      <c r="AX5" s="610"/>
      <c r="AY5" s="610"/>
      <c r="AZ5" s="610"/>
      <c r="BA5" s="610"/>
      <c r="BB5" s="610"/>
      <c r="BC5" s="610"/>
      <c r="BD5" s="610"/>
      <c r="BE5" s="610"/>
      <c r="BF5" s="611"/>
      <c r="BG5" s="623">
        <v>37040275</v>
      </c>
      <c r="BH5" s="624"/>
      <c r="BI5" s="624"/>
      <c r="BJ5" s="624"/>
      <c r="BK5" s="624"/>
      <c r="BL5" s="624"/>
      <c r="BM5" s="624"/>
      <c r="BN5" s="625"/>
      <c r="BO5" s="626">
        <v>91.4</v>
      </c>
      <c r="BP5" s="626"/>
      <c r="BQ5" s="626"/>
      <c r="BR5" s="626"/>
      <c r="BS5" s="627">
        <v>577263</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449913</v>
      </c>
      <c r="S6" s="624"/>
      <c r="T6" s="624"/>
      <c r="U6" s="624"/>
      <c r="V6" s="624"/>
      <c r="W6" s="624"/>
      <c r="X6" s="624"/>
      <c r="Y6" s="625"/>
      <c r="Z6" s="626">
        <v>0.4</v>
      </c>
      <c r="AA6" s="626"/>
      <c r="AB6" s="626"/>
      <c r="AC6" s="626"/>
      <c r="AD6" s="627">
        <v>449913</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37040275</v>
      </c>
      <c r="BH6" s="624"/>
      <c r="BI6" s="624"/>
      <c r="BJ6" s="624"/>
      <c r="BK6" s="624"/>
      <c r="BL6" s="624"/>
      <c r="BM6" s="624"/>
      <c r="BN6" s="625"/>
      <c r="BO6" s="626">
        <v>91.4</v>
      </c>
      <c r="BP6" s="626"/>
      <c r="BQ6" s="626"/>
      <c r="BR6" s="626"/>
      <c r="BS6" s="627">
        <v>577263</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464167</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464035</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33216</v>
      </c>
      <c r="S7" s="624"/>
      <c r="T7" s="624"/>
      <c r="U7" s="624"/>
      <c r="V7" s="624"/>
      <c r="W7" s="624"/>
      <c r="X7" s="624"/>
      <c r="Y7" s="625"/>
      <c r="Z7" s="626">
        <v>0</v>
      </c>
      <c r="AA7" s="626"/>
      <c r="AB7" s="626"/>
      <c r="AC7" s="626"/>
      <c r="AD7" s="627">
        <v>33216</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17760600</v>
      </c>
      <c r="BH7" s="624"/>
      <c r="BI7" s="624"/>
      <c r="BJ7" s="624"/>
      <c r="BK7" s="624"/>
      <c r="BL7" s="624"/>
      <c r="BM7" s="624"/>
      <c r="BN7" s="625"/>
      <c r="BO7" s="626">
        <v>43.8</v>
      </c>
      <c r="BP7" s="626"/>
      <c r="BQ7" s="626"/>
      <c r="BR7" s="626"/>
      <c r="BS7" s="627">
        <v>577263</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9092724</v>
      </c>
      <c r="CS7" s="624"/>
      <c r="CT7" s="624"/>
      <c r="CU7" s="624"/>
      <c r="CV7" s="624"/>
      <c r="CW7" s="624"/>
      <c r="CX7" s="624"/>
      <c r="CY7" s="625"/>
      <c r="CZ7" s="626">
        <v>7.5</v>
      </c>
      <c r="DA7" s="626"/>
      <c r="DB7" s="626"/>
      <c r="DC7" s="626"/>
      <c r="DD7" s="632">
        <v>271490</v>
      </c>
      <c r="DE7" s="624"/>
      <c r="DF7" s="624"/>
      <c r="DG7" s="624"/>
      <c r="DH7" s="624"/>
      <c r="DI7" s="624"/>
      <c r="DJ7" s="624"/>
      <c r="DK7" s="624"/>
      <c r="DL7" s="624"/>
      <c r="DM7" s="624"/>
      <c r="DN7" s="624"/>
      <c r="DO7" s="624"/>
      <c r="DP7" s="625"/>
      <c r="DQ7" s="632">
        <v>6360442</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331875</v>
      </c>
      <c r="S8" s="624"/>
      <c r="T8" s="624"/>
      <c r="U8" s="624"/>
      <c r="V8" s="624"/>
      <c r="W8" s="624"/>
      <c r="X8" s="624"/>
      <c r="Y8" s="625"/>
      <c r="Z8" s="626">
        <v>0.3</v>
      </c>
      <c r="AA8" s="626"/>
      <c r="AB8" s="626"/>
      <c r="AC8" s="626"/>
      <c r="AD8" s="627">
        <v>331875</v>
      </c>
      <c r="AE8" s="627"/>
      <c r="AF8" s="627"/>
      <c r="AG8" s="627"/>
      <c r="AH8" s="627"/>
      <c r="AI8" s="627"/>
      <c r="AJ8" s="627"/>
      <c r="AK8" s="627"/>
      <c r="AL8" s="628">
        <v>0.5</v>
      </c>
      <c r="AM8" s="629"/>
      <c r="AN8" s="629"/>
      <c r="AO8" s="630"/>
      <c r="AP8" s="620" t="s">
        <v>227</v>
      </c>
      <c r="AQ8" s="621"/>
      <c r="AR8" s="621"/>
      <c r="AS8" s="621"/>
      <c r="AT8" s="621"/>
      <c r="AU8" s="621"/>
      <c r="AV8" s="621"/>
      <c r="AW8" s="621"/>
      <c r="AX8" s="621"/>
      <c r="AY8" s="621"/>
      <c r="AZ8" s="621"/>
      <c r="BA8" s="621"/>
      <c r="BB8" s="621"/>
      <c r="BC8" s="621"/>
      <c r="BD8" s="621"/>
      <c r="BE8" s="621"/>
      <c r="BF8" s="622"/>
      <c r="BG8" s="623">
        <v>434935</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67870462</v>
      </c>
      <c r="CS8" s="624"/>
      <c r="CT8" s="624"/>
      <c r="CU8" s="624"/>
      <c r="CV8" s="624"/>
      <c r="CW8" s="624"/>
      <c r="CX8" s="624"/>
      <c r="CY8" s="625"/>
      <c r="CZ8" s="626">
        <v>55.6</v>
      </c>
      <c r="DA8" s="626"/>
      <c r="DB8" s="626"/>
      <c r="DC8" s="626"/>
      <c r="DD8" s="632">
        <v>653152</v>
      </c>
      <c r="DE8" s="624"/>
      <c r="DF8" s="624"/>
      <c r="DG8" s="624"/>
      <c r="DH8" s="624"/>
      <c r="DI8" s="624"/>
      <c r="DJ8" s="624"/>
      <c r="DK8" s="624"/>
      <c r="DL8" s="624"/>
      <c r="DM8" s="624"/>
      <c r="DN8" s="624"/>
      <c r="DO8" s="624"/>
      <c r="DP8" s="625"/>
      <c r="DQ8" s="632">
        <v>33079726</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356781</v>
      </c>
      <c r="S9" s="624"/>
      <c r="T9" s="624"/>
      <c r="U9" s="624"/>
      <c r="V9" s="624"/>
      <c r="W9" s="624"/>
      <c r="X9" s="624"/>
      <c r="Y9" s="625"/>
      <c r="Z9" s="626">
        <v>0.3</v>
      </c>
      <c r="AA9" s="626"/>
      <c r="AB9" s="626"/>
      <c r="AC9" s="626"/>
      <c r="AD9" s="627">
        <v>356781</v>
      </c>
      <c r="AE9" s="627"/>
      <c r="AF9" s="627"/>
      <c r="AG9" s="627"/>
      <c r="AH9" s="627"/>
      <c r="AI9" s="627"/>
      <c r="AJ9" s="627"/>
      <c r="AK9" s="627"/>
      <c r="AL9" s="628">
        <v>0.6</v>
      </c>
      <c r="AM9" s="629"/>
      <c r="AN9" s="629"/>
      <c r="AO9" s="630"/>
      <c r="AP9" s="620" t="s">
        <v>230</v>
      </c>
      <c r="AQ9" s="621"/>
      <c r="AR9" s="621"/>
      <c r="AS9" s="621"/>
      <c r="AT9" s="621"/>
      <c r="AU9" s="621"/>
      <c r="AV9" s="621"/>
      <c r="AW9" s="621"/>
      <c r="AX9" s="621"/>
      <c r="AY9" s="621"/>
      <c r="AZ9" s="621"/>
      <c r="BA9" s="621"/>
      <c r="BB9" s="621"/>
      <c r="BC9" s="621"/>
      <c r="BD9" s="621"/>
      <c r="BE9" s="621"/>
      <c r="BF9" s="622"/>
      <c r="BG9" s="623">
        <v>14547224</v>
      </c>
      <c r="BH9" s="624"/>
      <c r="BI9" s="624"/>
      <c r="BJ9" s="624"/>
      <c r="BK9" s="624"/>
      <c r="BL9" s="624"/>
      <c r="BM9" s="624"/>
      <c r="BN9" s="625"/>
      <c r="BO9" s="626">
        <v>35.9</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11068373</v>
      </c>
      <c r="CS9" s="624"/>
      <c r="CT9" s="624"/>
      <c r="CU9" s="624"/>
      <c r="CV9" s="624"/>
      <c r="CW9" s="624"/>
      <c r="CX9" s="624"/>
      <c r="CY9" s="625"/>
      <c r="CZ9" s="626">
        <v>9.1</v>
      </c>
      <c r="DA9" s="626"/>
      <c r="DB9" s="626"/>
      <c r="DC9" s="626"/>
      <c r="DD9" s="632">
        <v>363216</v>
      </c>
      <c r="DE9" s="624"/>
      <c r="DF9" s="624"/>
      <c r="DG9" s="624"/>
      <c r="DH9" s="624"/>
      <c r="DI9" s="624"/>
      <c r="DJ9" s="624"/>
      <c r="DK9" s="624"/>
      <c r="DL9" s="624"/>
      <c r="DM9" s="624"/>
      <c r="DN9" s="624"/>
      <c r="DO9" s="624"/>
      <c r="DP9" s="625"/>
      <c r="DQ9" s="632">
        <v>8015655</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758021</v>
      </c>
      <c r="BH10" s="624"/>
      <c r="BI10" s="624"/>
      <c r="BJ10" s="624"/>
      <c r="BK10" s="624"/>
      <c r="BL10" s="624"/>
      <c r="BM10" s="624"/>
      <c r="BN10" s="625"/>
      <c r="BO10" s="626">
        <v>1.9</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178701</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167315</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6209907</v>
      </c>
      <c r="S11" s="624"/>
      <c r="T11" s="624"/>
      <c r="U11" s="624"/>
      <c r="V11" s="624"/>
      <c r="W11" s="624"/>
      <c r="X11" s="624"/>
      <c r="Y11" s="625"/>
      <c r="Z11" s="628">
        <v>5.0999999999999996</v>
      </c>
      <c r="AA11" s="629"/>
      <c r="AB11" s="629"/>
      <c r="AC11" s="635"/>
      <c r="AD11" s="632">
        <v>6209907</v>
      </c>
      <c r="AE11" s="624"/>
      <c r="AF11" s="624"/>
      <c r="AG11" s="624"/>
      <c r="AH11" s="624"/>
      <c r="AI11" s="624"/>
      <c r="AJ11" s="624"/>
      <c r="AK11" s="625"/>
      <c r="AL11" s="628">
        <v>10.1</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2020420</v>
      </c>
      <c r="BH11" s="624"/>
      <c r="BI11" s="624"/>
      <c r="BJ11" s="624"/>
      <c r="BK11" s="624"/>
      <c r="BL11" s="624"/>
      <c r="BM11" s="624"/>
      <c r="BN11" s="625"/>
      <c r="BO11" s="626">
        <v>5</v>
      </c>
      <c r="BP11" s="626"/>
      <c r="BQ11" s="626"/>
      <c r="BR11" s="626"/>
      <c r="BS11" s="627">
        <v>577263</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214593</v>
      </c>
      <c r="CS11" s="624"/>
      <c r="CT11" s="624"/>
      <c r="CU11" s="624"/>
      <c r="CV11" s="624"/>
      <c r="CW11" s="624"/>
      <c r="CX11" s="624"/>
      <c r="CY11" s="625"/>
      <c r="CZ11" s="626">
        <v>0.2</v>
      </c>
      <c r="DA11" s="626"/>
      <c r="DB11" s="626"/>
      <c r="DC11" s="626"/>
      <c r="DD11" s="632">
        <v>83867</v>
      </c>
      <c r="DE11" s="624"/>
      <c r="DF11" s="624"/>
      <c r="DG11" s="624"/>
      <c r="DH11" s="624"/>
      <c r="DI11" s="624"/>
      <c r="DJ11" s="624"/>
      <c r="DK11" s="624"/>
      <c r="DL11" s="624"/>
      <c r="DM11" s="624"/>
      <c r="DN11" s="624"/>
      <c r="DO11" s="624"/>
      <c r="DP11" s="625"/>
      <c r="DQ11" s="632">
        <v>155941</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16990029</v>
      </c>
      <c r="BH12" s="624"/>
      <c r="BI12" s="624"/>
      <c r="BJ12" s="624"/>
      <c r="BK12" s="624"/>
      <c r="BL12" s="624"/>
      <c r="BM12" s="624"/>
      <c r="BN12" s="625"/>
      <c r="BO12" s="626">
        <v>41.9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832180</v>
      </c>
      <c r="CS12" s="624"/>
      <c r="CT12" s="624"/>
      <c r="CU12" s="624"/>
      <c r="CV12" s="624"/>
      <c r="CW12" s="624"/>
      <c r="CX12" s="624"/>
      <c r="CY12" s="625"/>
      <c r="CZ12" s="626">
        <v>0.7</v>
      </c>
      <c r="DA12" s="626"/>
      <c r="DB12" s="626"/>
      <c r="DC12" s="626"/>
      <c r="DD12" s="632">
        <v>1560</v>
      </c>
      <c r="DE12" s="624"/>
      <c r="DF12" s="624"/>
      <c r="DG12" s="624"/>
      <c r="DH12" s="624"/>
      <c r="DI12" s="624"/>
      <c r="DJ12" s="624"/>
      <c r="DK12" s="624"/>
      <c r="DL12" s="624"/>
      <c r="DM12" s="624"/>
      <c r="DN12" s="624"/>
      <c r="DO12" s="624"/>
      <c r="DP12" s="625"/>
      <c r="DQ12" s="632">
        <v>416807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16713326</v>
      </c>
      <c r="BH13" s="624"/>
      <c r="BI13" s="624"/>
      <c r="BJ13" s="624"/>
      <c r="BK13" s="624"/>
      <c r="BL13" s="624"/>
      <c r="BM13" s="624"/>
      <c r="BN13" s="625"/>
      <c r="BO13" s="626">
        <v>41.2</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8333365</v>
      </c>
      <c r="CS13" s="624"/>
      <c r="CT13" s="624"/>
      <c r="CU13" s="624"/>
      <c r="CV13" s="624"/>
      <c r="CW13" s="624"/>
      <c r="CX13" s="624"/>
      <c r="CY13" s="625"/>
      <c r="CZ13" s="626">
        <v>6.8</v>
      </c>
      <c r="DA13" s="626"/>
      <c r="DB13" s="626"/>
      <c r="DC13" s="626"/>
      <c r="DD13" s="632">
        <v>2371043</v>
      </c>
      <c r="DE13" s="624"/>
      <c r="DF13" s="624"/>
      <c r="DG13" s="624"/>
      <c r="DH13" s="624"/>
      <c r="DI13" s="624"/>
      <c r="DJ13" s="624"/>
      <c r="DK13" s="624"/>
      <c r="DL13" s="624"/>
      <c r="DM13" s="624"/>
      <c r="DN13" s="624"/>
      <c r="DO13" s="624"/>
      <c r="DP13" s="625"/>
      <c r="DQ13" s="632">
        <v>6141663</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5394</v>
      </c>
      <c r="S14" s="624"/>
      <c r="T14" s="624"/>
      <c r="U14" s="624"/>
      <c r="V14" s="624"/>
      <c r="W14" s="624"/>
      <c r="X14" s="624"/>
      <c r="Y14" s="625"/>
      <c r="Z14" s="626">
        <v>0</v>
      </c>
      <c r="AA14" s="626"/>
      <c r="AB14" s="626"/>
      <c r="AC14" s="626"/>
      <c r="AD14" s="627">
        <v>5394</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433797</v>
      </c>
      <c r="BH14" s="624"/>
      <c r="BI14" s="624"/>
      <c r="BJ14" s="624"/>
      <c r="BK14" s="624"/>
      <c r="BL14" s="624"/>
      <c r="BM14" s="624"/>
      <c r="BN14" s="625"/>
      <c r="BO14" s="626">
        <v>1.1000000000000001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2938035</v>
      </c>
      <c r="CS14" s="624"/>
      <c r="CT14" s="624"/>
      <c r="CU14" s="624"/>
      <c r="CV14" s="624"/>
      <c r="CW14" s="624"/>
      <c r="CX14" s="624"/>
      <c r="CY14" s="625"/>
      <c r="CZ14" s="626">
        <v>2.4</v>
      </c>
      <c r="DA14" s="626"/>
      <c r="DB14" s="626"/>
      <c r="DC14" s="626"/>
      <c r="DD14" s="632">
        <v>285719</v>
      </c>
      <c r="DE14" s="624"/>
      <c r="DF14" s="624"/>
      <c r="DG14" s="624"/>
      <c r="DH14" s="624"/>
      <c r="DI14" s="624"/>
      <c r="DJ14" s="624"/>
      <c r="DK14" s="624"/>
      <c r="DL14" s="624"/>
      <c r="DM14" s="624"/>
      <c r="DN14" s="624"/>
      <c r="DO14" s="624"/>
      <c r="DP14" s="625"/>
      <c r="DQ14" s="632">
        <v>2644524</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1855849</v>
      </c>
      <c r="BH15" s="624"/>
      <c r="BI15" s="624"/>
      <c r="BJ15" s="624"/>
      <c r="BK15" s="624"/>
      <c r="BL15" s="624"/>
      <c r="BM15" s="624"/>
      <c r="BN15" s="625"/>
      <c r="BO15" s="626">
        <v>4.5999999999999996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11818033</v>
      </c>
      <c r="CS15" s="624"/>
      <c r="CT15" s="624"/>
      <c r="CU15" s="624"/>
      <c r="CV15" s="624"/>
      <c r="CW15" s="624"/>
      <c r="CX15" s="624"/>
      <c r="CY15" s="625"/>
      <c r="CZ15" s="626">
        <v>9.6999999999999993</v>
      </c>
      <c r="DA15" s="626"/>
      <c r="DB15" s="626"/>
      <c r="DC15" s="626"/>
      <c r="DD15" s="632">
        <v>1865747</v>
      </c>
      <c r="DE15" s="624"/>
      <c r="DF15" s="624"/>
      <c r="DG15" s="624"/>
      <c r="DH15" s="624"/>
      <c r="DI15" s="624"/>
      <c r="DJ15" s="624"/>
      <c r="DK15" s="624"/>
      <c r="DL15" s="624"/>
      <c r="DM15" s="624"/>
      <c r="DN15" s="624"/>
      <c r="DO15" s="624"/>
      <c r="DP15" s="625"/>
      <c r="DQ15" s="632">
        <v>8788583</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118542</v>
      </c>
      <c r="S16" s="624"/>
      <c r="T16" s="624"/>
      <c r="U16" s="624"/>
      <c r="V16" s="624"/>
      <c r="W16" s="624"/>
      <c r="X16" s="624"/>
      <c r="Y16" s="625"/>
      <c r="Z16" s="626">
        <v>0.1</v>
      </c>
      <c r="AA16" s="626"/>
      <c r="AB16" s="626"/>
      <c r="AC16" s="626"/>
      <c r="AD16" s="627">
        <v>118542</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12690</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340</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786968</v>
      </c>
      <c r="S17" s="624"/>
      <c r="T17" s="624"/>
      <c r="U17" s="624"/>
      <c r="V17" s="624"/>
      <c r="W17" s="624"/>
      <c r="X17" s="624"/>
      <c r="Y17" s="625"/>
      <c r="Z17" s="626">
        <v>0.6</v>
      </c>
      <c r="AA17" s="626"/>
      <c r="AB17" s="626"/>
      <c r="AC17" s="626"/>
      <c r="AD17" s="627">
        <v>786968</v>
      </c>
      <c r="AE17" s="627"/>
      <c r="AF17" s="627"/>
      <c r="AG17" s="627"/>
      <c r="AH17" s="627"/>
      <c r="AI17" s="627"/>
      <c r="AJ17" s="627"/>
      <c r="AK17" s="627"/>
      <c r="AL17" s="628">
        <v>1.3</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9186160</v>
      </c>
      <c r="CS17" s="624"/>
      <c r="CT17" s="624"/>
      <c r="CU17" s="624"/>
      <c r="CV17" s="624"/>
      <c r="CW17" s="624"/>
      <c r="CX17" s="624"/>
      <c r="CY17" s="625"/>
      <c r="CZ17" s="626">
        <v>7.5</v>
      </c>
      <c r="DA17" s="626"/>
      <c r="DB17" s="626"/>
      <c r="DC17" s="626"/>
      <c r="DD17" s="632" t="s">
        <v>122</v>
      </c>
      <c r="DE17" s="624"/>
      <c r="DF17" s="624"/>
      <c r="DG17" s="624"/>
      <c r="DH17" s="624"/>
      <c r="DI17" s="624"/>
      <c r="DJ17" s="624"/>
      <c r="DK17" s="624"/>
      <c r="DL17" s="624"/>
      <c r="DM17" s="624"/>
      <c r="DN17" s="624"/>
      <c r="DO17" s="624"/>
      <c r="DP17" s="625"/>
      <c r="DQ17" s="632">
        <v>9046143</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340415</v>
      </c>
      <c r="S18" s="624"/>
      <c r="T18" s="624"/>
      <c r="U18" s="624"/>
      <c r="V18" s="624"/>
      <c r="W18" s="624"/>
      <c r="X18" s="624"/>
      <c r="Y18" s="625"/>
      <c r="Z18" s="626">
        <v>0.3</v>
      </c>
      <c r="AA18" s="626"/>
      <c r="AB18" s="626"/>
      <c r="AC18" s="626"/>
      <c r="AD18" s="627">
        <v>340415</v>
      </c>
      <c r="AE18" s="627"/>
      <c r="AF18" s="627"/>
      <c r="AG18" s="627"/>
      <c r="AH18" s="627"/>
      <c r="AI18" s="627"/>
      <c r="AJ18" s="627"/>
      <c r="AK18" s="627"/>
      <c r="AL18" s="628">
        <v>0.6</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304770</v>
      </c>
      <c r="S19" s="624"/>
      <c r="T19" s="624"/>
      <c r="U19" s="624"/>
      <c r="V19" s="624"/>
      <c r="W19" s="624"/>
      <c r="X19" s="624"/>
      <c r="Y19" s="625"/>
      <c r="Z19" s="626">
        <v>0.2</v>
      </c>
      <c r="AA19" s="626"/>
      <c r="AB19" s="626"/>
      <c r="AC19" s="626"/>
      <c r="AD19" s="627">
        <v>304770</v>
      </c>
      <c r="AE19" s="627"/>
      <c r="AF19" s="627"/>
      <c r="AG19" s="627"/>
      <c r="AH19" s="627"/>
      <c r="AI19" s="627"/>
      <c r="AJ19" s="627"/>
      <c r="AK19" s="627"/>
      <c r="AL19" s="628">
        <v>0.5</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3504762</v>
      </c>
      <c r="BH19" s="624"/>
      <c r="BI19" s="624"/>
      <c r="BJ19" s="624"/>
      <c r="BK19" s="624"/>
      <c r="BL19" s="624"/>
      <c r="BM19" s="624"/>
      <c r="BN19" s="625"/>
      <c r="BO19" s="626">
        <v>8.6</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35645</v>
      </c>
      <c r="S20" s="624"/>
      <c r="T20" s="624"/>
      <c r="U20" s="624"/>
      <c r="V20" s="624"/>
      <c r="W20" s="624"/>
      <c r="X20" s="624"/>
      <c r="Y20" s="625"/>
      <c r="Z20" s="626">
        <v>0</v>
      </c>
      <c r="AA20" s="626"/>
      <c r="AB20" s="626"/>
      <c r="AC20" s="626"/>
      <c r="AD20" s="627">
        <v>35645</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3504762</v>
      </c>
      <c r="BH20" s="624"/>
      <c r="BI20" s="624"/>
      <c r="BJ20" s="624"/>
      <c r="BK20" s="624"/>
      <c r="BL20" s="624"/>
      <c r="BM20" s="624"/>
      <c r="BN20" s="625"/>
      <c r="BO20" s="626">
        <v>8.6</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122009483</v>
      </c>
      <c r="CS20" s="624"/>
      <c r="CT20" s="624"/>
      <c r="CU20" s="624"/>
      <c r="CV20" s="624"/>
      <c r="CW20" s="624"/>
      <c r="CX20" s="624"/>
      <c r="CY20" s="625"/>
      <c r="CZ20" s="626">
        <v>100</v>
      </c>
      <c r="DA20" s="626"/>
      <c r="DB20" s="626"/>
      <c r="DC20" s="626"/>
      <c r="DD20" s="632">
        <v>5895794</v>
      </c>
      <c r="DE20" s="624"/>
      <c r="DF20" s="624"/>
      <c r="DG20" s="624"/>
      <c r="DH20" s="624"/>
      <c r="DI20" s="624"/>
      <c r="DJ20" s="624"/>
      <c r="DK20" s="624"/>
      <c r="DL20" s="624"/>
      <c r="DM20" s="624"/>
      <c r="DN20" s="624"/>
      <c r="DO20" s="624"/>
      <c r="DP20" s="625"/>
      <c r="DQ20" s="632">
        <v>75281174</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15934944</v>
      </c>
      <c r="S21" s="624"/>
      <c r="T21" s="624"/>
      <c r="U21" s="624"/>
      <c r="V21" s="624"/>
      <c r="W21" s="624"/>
      <c r="X21" s="624"/>
      <c r="Y21" s="625"/>
      <c r="Z21" s="626">
        <v>13</v>
      </c>
      <c r="AA21" s="626"/>
      <c r="AB21" s="626"/>
      <c r="AC21" s="626"/>
      <c r="AD21" s="627">
        <v>15344246</v>
      </c>
      <c r="AE21" s="627"/>
      <c r="AF21" s="627"/>
      <c r="AG21" s="627"/>
      <c r="AH21" s="627"/>
      <c r="AI21" s="627"/>
      <c r="AJ21" s="627"/>
      <c r="AK21" s="627"/>
      <c r="AL21" s="628">
        <v>24.9</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3577</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15344246</v>
      </c>
      <c r="S22" s="624"/>
      <c r="T22" s="624"/>
      <c r="U22" s="624"/>
      <c r="V22" s="624"/>
      <c r="W22" s="624"/>
      <c r="X22" s="624"/>
      <c r="Y22" s="625"/>
      <c r="Z22" s="626">
        <v>12.5</v>
      </c>
      <c r="AA22" s="626"/>
      <c r="AB22" s="626"/>
      <c r="AC22" s="626"/>
      <c r="AD22" s="627">
        <v>15344246</v>
      </c>
      <c r="AE22" s="627"/>
      <c r="AF22" s="627"/>
      <c r="AG22" s="627"/>
      <c r="AH22" s="627"/>
      <c r="AI22" s="627"/>
      <c r="AJ22" s="627"/>
      <c r="AK22" s="627"/>
      <c r="AL22" s="628">
        <v>24.9</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590698</v>
      </c>
      <c r="S23" s="624"/>
      <c r="T23" s="624"/>
      <c r="U23" s="624"/>
      <c r="V23" s="624"/>
      <c r="W23" s="624"/>
      <c r="X23" s="624"/>
      <c r="Y23" s="625"/>
      <c r="Z23" s="626">
        <v>0.5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3501185</v>
      </c>
      <c r="BH23" s="624"/>
      <c r="BI23" s="624"/>
      <c r="BJ23" s="624"/>
      <c r="BK23" s="624"/>
      <c r="BL23" s="624"/>
      <c r="BM23" s="624"/>
      <c r="BN23" s="625"/>
      <c r="BO23" s="626">
        <v>8.6</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76346867</v>
      </c>
      <c r="CS24" s="613"/>
      <c r="CT24" s="613"/>
      <c r="CU24" s="613"/>
      <c r="CV24" s="613"/>
      <c r="CW24" s="613"/>
      <c r="CX24" s="613"/>
      <c r="CY24" s="614"/>
      <c r="CZ24" s="617">
        <v>62.6</v>
      </c>
      <c r="DA24" s="618"/>
      <c r="DB24" s="618"/>
      <c r="DC24" s="634"/>
      <c r="DD24" s="658">
        <v>43345043</v>
      </c>
      <c r="DE24" s="613"/>
      <c r="DF24" s="613"/>
      <c r="DG24" s="613"/>
      <c r="DH24" s="613"/>
      <c r="DI24" s="613"/>
      <c r="DJ24" s="613"/>
      <c r="DK24" s="614"/>
      <c r="DL24" s="658">
        <v>38099766</v>
      </c>
      <c r="DM24" s="613"/>
      <c r="DN24" s="613"/>
      <c r="DO24" s="613"/>
      <c r="DP24" s="613"/>
      <c r="DQ24" s="613"/>
      <c r="DR24" s="613"/>
      <c r="DS24" s="613"/>
      <c r="DT24" s="613"/>
      <c r="DU24" s="613"/>
      <c r="DV24" s="614"/>
      <c r="DW24" s="617">
        <v>60.3</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65112992</v>
      </c>
      <c r="S25" s="624"/>
      <c r="T25" s="624"/>
      <c r="U25" s="624"/>
      <c r="V25" s="624"/>
      <c r="W25" s="624"/>
      <c r="X25" s="624"/>
      <c r="Y25" s="625"/>
      <c r="Z25" s="626">
        <v>53.2</v>
      </c>
      <c r="AA25" s="626"/>
      <c r="AB25" s="626"/>
      <c r="AC25" s="626"/>
      <c r="AD25" s="627">
        <v>61021109</v>
      </c>
      <c r="AE25" s="627"/>
      <c r="AF25" s="627"/>
      <c r="AG25" s="627"/>
      <c r="AH25" s="627"/>
      <c r="AI25" s="627"/>
      <c r="AJ25" s="627"/>
      <c r="AK25" s="627"/>
      <c r="AL25" s="628">
        <v>98.9</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18195752</v>
      </c>
      <c r="CS25" s="655"/>
      <c r="CT25" s="655"/>
      <c r="CU25" s="655"/>
      <c r="CV25" s="655"/>
      <c r="CW25" s="655"/>
      <c r="CX25" s="655"/>
      <c r="CY25" s="656"/>
      <c r="CZ25" s="628">
        <v>14.9</v>
      </c>
      <c r="DA25" s="653"/>
      <c r="DB25" s="653"/>
      <c r="DC25" s="657"/>
      <c r="DD25" s="632">
        <v>16578331</v>
      </c>
      <c r="DE25" s="655"/>
      <c r="DF25" s="655"/>
      <c r="DG25" s="655"/>
      <c r="DH25" s="655"/>
      <c r="DI25" s="655"/>
      <c r="DJ25" s="655"/>
      <c r="DK25" s="656"/>
      <c r="DL25" s="632">
        <v>16362682</v>
      </c>
      <c r="DM25" s="655"/>
      <c r="DN25" s="655"/>
      <c r="DO25" s="655"/>
      <c r="DP25" s="655"/>
      <c r="DQ25" s="655"/>
      <c r="DR25" s="655"/>
      <c r="DS25" s="655"/>
      <c r="DT25" s="655"/>
      <c r="DU25" s="655"/>
      <c r="DV25" s="656"/>
      <c r="DW25" s="628">
        <v>25.9</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28639</v>
      </c>
      <c r="S26" s="624"/>
      <c r="T26" s="624"/>
      <c r="U26" s="624"/>
      <c r="V26" s="624"/>
      <c r="W26" s="624"/>
      <c r="X26" s="624"/>
      <c r="Y26" s="625"/>
      <c r="Z26" s="626">
        <v>0</v>
      </c>
      <c r="AA26" s="626"/>
      <c r="AB26" s="626"/>
      <c r="AC26" s="626"/>
      <c r="AD26" s="627">
        <v>28639</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12418625</v>
      </c>
      <c r="CS26" s="624"/>
      <c r="CT26" s="624"/>
      <c r="CU26" s="624"/>
      <c r="CV26" s="624"/>
      <c r="CW26" s="624"/>
      <c r="CX26" s="624"/>
      <c r="CY26" s="625"/>
      <c r="CZ26" s="628">
        <v>10.199999999999999</v>
      </c>
      <c r="DA26" s="653"/>
      <c r="DB26" s="653"/>
      <c r="DC26" s="657"/>
      <c r="DD26" s="632">
        <v>11594010</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729383</v>
      </c>
      <c r="S27" s="624"/>
      <c r="T27" s="624"/>
      <c r="U27" s="624"/>
      <c r="V27" s="624"/>
      <c r="W27" s="624"/>
      <c r="X27" s="624"/>
      <c r="Y27" s="625"/>
      <c r="Z27" s="626">
        <v>0.6</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40545037</v>
      </c>
      <c r="BH27" s="624"/>
      <c r="BI27" s="624"/>
      <c r="BJ27" s="624"/>
      <c r="BK27" s="624"/>
      <c r="BL27" s="624"/>
      <c r="BM27" s="624"/>
      <c r="BN27" s="625"/>
      <c r="BO27" s="626">
        <v>100</v>
      </c>
      <c r="BP27" s="626"/>
      <c r="BQ27" s="626"/>
      <c r="BR27" s="626"/>
      <c r="BS27" s="627">
        <v>577263</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48964955</v>
      </c>
      <c r="CS27" s="655"/>
      <c r="CT27" s="655"/>
      <c r="CU27" s="655"/>
      <c r="CV27" s="655"/>
      <c r="CW27" s="655"/>
      <c r="CX27" s="655"/>
      <c r="CY27" s="656"/>
      <c r="CZ27" s="628">
        <v>40.1</v>
      </c>
      <c r="DA27" s="653"/>
      <c r="DB27" s="653"/>
      <c r="DC27" s="657"/>
      <c r="DD27" s="632">
        <v>17720569</v>
      </c>
      <c r="DE27" s="655"/>
      <c r="DF27" s="655"/>
      <c r="DG27" s="655"/>
      <c r="DH27" s="655"/>
      <c r="DI27" s="655"/>
      <c r="DJ27" s="655"/>
      <c r="DK27" s="656"/>
      <c r="DL27" s="632">
        <v>13207841</v>
      </c>
      <c r="DM27" s="655"/>
      <c r="DN27" s="655"/>
      <c r="DO27" s="655"/>
      <c r="DP27" s="655"/>
      <c r="DQ27" s="655"/>
      <c r="DR27" s="655"/>
      <c r="DS27" s="655"/>
      <c r="DT27" s="655"/>
      <c r="DU27" s="655"/>
      <c r="DV27" s="656"/>
      <c r="DW27" s="628">
        <v>20.9</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1042464</v>
      </c>
      <c r="S28" s="624"/>
      <c r="T28" s="624"/>
      <c r="U28" s="624"/>
      <c r="V28" s="624"/>
      <c r="W28" s="624"/>
      <c r="X28" s="624"/>
      <c r="Y28" s="625"/>
      <c r="Z28" s="626">
        <v>0.9</v>
      </c>
      <c r="AA28" s="626"/>
      <c r="AB28" s="626"/>
      <c r="AC28" s="626"/>
      <c r="AD28" s="627">
        <v>406773</v>
      </c>
      <c r="AE28" s="627"/>
      <c r="AF28" s="627"/>
      <c r="AG28" s="627"/>
      <c r="AH28" s="627"/>
      <c r="AI28" s="627"/>
      <c r="AJ28" s="627"/>
      <c r="AK28" s="627"/>
      <c r="AL28" s="628">
        <v>0.7</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9186160</v>
      </c>
      <c r="CS28" s="624"/>
      <c r="CT28" s="624"/>
      <c r="CU28" s="624"/>
      <c r="CV28" s="624"/>
      <c r="CW28" s="624"/>
      <c r="CX28" s="624"/>
      <c r="CY28" s="625"/>
      <c r="CZ28" s="628">
        <v>7.5</v>
      </c>
      <c r="DA28" s="653"/>
      <c r="DB28" s="653"/>
      <c r="DC28" s="657"/>
      <c r="DD28" s="632">
        <v>9046143</v>
      </c>
      <c r="DE28" s="624"/>
      <c r="DF28" s="624"/>
      <c r="DG28" s="624"/>
      <c r="DH28" s="624"/>
      <c r="DI28" s="624"/>
      <c r="DJ28" s="624"/>
      <c r="DK28" s="625"/>
      <c r="DL28" s="632">
        <v>8529243</v>
      </c>
      <c r="DM28" s="624"/>
      <c r="DN28" s="624"/>
      <c r="DO28" s="624"/>
      <c r="DP28" s="624"/>
      <c r="DQ28" s="624"/>
      <c r="DR28" s="624"/>
      <c r="DS28" s="624"/>
      <c r="DT28" s="624"/>
      <c r="DU28" s="624"/>
      <c r="DV28" s="625"/>
      <c r="DW28" s="628">
        <v>13.5</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498163</v>
      </c>
      <c r="S29" s="624"/>
      <c r="T29" s="624"/>
      <c r="U29" s="624"/>
      <c r="V29" s="624"/>
      <c r="W29" s="624"/>
      <c r="X29" s="624"/>
      <c r="Y29" s="625"/>
      <c r="Z29" s="626">
        <v>0.4</v>
      </c>
      <c r="AA29" s="626"/>
      <c r="AB29" s="626"/>
      <c r="AC29" s="626"/>
      <c r="AD29" s="627">
        <v>3820</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9178686</v>
      </c>
      <c r="CS29" s="655"/>
      <c r="CT29" s="655"/>
      <c r="CU29" s="655"/>
      <c r="CV29" s="655"/>
      <c r="CW29" s="655"/>
      <c r="CX29" s="655"/>
      <c r="CY29" s="656"/>
      <c r="CZ29" s="628">
        <v>7.5</v>
      </c>
      <c r="DA29" s="653"/>
      <c r="DB29" s="653"/>
      <c r="DC29" s="657"/>
      <c r="DD29" s="632">
        <v>9038669</v>
      </c>
      <c r="DE29" s="655"/>
      <c r="DF29" s="655"/>
      <c r="DG29" s="655"/>
      <c r="DH29" s="655"/>
      <c r="DI29" s="655"/>
      <c r="DJ29" s="655"/>
      <c r="DK29" s="656"/>
      <c r="DL29" s="632">
        <v>8521769</v>
      </c>
      <c r="DM29" s="655"/>
      <c r="DN29" s="655"/>
      <c r="DO29" s="655"/>
      <c r="DP29" s="655"/>
      <c r="DQ29" s="655"/>
      <c r="DR29" s="655"/>
      <c r="DS29" s="655"/>
      <c r="DT29" s="655"/>
      <c r="DU29" s="655"/>
      <c r="DV29" s="656"/>
      <c r="DW29" s="628">
        <v>13.5</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35089744</v>
      </c>
      <c r="S30" s="624"/>
      <c r="T30" s="624"/>
      <c r="U30" s="624"/>
      <c r="V30" s="624"/>
      <c r="W30" s="624"/>
      <c r="X30" s="624"/>
      <c r="Y30" s="625"/>
      <c r="Z30" s="626">
        <v>28.7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8863553</v>
      </c>
      <c r="CS30" s="624"/>
      <c r="CT30" s="624"/>
      <c r="CU30" s="624"/>
      <c r="CV30" s="624"/>
      <c r="CW30" s="624"/>
      <c r="CX30" s="624"/>
      <c r="CY30" s="625"/>
      <c r="CZ30" s="628">
        <v>7.3</v>
      </c>
      <c r="DA30" s="653"/>
      <c r="DB30" s="653"/>
      <c r="DC30" s="657"/>
      <c r="DD30" s="632">
        <v>8730953</v>
      </c>
      <c r="DE30" s="624"/>
      <c r="DF30" s="624"/>
      <c r="DG30" s="624"/>
      <c r="DH30" s="624"/>
      <c r="DI30" s="624"/>
      <c r="DJ30" s="624"/>
      <c r="DK30" s="625"/>
      <c r="DL30" s="632">
        <v>8214053</v>
      </c>
      <c r="DM30" s="624"/>
      <c r="DN30" s="624"/>
      <c r="DO30" s="624"/>
      <c r="DP30" s="624"/>
      <c r="DQ30" s="624"/>
      <c r="DR30" s="624"/>
      <c r="DS30" s="624"/>
      <c r="DT30" s="624"/>
      <c r="DU30" s="624"/>
      <c r="DV30" s="625"/>
      <c r="DW30" s="628">
        <v>13</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v>59034</v>
      </c>
      <c r="S31" s="624"/>
      <c r="T31" s="624"/>
      <c r="U31" s="624"/>
      <c r="V31" s="624"/>
      <c r="W31" s="624"/>
      <c r="X31" s="624"/>
      <c r="Y31" s="625"/>
      <c r="Z31" s="626">
        <v>0</v>
      </c>
      <c r="AA31" s="626"/>
      <c r="AB31" s="626"/>
      <c r="AC31" s="626"/>
      <c r="AD31" s="627">
        <v>59034</v>
      </c>
      <c r="AE31" s="627"/>
      <c r="AF31" s="627"/>
      <c r="AG31" s="627"/>
      <c r="AH31" s="627"/>
      <c r="AI31" s="627"/>
      <c r="AJ31" s="627"/>
      <c r="AK31" s="627"/>
      <c r="AL31" s="628">
        <v>0.1</v>
      </c>
      <c r="AM31" s="629"/>
      <c r="AN31" s="629"/>
      <c r="AO31" s="630"/>
      <c r="AP31" s="669" t="s">
        <v>298</v>
      </c>
      <c r="AQ31" s="670"/>
      <c r="AR31" s="670"/>
      <c r="AS31" s="670"/>
      <c r="AT31" s="675" t="s">
        <v>299</v>
      </c>
      <c r="AU31" s="214"/>
      <c r="AV31" s="214"/>
      <c r="AW31" s="214"/>
      <c r="AX31" s="609" t="s">
        <v>177</v>
      </c>
      <c r="AY31" s="610"/>
      <c r="AZ31" s="610"/>
      <c r="BA31" s="610"/>
      <c r="BB31" s="610"/>
      <c r="BC31" s="610"/>
      <c r="BD31" s="610"/>
      <c r="BE31" s="610"/>
      <c r="BF31" s="611"/>
      <c r="BG31" s="679">
        <v>99.5</v>
      </c>
      <c r="BH31" s="667"/>
      <c r="BI31" s="667"/>
      <c r="BJ31" s="667"/>
      <c r="BK31" s="667"/>
      <c r="BL31" s="667"/>
      <c r="BM31" s="618">
        <v>98.6</v>
      </c>
      <c r="BN31" s="667"/>
      <c r="BO31" s="667"/>
      <c r="BP31" s="667"/>
      <c r="BQ31" s="668"/>
      <c r="BR31" s="679">
        <v>99.5</v>
      </c>
      <c r="BS31" s="667"/>
      <c r="BT31" s="667"/>
      <c r="BU31" s="667"/>
      <c r="BV31" s="667"/>
      <c r="BW31" s="667"/>
      <c r="BX31" s="618">
        <v>98.4</v>
      </c>
      <c r="BY31" s="667"/>
      <c r="BZ31" s="667"/>
      <c r="CA31" s="667"/>
      <c r="CB31" s="668"/>
      <c r="CD31" s="661"/>
      <c r="CE31" s="662"/>
      <c r="CF31" s="620" t="s">
        <v>300</v>
      </c>
      <c r="CG31" s="621"/>
      <c r="CH31" s="621"/>
      <c r="CI31" s="621"/>
      <c r="CJ31" s="621"/>
      <c r="CK31" s="621"/>
      <c r="CL31" s="621"/>
      <c r="CM31" s="621"/>
      <c r="CN31" s="621"/>
      <c r="CO31" s="621"/>
      <c r="CP31" s="621"/>
      <c r="CQ31" s="622"/>
      <c r="CR31" s="623">
        <v>315133</v>
      </c>
      <c r="CS31" s="655"/>
      <c r="CT31" s="655"/>
      <c r="CU31" s="655"/>
      <c r="CV31" s="655"/>
      <c r="CW31" s="655"/>
      <c r="CX31" s="655"/>
      <c r="CY31" s="656"/>
      <c r="CZ31" s="628">
        <v>0.3</v>
      </c>
      <c r="DA31" s="653"/>
      <c r="DB31" s="653"/>
      <c r="DC31" s="657"/>
      <c r="DD31" s="632">
        <v>307716</v>
      </c>
      <c r="DE31" s="655"/>
      <c r="DF31" s="655"/>
      <c r="DG31" s="655"/>
      <c r="DH31" s="655"/>
      <c r="DI31" s="655"/>
      <c r="DJ31" s="655"/>
      <c r="DK31" s="656"/>
      <c r="DL31" s="632">
        <v>307716</v>
      </c>
      <c r="DM31" s="655"/>
      <c r="DN31" s="655"/>
      <c r="DO31" s="655"/>
      <c r="DP31" s="655"/>
      <c r="DQ31" s="655"/>
      <c r="DR31" s="655"/>
      <c r="DS31" s="655"/>
      <c r="DT31" s="655"/>
      <c r="DU31" s="655"/>
      <c r="DV31" s="656"/>
      <c r="DW31" s="628">
        <v>0.5</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9477555</v>
      </c>
      <c r="S32" s="624"/>
      <c r="T32" s="624"/>
      <c r="U32" s="624"/>
      <c r="V32" s="624"/>
      <c r="W32" s="624"/>
      <c r="X32" s="624"/>
      <c r="Y32" s="625"/>
      <c r="Z32" s="626">
        <v>7.7</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0" t="s">
        <v>302</v>
      </c>
      <c r="AX32" s="620" t="s">
        <v>303</v>
      </c>
      <c r="AY32" s="621"/>
      <c r="AZ32" s="621"/>
      <c r="BA32" s="621"/>
      <c r="BB32" s="621"/>
      <c r="BC32" s="621"/>
      <c r="BD32" s="621"/>
      <c r="BE32" s="621"/>
      <c r="BF32" s="622"/>
      <c r="BG32" s="680">
        <v>99.4</v>
      </c>
      <c r="BH32" s="655"/>
      <c r="BI32" s="655"/>
      <c r="BJ32" s="655"/>
      <c r="BK32" s="655"/>
      <c r="BL32" s="655"/>
      <c r="BM32" s="629">
        <v>98.7</v>
      </c>
      <c r="BN32" s="655"/>
      <c r="BO32" s="655"/>
      <c r="BP32" s="655"/>
      <c r="BQ32" s="678"/>
      <c r="BR32" s="680">
        <v>99.4</v>
      </c>
      <c r="BS32" s="655"/>
      <c r="BT32" s="655"/>
      <c r="BU32" s="655"/>
      <c r="BV32" s="655"/>
      <c r="BW32" s="655"/>
      <c r="BX32" s="629">
        <v>98.5</v>
      </c>
      <c r="BY32" s="655"/>
      <c r="BZ32" s="655"/>
      <c r="CA32" s="655"/>
      <c r="CB32" s="678"/>
      <c r="CD32" s="663"/>
      <c r="CE32" s="664"/>
      <c r="CF32" s="620" t="s">
        <v>304</v>
      </c>
      <c r="CG32" s="621"/>
      <c r="CH32" s="621"/>
      <c r="CI32" s="621"/>
      <c r="CJ32" s="621"/>
      <c r="CK32" s="621"/>
      <c r="CL32" s="621"/>
      <c r="CM32" s="621"/>
      <c r="CN32" s="621"/>
      <c r="CO32" s="621"/>
      <c r="CP32" s="621"/>
      <c r="CQ32" s="622"/>
      <c r="CR32" s="623">
        <v>7474</v>
      </c>
      <c r="CS32" s="624"/>
      <c r="CT32" s="624"/>
      <c r="CU32" s="624"/>
      <c r="CV32" s="624"/>
      <c r="CW32" s="624"/>
      <c r="CX32" s="624"/>
      <c r="CY32" s="625"/>
      <c r="CZ32" s="628">
        <v>0</v>
      </c>
      <c r="DA32" s="653"/>
      <c r="DB32" s="653"/>
      <c r="DC32" s="657"/>
      <c r="DD32" s="632">
        <v>7474</v>
      </c>
      <c r="DE32" s="624"/>
      <c r="DF32" s="624"/>
      <c r="DG32" s="624"/>
      <c r="DH32" s="624"/>
      <c r="DI32" s="624"/>
      <c r="DJ32" s="624"/>
      <c r="DK32" s="625"/>
      <c r="DL32" s="632">
        <v>7474</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519130</v>
      </c>
      <c r="S33" s="624"/>
      <c r="T33" s="624"/>
      <c r="U33" s="624"/>
      <c r="V33" s="624"/>
      <c r="W33" s="624"/>
      <c r="X33" s="624"/>
      <c r="Y33" s="625"/>
      <c r="Z33" s="626">
        <v>0.4</v>
      </c>
      <c r="AA33" s="626"/>
      <c r="AB33" s="626"/>
      <c r="AC33" s="626"/>
      <c r="AD33" s="627">
        <v>91513</v>
      </c>
      <c r="AE33" s="627"/>
      <c r="AF33" s="627"/>
      <c r="AG33" s="627"/>
      <c r="AH33" s="627"/>
      <c r="AI33" s="627"/>
      <c r="AJ33" s="627"/>
      <c r="AK33" s="627"/>
      <c r="AL33" s="628">
        <v>0.1</v>
      </c>
      <c r="AM33" s="629"/>
      <c r="AN33" s="629"/>
      <c r="AO33" s="630"/>
      <c r="AP33" s="673"/>
      <c r="AQ33" s="674"/>
      <c r="AR33" s="674"/>
      <c r="AS33" s="674"/>
      <c r="AT33" s="677"/>
      <c r="AU33" s="215"/>
      <c r="AV33" s="215"/>
      <c r="AW33" s="215"/>
      <c r="AX33" s="644" t="s">
        <v>306</v>
      </c>
      <c r="AY33" s="645"/>
      <c r="AZ33" s="645"/>
      <c r="BA33" s="645"/>
      <c r="BB33" s="645"/>
      <c r="BC33" s="645"/>
      <c r="BD33" s="645"/>
      <c r="BE33" s="645"/>
      <c r="BF33" s="646"/>
      <c r="BG33" s="681">
        <v>99.6</v>
      </c>
      <c r="BH33" s="682"/>
      <c r="BI33" s="682"/>
      <c r="BJ33" s="682"/>
      <c r="BK33" s="682"/>
      <c r="BL33" s="682"/>
      <c r="BM33" s="683">
        <v>98.4</v>
      </c>
      <c r="BN33" s="682"/>
      <c r="BO33" s="682"/>
      <c r="BP33" s="682"/>
      <c r="BQ33" s="684"/>
      <c r="BR33" s="681">
        <v>99.6</v>
      </c>
      <c r="BS33" s="682"/>
      <c r="BT33" s="682"/>
      <c r="BU33" s="682"/>
      <c r="BV33" s="682"/>
      <c r="BW33" s="682"/>
      <c r="BX33" s="683">
        <v>98.3</v>
      </c>
      <c r="BY33" s="682"/>
      <c r="BZ33" s="682"/>
      <c r="CA33" s="682"/>
      <c r="CB33" s="684"/>
      <c r="CD33" s="620" t="s">
        <v>307</v>
      </c>
      <c r="CE33" s="621"/>
      <c r="CF33" s="621"/>
      <c r="CG33" s="621"/>
      <c r="CH33" s="621"/>
      <c r="CI33" s="621"/>
      <c r="CJ33" s="621"/>
      <c r="CK33" s="621"/>
      <c r="CL33" s="621"/>
      <c r="CM33" s="621"/>
      <c r="CN33" s="621"/>
      <c r="CO33" s="621"/>
      <c r="CP33" s="621"/>
      <c r="CQ33" s="622"/>
      <c r="CR33" s="623">
        <v>39754132</v>
      </c>
      <c r="CS33" s="655"/>
      <c r="CT33" s="655"/>
      <c r="CU33" s="655"/>
      <c r="CV33" s="655"/>
      <c r="CW33" s="655"/>
      <c r="CX33" s="655"/>
      <c r="CY33" s="656"/>
      <c r="CZ33" s="628">
        <v>32.6</v>
      </c>
      <c r="DA33" s="653"/>
      <c r="DB33" s="653"/>
      <c r="DC33" s="657"/>
      <c r="DD33" s="632">
        <v>30172861</v>
      </c>
      <c r="DE33" s="655"/>
      <c r="DF33" s="655"/>
      <c r="DG33" s="655"/>
      <c r="DH33" s="655"/>
      <c r="DI33" s="655"/>
      <c r="DJ33" s="655"/>
      <c r="DK33" s="656"/>
      <c r="DL33" s="632">
        <v>25453265</v>
      </c>
      <c r="DM33" s="655"/>
      <c r="DN33" s="655"/>
      <c r="DO33" s="655"/>
      <c r="DP33" s="655"/>
      <c r="DQ33" s="655"/>
      <c r="DR33" s="655"/>
      <c r="DS33" s="655"/>
      <c r="DT33" s="655"/>
      <c r="DU33" s="655"/>
      <c r="DV33" s="656"/>
      <c r="DW33" s="628">
        <v>40.299999999999997</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1739802</v>
      </c>
      <c r="S34" s="624"/>
      <c r="T34" s="624"/>
      <c r="U34" s="624"/>
      <c r="V34" s="624"/>
      <c r="W34" s="624"/>
      <c r="X34" s="624"/>
      <c r="Y34" s="625"/>
      <c r="Z34" s="626">
        <v>1.4</v>
      </c>
      <c r="AA34" s="626"/>
      <c r="AB34" s="626"/>
      <c r="AC34" s="626"/>
      <c r="AD34" s="627" t="s">
        <v>122</v>
      </c>
      <c r="AE34" s="627"/>
      <c r="AF34" s="627"/>
      <c r="AG34" s="627"/>
      <c r="AH34" s="627"/>
      <c r="AI34" s="627"/>
      <c r="AJ34" s="627"/>
      <c r="AK34" s="627"/>
      <c r="AL34" s="628" t="s">
        <v>122</v>
      </c>
      <c r="AM34" s="629"/>
      <c r="AN34" s="629"/>
      <c r="AO34" s="630"/>
      <c r="AP34" s="216"/>
      <c r="AQ34" s="217"/>
      <c r="AS34" s="214"/>
      <c r="AT34" s="214"/>
      <c r="AU34" s="214"/>
      <c r="AV34" s="214"/>
      <c r="AW34" s="214"/>
      <c r="AX34" s="214"/>
      <c r="AY34" s="214"/>
      <c r="AZ34" s="214"/>
      <c r="BA34" s="214"/>
      <c r="BB34" s="214"/>
      <c r="BC34" s="214"/>
      <c r="BD34" s="214"/>
      <c r="BE34" s="214"/>
      <c r="BF34" s="214"/>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20" t="s">
        <v>309</v>
      </c>
      <c r="CE34" s="621"/>
      <c r="CF34" s="621"/>
      <c r="CG34" s="621"/>
      <c r="CH34" s="621"/>
      <c r="CI34" s="621"/>
      <c r="CJ34" s="621"/>
      <c r="CK34" s="621"/>
      <c r="CL34" s="621"/>
      <c r="CM34" s="621"/>
      <c r="CN34" s="621"/>
      <c r="CO34" s="621"/>
      <c r="CP34" s="621"/>
      <c r="CQ34" s="622"/>
      <c r="CR34" s="623">
        <v>13364661</v>
      </c>
      <c r="CS34" s="624"/>
      <c r="CT34" s="624"/>
      <c r="CU34" s="624"/>
      <c r="CV34" s="624"/>
      <c r="CW34" s="624"/>
      <c r="CX34" s="624"/>
      <c r="CY34" s="625"/>
      <c r="CZ34" s="628">
        <v>11</v>
      </c>
      <c r="DA34" s="653"/>
      <c r="DB34" s="653"/>
      <c r="DC34" s="657"/>
      <c r="DD34" s="632">
        <v>9498655</v>
      </c>
      <c r="DE34" s="624"/>
      <c r="DF34" s="624"/>
      <c r="DG34" s="624"/>
      <c r="DH34" s="624"/>
      <c r="DI34" s="624"/>
      <c r="DJ34" s="624"/>
      <c r="DK34" s="625"/>
      <c r="DL34" s="632">
        <v>8083649</v>
      </c>
      <c r="DM34" s="624"/>
      <c r="DN34" s="624"/>
      <c r="DO34" s="624"/>
      <c r="DP34" s="624"/>
      <c r="DQ34" s="624"/>
      <c r="DR34" s="624"/>
      <c r="DS34" s="624"/>
      <c r="DT34" s="624"/>
      <c r="DU34" s="624"/>
      <c r="DV34" s="625"/>
      <c r="DW34" s="628">
        <v>12.8</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1058875</v>
      </c>
      <c r="S35" s="624"/>
      <c r="T35" s="624"/>
      <c r="U35" s="624"/>
      <c r="V35" s="624"/>
      <c r="W35" s="624"/>
      <c r="X35" s="624"/>
      <c r="Y35" s="625"/>
      <c r="Z35" s="626">
        <v>0.9</v>
      </c>
      <c r="AA35" s="626"/>
      <c r="AB35" s="626"/>
      <c r="AC35" s="626"/>
      <c r="AD35" s="627" t="s">
        <v>122</v>
      </c>
      <c r="AE35" s="627"/>
      <c r="AF35" s="627"/>
      <c r="AG35" s="627"/>
      <c r="AH35" s="627"/>
      <c r="AI35" s="627"/>
      <c r="AJ35" s="627"/>
      <c r="AK35" s="627"/>
      <c r="AL35" s="628" t="s">
        <v>122</v>
      </c>
      <c r="AM35" s="629"/>
      <c r="AN35" s="629"/>
      <c r="AO35" s="630"/>
      <c r="AP35" s="218"/>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450893</v>
      </c>
      <c r="CS35" s="655"/>
      <c r="CT35" s="655"/>
      <c r="CU35" s="655"/>
      <c r="CV35" s="655"/>
      <c r="CW35" s="655"/>
      <c r="CX35" s="655"/>
      <c r="CY35" s="656"/>
      <c r="CZ35" s="628">
        <v>0.4</v>
      </c>
      <c r="DA35" s="653"/>
      <c r="DB35" s="653"/>
      <c r="DC35" s="657"/>
      <c r="DD35" s="632">
        <v>443871</v>
      </c>
      <c r="DE35" s="655"/>
      <c r="DF35" s="655"/>
      <c r="DG35" s="655"/>
      <c r="DH35" s="655"/>
      <c r="DI35" s="655"/>
      <c r="DJ35" s="655"/>
      <c r="DK35" s="656"/>
      <c r="DL35" s="632">
        <v>443871</v>
      </c>
      <c r="DM35" s="655"/>
      <c r="DN35" s="655"/>
      <c r="DO35" s="655"/>
      <c r="DP35" s="655"/>
      <c r="DQ35" s="655"/>
      <c r="DR35" s="655"/>
      <c r="DS35" s="655"/>
      <c r="DT35" s="655"/>
      <c r="DU35" s="655"/>
      <c r="DV35" s="656"/>
      <c r="DW35" s="628">
        <v>0.7</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403602</v>
      </c>
      <c r="S36" s="624"/>
      <c r="T36" s="624"/>
      <c r="U36" s="624"/>
      <c r="V36" s="624"/>
      <c r="W36" s="624"/>
      <c r="X36" s="624"/>
      <c r="Y36" s="625"/>
      <c r="Z36" s="626">
        <v>0.3</v>
      </c>
      <c r="AA36" s="626"/>
      <c r="AB36" s="626"/>
      <c r="AC36" s="626"/>
      <c r="AD36" s="627" t="s">
        <v>122</v>
      </c>
      <c r="AE36" s="627"/>
      <c r="AF36" s="627"/>
      <c r="AG36" s="627"/>
      <c r="AH36" s="627"/>
      <c r="AI36" s="627"/>
      <c r="AJ36" s="627"/>
      <c r="AK36" s="627"/>
      <c r="AL36" s="628" t="s">
        <v>122</v>
      </c>
      <c r="AM36" s="629"/>
      <c r="AN36" s="629"/>
      <c r="AO36" s="630"/>
      <c r="AP36" s="218"/>
      <c r="AQ36" s="689" t="s">
        <v>315</v>
      </c>
      <c r="AR36" s="690"/>
      <c r="AS36" s="690"/>
      <c r="AT36" s="690"/>
      <c r="AU36" s="690"/>
      <c r="AV36" s="690"/>
      <c r="AW36" s="690"/>
      <c r="AX36" s="690"/>
      <c r="AY36" s="691"/>
      <c r="AZ36" s="612">
        <v>17596934</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114815</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11375136</v>
      </c>
      <c r="CS36" s="624"/>
      <c r="CT36" s="624"/>
      <c r="CU36" s="624"/>
      <c r="CV36" s="624"/>
      <c r="CW36" s="624"/>
      <c r="CX36" s="624"/>
      <c r="CY36" s="625"/>
      <c r="CZ36" s="628">
        <v>9.3000000000000007</v>
      </c>
      <c r="DA36" s="653"/>
      <c r="DB36" s="653"/>
      <c r="DC36" s="657"/>
      <c r="DD36" s="632">
        <v>10303082</v>
      </c>
      <c r="DE36" s="624"/>
      <c r="DF36" s="624"/>
      <c r="DG36" s="624"/>
      <c r="DH36" s="624"/>
      <c r="DI36" s="624"/>
      <c r="DJ36" s="624"/>
      <c r="DK36" s="625"/>
      <c r="DL36" s="632">
        <v>7999983</v>
      </c>
      <c r="DM36" s="624"/>
      <c r="DN36" s="624"/>
      <c r="DO36" s="624"/>
      <c r="DP36" s="624"/>
      <c r="DQ36" s="624"/>
      <c r="DR36" s="624"/>
      <c r="DS36" s="624"/>
      <c r="DT36" s="624"/>
      <c r="DU36" s="624"/>
      <c r="DV36" s="625"/>
      <c r="DW36" s="628">
        <v>12.7</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1449654</v>
      </c>
      <c r="S37" s="624"/>
      <c r="T37" s="624"/>
      <c r="U37" s="624"/>
      <c r="V37" s="624"/>
      <c r="W37" s="624"/>
      <c r="X37" s="624"/>
      <c r="Y37" s="625"/>
      <c r="Z37" s="626">
        <v>1.2</v>
      </c>
      <c r="AA37" s="626"/>
      <c r="AB37" s="626"/>
      <c r="AC37" s="626"/>
      <c r="AD37" s="627">
        <v>96650</v>
      </c>
      <c r="AE37" s="627"/>
      <c r="AF37" s="627"/>
      <c r="AG37" s="627"/>
      <c r="AH37" s="627"/>
      <c r="AI37" s="627"/>
      <c r="AJ37" s="627"/>
      <c r="AK37" s="627"/>
      <c r="AL37" s="628">
        <v>0.2</v>
      </c>
      <c r="AM37" s="629"/>
      <c r="AN37" s="629"/>
      <c r="AO37" s="630"/>
      <c r="AQ37" s="686" t="s">
        <v>319</v>
      </c>
      <c r="AR37" s="687"/>
      <c r="AS37" s="687"/>
      <c r="AT37" s="687"/>
      <c r="AU37" s="687"/>
      <c r="AV37" s="687"/>
      <c r="AW37" s="687"/>
      <c r="AX37" s="687"/>
      <c r="AY37" s="688"/>
      <c r="AZ37" s="623">
        <v>4171584</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-405853</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904140</v>
      </c>
      <c r="CS37" s="655"/>
      <c r="CT37" s="655"/>
      <c r="CU37" s="655"/>
      <c r="CV37" s="655"/>
      <c r="CW37" s="655"/>
      <c r="CX37" s="655"/>
      <c r="CY37" s="656"/>
      <c r="CZ37" s="628">
        <v>0.7</v>
      </c>
      <c r="DA37" s="653"/>
      <c r="DB37" s="653"/>
      <c r="DC37" s="657"/>
      <c r="DD37" s="632">
        <v>643393</v>
      </c>
      <c r="DE37" s="655"/>
      <c r="DF37" s="655"/>
      <c r="DG37" s="655"/>
      <c r="DH37" s="655"/>
      <c r="DI37" s="655"/>
      <c r="DJ37" s="655"/>
      <c r="DK37" s="656"/>
      <c r="DL37" s="632">
        <v>620258</v>
      </c>
      <c r="DM37" s="655"/>
      <c r="DN37" s="655"/>
      <c r="DO37" s="655"/>
      <c r="DP37" s="655"/>
      <c r="DQ37" s="655"/>
      <c r="DR37" s="655"/>
      <c r="DS37" s="655"/>
      <c r="DT37" s="655"/>
      <c r="DU37" s="655"/>
      <c r="DV37" s="656"/>
      <c r="DW37" s="628">
        <v>1</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5124379</v>
      </c>
      <c r="S38" s="624"/>
      <c r="T38" s="624"/>
      <c r="U38" s="624"/>
      <c r="V38" s="624"/>
      <c r="W38" s="624"/>
      <c r="X38" s="624"/>
      <c r="Y38" s="625"/>
      <c r="Z38" s="626">
        <v>4.2</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1588993</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33194</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11573779</v>
      </c>
      <c r="CS38" s="624"/>
      <c r="CT38" s="624"/>
      <c r="CU38" s="624"/>
      <c r="CV38" s="624"/>
      <c r="CW38" s="624"/>
      <c r="CX38" s="624"/>
      <c r="CY38" s="625"/>
      <c r="CZ38" s="628">
        <v>9.5</v>
      </c>
      <c r="DA38" s="653"/>
      <c r="DB38" s="653"/>
      <c r="DC38" s="657"/>
      <c r="DD38" s="632">
        <v>9026299</v>
      </c>
      <c r="DE38" s="624"/>
      <c r="DF38" s="624"/>
      <c r="DG38" s="624"/>
      <c r="DH38" s="624"/>
      <c r="DI38" s="624"/>
      <c r="DJ38" s="624"/>
      <c r="DK38" s="625"/>
      <c r="DL38" s="632">
        <v>8381936</v>
      </c>
      <c r="DM38" s="624"/>
      <c r="DN38" s="624"/>
      <c r="DO38" s="624"/>
      <c r="DP38" s="624"/>
      <c r="DQ38" s="624"/>
      <c r="DR38" s="624"/>
      <c r="DS38" s="624"/>
      <c r="DT38" s="624"/>
      <c r="DU38" s="624"/>
      <c r="DV38" s="625"/>
      <c r="DW38" s="628">
        <v>13.3</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262578</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49197</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2022086</v>
      </c>
      <c r="CS39" s="655"/>
      <c r="CT39" s="655"/>
      <c r="CU39" s="655"/>
      <c r="CV39" s="655"/>
      <c r="CW39" s="655"/>
      <c r="CX39" s="655"/>
      <c r="CY39" s="656"/>
      <c r="CZ39" s="628">
        <v>1.7</v>
      </c>
      <c r="DA39" s="653"/>
      <c r="DB39" s="653"/>
      <c r="DC39" s="657"/>
      <c r="DD39" s="632">
        <v>357128</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1465279</v>
      </c>
      <c r="S40" s="624"/>
      <c r="T40" s="624"/>
      <c r="U40" s="624"/>
      <c r="V40" s="624"/>
      <c r="W40" s="624"/>
      <c r="X40" s="624"/>
      <c r="Y40" s="625"/>
      <c r="Z40" s="626">
        <v>1.2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9"/>
      <c r="BM40" s="621" t="s">
        <v>333</v>
      </c>
      <c r="BN40" s="621"/>
      <c r="BO40" s="621"/>
      <c r="BP40" s="621"/>
      <c r="BQ40" s="621"/>
      <c r="BR40" s="621"/>
      <c r="BS40" s="621"/>
      <c r="BT40" s="621"/>
      <c r="BU40" s="622"/>
      <c r="BV40" s="623">
        <v>109</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967577</v>
      </c>
      <c r="CS40" s="624"/>
      <c r="CT40" s="624"/>
      <c r="CU40" s="624"/>
      <c r="CV40" s="624"/>
      <c r="CW40" s="624"/>
      <c r="CX40" s="624"/>
      <c r="CY40" s="625"/>
      <c r="CZ40" s="628">
        <v>0.8</v>
      </c>
      <c r="DA40" s="653"/>
      <c r="DB40" s="653"/>
      <c r="DC40" s="657"/>
      <c r="DD40" s="632">
        <v>543826</v>
      </c>
      <c r="DE40" s="624"/>
      <c r="DF40" s="624"/>
      <c r="DG40" s="624"/>
      <c r="DH40" s="624"/>
      <c r="DI40" s="624"/>
      <c r="DJ40" s="624"/>
      <c r="DK40" s="625"/>
      <c r="DL40" s="632">
        <v>543826</v>
      </c>
      <c r="DM40" s="624"/>
      <c r="DN40" s="624"/>
      <c r="DO40" s="624"/>
      <c r="DP40" s="624"/>
      <c r="DQ40" s="624"/>
      <c r="DR40" s="624"/>
      <c r="DS40" s="624"/>
      <c r="DT40" s="624"/>
      <c r="DU40" s="624"/>
      <c r="DV40" s="625"/>
      <c r="DW40" s="628">
        <v>0.9</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122333416</v>
      </c>
      <c r="S41" s="696"/>
      <c r="T41" s="696"/>
      <c r="U41" s="696"/>
      <c r="V41" s="696"/>
      <c r="W41" s="696"/>
      <c r="X41" s="696"/>
      <c r="Y41" s="700"/>
      <c r="Z41" s="701">
        <v>100</v>
      </c>
      <c r="AA41" s="701"/>
      <c r="AB41" s="701"/>
      <c r="AC41" s="701"/>
      <c r="AD41" s="702">
        <v>61707538</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3026137</v>
      </c>
      <c r="BA41" s="624"/>
      <c r="BB41" s="624"/>
      <c r="BC41" s="624"/>
      <c r="BD41" s="655"/>
      <c r="BE41" s="655"/>
      <c r="BF41" s="678"/>
      <c r="BG41" s="671"/>
      <c r="BH41" s="672"/>
      <c r="BI41" s="672"/>
      <c r="BJ41" s="672"/>
      <c r="BK41" s="672"/>
      <c r="BL41" s="219"/>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8547642</v>
      </c>
      <c r="BA42" s="696"/>
      <c r="BB42" s="696"/>
      <c r="BC42" s="696"/>
      <c r="BD42" s="682"/>
      <c r="BE42" s="682"/>
      <c r="BF42" s="684"/>
      <c r="BG42" s="673"/>
      <c r="BH42" s="674"/>
      <c r="BI42" s="674"/>
      <c r="BJ42" s="674"/>
      <c r="BK42" s="674"/>
      <c r="BL42" s="220"/>
      <c r="BM42" s="645" t="s">
        <v>340</v>
      </c>
      <c r="BN42" s="645"/>
      <c r="BO42" s="645"/>
      <c r="BP42" s="645"/>
      <c r="BQ42" s="645"/>
      <c r="BR42" s="645"/>
      <c r="BS42" s="645"/>
      <c r="BT42" s="645"/>
      <c r="BU42" s="646"/>
      <c r="BV42" s="695">
        <v>370</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5908484</v>
      </c>
      <c r="CS42" s="655"/>
      <c r="CT42" s="655"/>
      <c r="CU42" s="655"/>
      <c r="CV42" s="655"/>
      <c r="CW42" s="655"/>
      <c r="CX42" s="655"/>
      <c r="CY42" s="656"/>
      <c r="CZ42" s="628">
        <v>4.8</v>
      </c>
      <c r="DA42" s="653"/>
      <c r="DB42" s="653"/>
      <c r="DC42" s="657"/>
      <c r="DD42" s="632">
        <v>1763270</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0" t="s">
        <v>342</v>
      </c>
      <c r="CD43" s="620" t="s">
        <v>343</v>
      </c>
      <c r="CE43" s="621"/>
      <c r="CF43" s="621"/>
      <c r="CG43" s="621"/>
      <c r="CH43" s="621"/>
      <c r="CI43" s="621"/>
      <c r="CJ43" s="621"/>
      <c r="CK43" s="621"/>
      <c r="CL43" s="621"/>
      <c r="CM43" s="621"/>
      <c r="CN43" s="621"/>
      <c r="CO43" s="621"/>
      <c r="CP43" s="621"/>
      <c r="CQ43" s="622"/>
      <c r="CR43" s="623">
        <v>413104</v>
      </c>
      <c r="CS43" s="655"/>
      <c r="CT43" s="655"/>
      <c r="CU43" s="655"/>
      <c r="CV43" s="655"/>
      <c r="CW43" s="655"/>
      <c r="CX43" s="655"/>
      <c r="CY43" s="656"/>
      <c r="CZ43" s="628">
        <v>0.3</v>
      </c>
      <c r="DA43" s="653"/>
      <c r="DB43" s="653"/>
      <c r="DC43" s="657"/>
      <c r="DD43" s="632">
        <v>382214</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5895794</v>
      </c>
      <c r="CS44" s="624"/>
      <c r="CT44" s="624"/>
      <c r="CU44" s="624"/>
      <c r="CV44" s="624"/>
      <c r="CW44" s="624"/>
      <c r="CX44" s="624"/>
      <c r="CY44" s="625"/>
      <c r="CZ44" s="628">
        <v>4.8</v>
      </c>
      <c r="DA44" s="629"/>
      <c r="DB44" s="629"/>
      <c r="DC44" s="635"/>
      <c r="DD44" s="632">
        <v>1762930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1827913</v>
      </c>
      <c r="CS45" s="655"/>
      <c r="CT45" s="655"/>
      <c r="CU45" s="655"/>
      <c r="CV45" s="655"/>
      <c r="CW45" s="655"/>
      <c r="CX45" s="655"/>
      <c r="CY45" s="656"/>
      <c r="CZ45" s="628">
        <v>1.5</v>
      </c>
      <c r="DA45" s="653"/>
      <c r="DB45" s="653"/>
      <c r="DC45" s="657"/>
      <c r="DD45" s="632">
        <v>92691</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1"/>
      <c r="CD46" s="661"/>
      <c r="CE46" s="662"/>
      <c r="CF46" s="620" t="s">
        <v>348</v>
      </c>
      <c r="CG46" s="621"/>
      <c r="CH46" s="621"/>
      <c r="CI46" s="621"/>
      <c r="CJ46" s="621"/>
      <c r="CK46" s="621"/>
      <c r="CL46" s="621"/>
      <c r="CM46" s="621"/>
      <c r="CN46" s="621"/>
      <c r="CO46" s="621"/>
      <c r="CP46" s="621"/>
      <c r="CQ46" s="622"/>
      <c r="CR46" s="623">
        <v>4049185</v>
      </c>
      <c r="CS46" s="624"/>
      <c r="CT46" s="624"/>
      <c r="CU46" s="624"/>
      <c r="CV46" s="624"/>
      <c r="CW46" s="624"/>
      <c r="CX46" s="624"/>
      <c r="CY46" s="625"/>
      <c r="CZ46" s="628">
        <v>3.3</v>
      </c>
      <c r="DA46" s="629"/>
      <c r="DB46" s="629"/>
      <c r="DC46" s="635"/>
      <c r="DD46" s="632">
        <v>1666843</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1"/>
      <c r="CD47" s="661"/>
      <c r="CE47" s="662"/>
      <c r="CF47" s="620" t="s">
        <v>349</v>
      </c>
      <c r="CG47" s="621"/>
      <c r="CH47" s="621"/>
      <c r="CI47" s="621"/>
      <c r="CJ47" s="621"/>
      <c r="CK47" s="621"/>
      <c r="CL47" s="621"/>
      <c r="CM47" s="621"/>
      <c r="CN47" s="621"/>
      <c r="CO47" s="621"/>
      <c r="CP47" s="621"/>
      <c r="CQ47" s="622"/>
      <c r="CR47" s="623">
        <v>12690</v>
      </c>
      <c r="CS47" s="655"/>
      <c r="CT47" s="655"/>
      <c r="CU47" s="655"/>
      <c r="CV47" s="655"/>
      <c r="CW47" s="655"/>
      <c r="CX47" s="655"/>
      <c r="CY47" s="656"/>
      <c r="CZ47" s="628">
        <v>0</v>
      </c>
      <c r="DA47" s="653"/>
      <c r="DB47" s="653"/>
      <c r="DC47" s="657"/>
      <c r="DD47" s="632">
        <v>340</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1"/>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1"/>
      <c r="CD49" s="644" t="s">
        <v>351</v>
      </c>
      <c r="CE49" s="645"/>
      <c r="CF49" s="645"/>
      <c r="CG49" s="645"/>
      <c r="CH49" s="645"/>
      <c r="CI49" s="645"/>
      <c r="CJ49" s="645"/>
      <c r="CK49" s="645"/>
      <c r="CL49" s="645"/>
      <c r="CM49" s="645"/>
      <c r="CN49" s="645"/>
      <c r="CO49" s="645"/>
      <c r="CP49" s="645"/>
      <c r="CQ49" s="646"/>
      <c r="CR49" s="695">
        <v>122009483</v>
      </c>
      <c r="CS49" s="682"/>
      <c r="CT49" s="682"/>
      <c r="CU49" s="682"/>
      <c r="CV49" s="682"/>
      <c r="CW49" s="682"/>
      <c r="CX49" s="682"/>
      <c r="CY49" s="711"/>
      <c r="CZ49" s="703">
        <v>100</v>
      </c>
      <c r="DA49" s="712"/>
      <c r="DB49" s="712"/>
      <c r="DC49" s="713"/>
      <c r="DD49" s="714">
        <v>75281174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T5JSz3ajhFWmIXOMO0fB48cKq1yaLICazURnhRoYpUnxkyURzStNNBgbkqxLaCux9Kyof+guW/U1J1hjif2g8A==" saltValue="3aO4+49QL6sYiRYu9LXdZ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22" t="s">
        <v>353</v>
      </c>
      <c r="DK2" s="723"/>
      <c r="DL2" s="723"/>
      <c r="DM2" s="723"/>
      <c r="DN2" s="723"/>
      <c r="DO2" s="724"/>
      <c r="DP2" s="224"/>
      <c r="DQ2" s="722" t="s">
        <v>354</v>
      </c>
      <c r="DR2" s="723"/>
      <c r="DS2" s="723"/>
      <c r="DT2" s="723"/>
      <c r="DU2" s="723"/>
      <c r="DV2" s="723"/>
      <c r="DW2" s="723"/>
      <c r="DX2" s="723"/>
      <c r="DY2" s="723"/>
      <c r="DZ2" s="724"/>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8"/>
      <c r="BA4" s="228"/>
      <c r="BB4" s="228"/>
      <c r="BC4" s="228"/>
      <c r="BD4" s="228"/>
      <c r="BE4" s="229"/>
      <c r="BF4" s="229"/>
      <c r="BG4" s="229"/>
      <c r="BH4" s="229"/>
      <c r="BI4" s="229"/>
      <c r="BJ4" s="229"/>
      <c r="BK4" s="229"/>
      <c r="BL4" s="229"/>
      <c r="BM4" s="229"/>
      <c r="BN4" s="229"/>
      <c r="BO4" s="229"/>
      <c r="BP4" s="229"/>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0"/>
    </row>
    <row r="5" spans="1:131" s="231"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8"/>
      <c r="BA5" s="228"/>
      <c r="BB5" s="228"/>
      <c r="BC5" s="228"/>
      <c r="BD5" s="228"/>
      <c r="BE5" s="229"/>
      <c r="BF5" s="229"/>
      <c r="BG5" s="229"/>
      <c r="BH5" s="229"/>
      <c r="BI5" s="229"/>
      <c r="BJ5" s="229"/>
      <c r="BK5" s="229"/>
      <c r="BL5" s="229"/>
      <c r="BM5" s="229"/>
      <c r="BN5" s="229"/>
      <c r="BO5" s="229"/>
      <c r="BP5" s="229"/>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0"/>
    </row>
    <row r="6" spans="1:131" s="231"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8"/>
      <c r="BA6" s="228"/>
      <c r="BB6" s="228"/>
      <c r="BC6" s="228"/>
      <c r="BD6" s="228"/>
      <c r="BE6" s="229"/>
      <c r="BF6" s="229"/>
      <c r="BG6" s="229"/>
      <c r="BH6" s="229"/>
      <c r="BI6" s="229"/>
      <c r="BJ6" s="229"/>
      <c r="BK6" s="229"/>
      <c r="BL6" s="229"/>
      <c r="BM6" s="229"/>
      <c r="BN6" s="229"/>
      <c r="BO6" s="229"/>
      <c r="BP6" s="229"/>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0"/>
    </row>
    <row r="7" spans="1:131" s="231" customFormat="1" ht="26.25" customHeight="1" thickTop="1" x14ac:dyDescent="0.2">
      <c r="A7" s="232">
        <v>1</v>
      </c>
      <c r="B7" s="749" t="s">
        <v>374</v>
      </c>
      <c r="C7" s="750"/>
      <c r="D7" s="750"/>
      <c r="E7" s="750"/>
      <c r="F7" s="750"/>
      <c r="G7" s="750"/>
      <c r="H7" s="750"/>
      <c r="I7" s="750"/>
      <c r="J7" s="750"/>
      <c r="K7" s="750"/>
      <c r="L7" s="750"/>
      <c r="M7" s="750"/>
      <c r="N7" s="750"/>
      <c r="O7" s="750"/>
      <c r="P7" s="751"/>
      <c r="Q7" s="752">
        <v>122307</v>
      </c>
      <c r="R7" s="753"/>
      <c r="S7" s="753"/>
      <c r="T7" s="753"/>
      <c r="U7" s="753"/>
      <c r="V7" s="753">
        <v>122060</v>
      </c>
      <c r="W7" s="753"/>
      <c r="X7" s="753"/>
      <c r="Y7" s="753"/>
      <c r="Z7" s="753"/>
      <c r="AA7" s="753">
        <v>247</v>
      </c>
      <c r="AB7" s="753"/>
      <c r="AC7" s="753"/>
      <c r="AD7" s="753"/>
      <c r="AE7" s="754"/>
      <c r="AF7" s="755">
        <v>35</v>
      </c>
      <c r="AG7" s="756"/>
      <c r="AH7" s="756"/>
      <c r="AI7" s="756"/>
      <c r="AJ7" s="757"/>
      <c r="AK7" s="758">
        <v>1065</v>
      </c>
      <c r="AL7" s="759"/>
      <c r="AM7" s="759"/>
      <c r="AN7" s="759"/>
      <c r="AO7" s="759"/>
      <c r="AP7" s="759">
        <v>86309</v>
      </c>
      <c r="AQ7" s="759"/>
      <c r="AR7" s="759"/>
      <c r="AS7" s="759"/>
      <c r="AT7" s="759"/>
      <c r="AU7" s="760"/>
      <c r="AV7" s="760"/>
      <c r="AW7" s="760"/>
      <c r="AX7" s="760"/>
      <c r="AY7" s="761"/>
      <c r="AZ7" s="228"/>
      <c r="BA7" s="228"/>
      <c r="BB7" s="228"/>
      <c r="BC7" s="228"/>
      <c r="BD7" s="228"/>
      <c r="BE7" s="229"/>
      <c r="BF7" s="229"/>
      <c r="BG7" s="229"/>
      <c r="BH7" s="229"/>
      <c r="BI7" s="229"/>
      <c r="BJ7" s="229"/>
      <c r="BK7" s="229"/>
      <c r="BL7" s="229"/>
      <c r="BM7" s="229"/>
      <c r="BN7" s="229"/>
      <c r="BO7" s="229"/>
      <c r="BP7" s="229"/>
      <c r="BQ7" s="232">
        <v>1</v>
      </c>
      <c r="BR7" s="233"/>
      <c r="BS7" s="746" t="s">
        <v>553</v>
      </c>
      <c r="BT7" s="747"/>
      <c r="BU7" s="747"/>
      <c r="BV7" s="747"/>
      <c r="BW7" s="747"/>
      <c r="BX7" s="747"/>
      <c r="BY7" s="747"/>
      <c r="BZ7" s="747"/>
      <c r="CA7" s="747"/>
      <c r="CB7" s="747"/>
      <c r="CC7" s="747"/>
      <c r="CD7" s="747"/>
      <c r="CE7" s="747"/>
      <c r="CF7" s="747"/>
      <c r="CG7" s="762"/>
      <c r="CH7" s="743">
        <v>50</v>
      </c>
      <c r="CI7" s="744"/>
      <c r="CJ7" s="744"/>
      <c r="CK7" s="744"/>
      <c r="CL7" s="745"/>
      <c r="CM7" s="743">
        <v>79</v>
      </c>
      <c r="CN7" s="744"/>
      <c r="CO7" s="744"/>
      <c r="CP7" s="744"/>
      <c r="CQ7" s="745"/>
      <c r="CR7" s="743">
        <v>8</v>
      </c>
      <c r="CS7" s="744"/>
      <c r="CT7" s="744"/>
      <c r="CU7" s="744"/>
      <c r="CV7" s="745"/>
      <c r="CW7" s="743" t="s">
        <v>552</v>
      </c>
      <c r="CX7" s="744"/>
      <c r="CY7" s="744"/>
      <c r="CZ7" s="744"/>
      <c r="DA7" s="745"/>
      <c r="DB7" s="743" t="s">
        <v>552</v>
      </c>
      <c r="DC7" s="744"/>
      <c r="DD7" s="744"/>
      <c r="DE7" s="744"/>
      <c r="DF7" s="745"/>
      <c r="DG7" s="743" t="s">
        <v>552</v>
      </c>
      <c r="DH7" s="744"/>
      <c r="DI7" s="744"/>
      <c r="DJ7" s="744"/>
      <c r="DK7" s="745"/>
      <c r="DL7" s="743" t="s">
        <v>552</v>
      </c>
      <c r="DM7" s="744"/>
      <c r="DN7" s="744"/>
      <c r="DO7" s="744"/>
      <c r="DP7" s="745"/>
      <c r="DQ7" s="743" t="s">
        <v>552</v>
      </c>
      <c r="DR7" s="744"/>
      <c r="DS7" s="744"/>
      <c r="DT7" s="744"/>
      <c r="DU7" s="745"/>
      <c r="DV7" s="746"/>
      <c r="DW7" s="747"/>
      <c r="DX7" s="747"/>
      <c r="DY7" s="747"/>
      <c r="DZ7" s="748"/>
      <c r="EA7" s="230"/>
    </row>
    <row r="8" spans="1:131" s="231" customFormat="1" ht="26.25" customHeight="1" x14ac:dyDescent="0.2">
      <c r="A8" s="234">
        <v>2</v>
      </c>
      <c r="B8" s="780" t="s">
        <v>375</v>
      </c>
      <c r="C8" s="781"/>
      <c r="D8" s="781"/>
      <c r="E8" s="781"/>
      <c r="F8" s="781"/>
      <c r="G8" s="781"/>
      <c r="H8" s="781"/>
      <c r="I8" s="781"/>
      <c r="J8" s="781"/>
      <c r="K8" s="781"/>
      <c r="L8" s="781"/>
      <c r="M8" s="781"/>
      <c r="N8" s="781"/>
      <c r="O8" s="781"/>
      <c r="P8" s="782"/>
      <c r="Q8" s="783">
        <v>986</v>
      </c>
      <c r="R8" s="784"/>
      <c r="S8" s="784"/>
      <c r="T8" s="784"/>
      <c r="U8" s="784"/>
      <c r="V8" s="784">
        <v>986</v>
      </c>
      <c r="W8" s="784"/>
      <c r="X8" s="784"/>
      <c r="Y8" s="784"/>
      <c r="Z8" s="784"/>
      <c r="AA8" s="784">
        <v>0</v>
      </c>
      <c r="AB8" s="784"/>
      <c r="AC8" s="784"/>
      <c r="AD8" s="784"/>
      <c r="AE8" s="785"/>
      <c r="AF8" s="786" t="s">
        <v>122</v>
      </c>
      <c r="AG8" s="787"/>
      <c r="AH8" s="787"/>
      <c r="AI8" s="787"/>
      <c r="AJ8" s="788"/>
      <c r="AK8" s="769">
        <v>0</v>
      </c>
      <c r="AL8" s="770"/>
      <c r="AM8" s="770"/>
      <c r="AN8" s="770"/>
      <c r="AO8" s="770"/>
      <c r="AP8" s="770">
        <v>2124</v>
      </c>
      <c r="AQ8" s="770"/>
      <c r="AR8" s="770"/>
      <c r="AS8" s="770"/>
      <c r="AT8" s="770"/>
      <c r="AU8" s="771"/>
      <c r="AV8" s="771"/>
      <c r="AW8" s="771"/>
      <c r="AX8" s="771"/>
      <c r="AY8" s="772"/>
      <c r="AZ8" s="228"/>
      <c r="BA8" s="228"/>
      <c r="BB8" s="228"/>
      <c r="BC8" s="228"/>
      <c r="BD8" s="228"/>
      <c r="BE8" s="229"/>
      <c r="BF8" s="229"/>
      <c r="BG8" s="229"/>
      <c r="BH8" s="229"/>
      <c r="BI8" s="229"/>
      <c r="BJ8" s="229"/>
      <c r="BK8" s="229"/>
      <c r="BL8" s="229"/>
      <c r="BM8" s="229"/>
      <c r="BN8" s="229"/>
      <c r="BO8" s="229"/>
      <c r="BP8" s="229"/>
      <c r="BQ8" s="234">
        <v>2</v>
      </c>
      <c r="BR8" s="235"/>
      <c r="BS8" s="773" t="s">
        <v>554</v>
      </c>
      <c r="BT8" s="774"/>
      <c r="BU8" s="774"/>
      <c r="BV8" s="774"/>
      <c r="BW8" s="774"/>
      <c r="BX8" s="774"/>
      <c r="BY8" s="774"/>
      <c r="BZ8" s="774"/>
      <c r="CA8" s="774"/>
      <c r="CB8" s="774"/>
      <c r="CC8" s="774"/>
      <c r="CD8" s="774"/>
      <c r="CE8" s="774"/>
      <c r="CF8" s="774"/>
      <c r="CG8" s="775"/>
      <c r="CH8" s="776">
        <v>-12</v>
      </c>
      <c r="CI8" s="777"/>
      <c r="CJ8" s="777"/>
      <c r="CK8" s="777"/>
      <c r="CL8" s="778"/>
      <c r="CM8" s="776">
        <v>233</v>
      </c>
      <c r="CN8" s="777"/>
      <c r="CO8" s="777"/>
      <c r="CP8" s="777"/>
      <c r="CQ8" s="778"/>
      <c r="CR8" s="776">
        <v>109</v>
      </c>
      <c r="CS8" s="777"/>
      <c r="CT8" s="777"/>
      <c r="CU8" s="777"/>
      <c r="CV8" s="778"/>
      <c r="CW8" s="776" t="s">
        <v>489</v>
      </c>
      <c r="CX8" s="777"/>
      <c r="CY8" s="777"/>
      <c r="CZ8" s="777"/>
      <c r="DA8" s="778"/>
      <c r="DB8" s="776" t="s">
        <v>489</v>
      </c>
      <c r="DC8" s="777"/>
      <c r="DD8" s="777"/>
      <c r="DE8" s="777"/>
      <c r="DF8" s="778"/>
      <c r="DG8" s="776" t="s">
        <v>489</v>
      </c>
      <c r="DH8" s="777"/>
      <c r="DI8" s="777"/>
      <c r="DJ8" s="777"/>
      <c r="DK8" s="778"/>
      <c r="DL8" s="776" t="s">
        <v>489</v>
      </c>
      <c r="DM8" s="777"/>
      <c r="DN8" s="777"/>
      <c r="DO8" s="777"/>
      <c r="DP8" s="778"/>
      <c r="DQ8" s="776" t="s">
        <v>489</v>
      </c>
      <c r="DR8" s="777"/>
      <c r="DS8" s="777"/>
      <c r="DT8" s="777"/>
      <c r="DU8" s="778"/>
      <c r="DV8" s="773"/>
      <c r="DW8" s="774"/>
      <c r="DX8" s="774"/>
      <c r="DY8" s="774"/>
      <c r="DZ8" s="779"/>
      <c r="EA8" s="230"/>
    </row>
    <row r="9" spans="1:131" s="231" customFormat="1" ht="26.25" customHeight="1" x14ac:dyDescent="0.2">
      <c r="A9" s="234">
        <v>3</v>
      </c>
      <c r="B9" s="780" t="s">
        <v>376</v>
      </c>
      <c r="C9" s="781"/>
      <c r="D9" s="781"/>
      <c r="E9" s="781"/>
      <c r="F9" s="781"/>
      <c r="G9" s="781"/>
      <c r="H9" s="781"/>
      <c r="I9" s="781"/>
      <c r="J9" s="781"/>
      <c r="K9" s="781"/>
      <c r="L9" s="781"/>
      <c r="M9" s="781"/>
      <c r="N9" s="781"/>
      <c r="O9" s="781"/>
      <c r="P9" s="782"/>
      <c r="Q9" s="783">
        <v>113</v>
      </c>
      <c r="R9" s="784"/>
      <c r="S9" s="784"/>
      <c r="T9" s="784"/>
      <c r="U9" s="784"/>
      <c r="V9" s="784">
        <v>36</v>
      </c>
      <c r="W9" s="784"/>
      <c r="X9" s="784"/>
      <c r="Y9" s="784"/>
      <c r="Z9" s="784"/>
      <c r="AA9" s="784">
        <v>77</v>
      </c>
      <c r="AB9" s="784"/>
      <c r="AC9" s="784"/>
      <c r="AD9" s="784"/>
      <c r="AE9" s="785"/>
      <c r="AF9" s="786" t="s">
        <v>122</v>
      </c>
      <c r="AG9" s="787"/>
      <c r="AH9" s="787"/>
      <c r="AI9" s="787"/>
      <c r="AJ9" s="788"/>
      <c r="AK9" s="769">
        <v>0</v>
      </c>
      <c r="AL9" s="770"/>
      <c r="AM9" s="770"/>
      <c r="AN9" s="770"/>
      <c r="AO9" s="770"/>
      <c r="AP9" s="770">
        <v>210</v>
      </c>
      <c r="AQ9" s="770"/>
      <c r="AR9" s="770"/>
      <c r="AS9" s="770"/>
      <c r="AT9" s="770"/>
      <c r="AU9" s="771"/>
      <c r="AV9" s="771"/>
      <c r="AW9" s="771"/>
      <c r="AX9" s="771"/>
      <c r="AY9" s="772"/>
      <c r="AZ9" s="228"/>
      <c r="BA9" s="228"/>
      <c r="BB9" s="228"/>
      <c r="BC9" s="228"/>
      <c r="BD9" s="228"/>
      <c r="BE9" s="229"/>
      <c r="BF9" s="229"/>
      <c r="BG9" s="229"/>
      <c r="BH9" s="229"/>
      <c r="BI9" s="229"/>
      <c r="BJ9" s="229"/>
      <c r="BK9" s="229"/>
      <c r="BL9" s="229"/>
      <c r="BM9" s="229"/>
      <c r="BN9" s="229"/>
      <c r="BO9" s="229"/>
      <c r="BP9" s="229"/>
      <c r="BQ9" s="234">
        <v>3</v>
      </c>
      <c r="BR9" s="235"/>
      <c r="BS9" s="773" t="s">
        <v>555</v>
      </c>
      <c r="BT9" s="774"/>
      <c r="BU9" s="774"/>
      <c r="BV9" s="774"/>
      <c r="BW9" s="774"/>
      <c r="BX9" s="774"/>
      <c r="BY9" s="774"/>
      <c r="BZ9" s="774"/>
      <c r="CA9" s="774"/>
      <c r="CB9" s="774"/>
      <c r="CC9" s="774"/>
      <c r="CD9" s="774"/>
      <c r="CE9" s="774"/>
      <c r="CF9" s="774"/>
      <c r="CG9" s="775"/>
      <c r="CH9" s="776">
        <v>-1</v>
      </c>
      <c r="CI9" s="777"/>
      <c r="CJ9" s="777"/>
      <c r="CK9" s="777"/>
      <c r="CL9" s="778"/>
      <c r="CM9" s="776">
        <v>115</v>
      </c>
      <c r="CN9" s="777"/>
      <c r="CO9" s="777"/>
      <c r="CP9" s="777"/>
      <c r="CQ9" s="778"/>
      <c r="CR9" s="776">
        <v>80</v>
      </c>
      <c r="CS9" s="777"/>
      <c r="CT9" s="777"/>
      <c r="CU9" s="777"/>
      <c r="CV9" s="778"/>
      <c r="CW9" s="776" t="s">
        <v>489</v>
      </c>
      <c r="CX9" s="777"/>
      <c r="CY9" s="777"/>
      <c r="CZ9" s="777"/>
      <c r="DA9" s="778"/>
      <c r="DB9" s="776" t="s">
        <v>489</v>
      </c>
      <c r="DC9" s="777"/>
      <c r="DD9" s="777"/>
      <c r="DE9" s="777"/>
      <c r="DF9" s="778"/>
      <c r="DG9" s="776" t="s">
        <v>489</v>
      </c>
      <c r="DH9" s="777"/>
      <c r="DI9" s="777"/>
      <c r="DJ9" s="777"/>
      <c r="DK9" s="778"/>
      <c r="DL9" s="776" t="s">
        <v>489</v>
      </c>
      <c r="DM9" s="777"/>
      <c r="DN9" s="777"/>
      <c r="DO9" s="777"/>
      <c r="DP9" s="778"/>
      <c r="DQ9" s="776" t="s">
        <v>489</v>
      </c>
      <c r="DR9" s="777"/>
      <c r="DS9" s="777"/>
      <c r="DT9" s="777"/>
      <c r="DU9" s="778"/>
      <c r="DV9" s="773"/>
      <c r="DW9" s="774"/>
      <c r="DX9" s="774"/>
      <c r="DY9" s="774"/>
      <c r="DZ9" s="779"/>
      <c r="EA9" s="230"/>
    </row>
    <row r="10" spans="1:131" s="231" customFormat="1" ht="26.25" customHeight="1" x14ac:dyDescent="0.2">
      <c r="A10" s="234">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8"/>
      <c r="BA10" s="228"/>
      <c r="BB10" s="228"/>
      <c r="BC10" s="228"/>
      <c r="BD10" s="228"/>
      <c r="BE10" s="229"/>
      <c r="BF10" s="229"/>
      <c r="BG10" s="229"/>
      <c r="BH10" s="229"/>
      <c r="BI10" s="229"/>
      <c r="BJ10" s="229"/>
      <c r="BK10" s="229"/>
      <c r="BL10" s="229"/>
      <c r="BM10" s="229"/>
      <c r="BN10" s="229"/>
      <c r="BO10" s="229"/>
      <c r="BP10" s="229"/>
      <c r="BQ10" s="234">
        <v>4</v>
      </c>
      <c r="BR10" s="235"/>
      <c r="BS10" s="773" t="s">
        <v>556</v>
      </c>
      <c r="BT10" s="774"/>
      <c r="BU10" s="774"/>
      <c r="BV10" s="774"/>
      <c r="BW10" s="774"/>
      <c r="BX10" s="774"/>
      <c r="BY10" s="774"/>
      <c r="BZ10" s="774"/>
      <c r="CA10" s="774"/>
      <c r="CB10" s="774"/>
      <c r="CC10" s="774"/>
      <c r="CD10" s="774"/>
      <c r="CE10" s="774"/>
      <c r="CF10" s="774"/>
      <c r="CG10" s="775"/>
      <c r="CH10" s="776">
        <v>-1</v>
      </c>
      <c r="CI10" s="777"/>
      <c r="CJ10" s="777"/>
      <c r="CK10" s="777"/>
      <c r="CL10" s="778"/>
      <c r="CM10" s="776">
        <v>403</v>
      </c>
      <c r="CN10" s="777"/>
      <c r="CO10" s="777"/>
      <c r="CP10" s="777"/>
      <c r="CQ10" s="778"/>
      <c r="CR10" s="776">
        <v>371</v>
      </c>
      <c r="CS10" s="777"/>
      <c r="CT10" s="777"/>
      <c r="CU10" s="777"/>
      <c r="CV10" s="778"/>
      <c r="CW10" s="776" t="s">
        <v>489</v>
      </c>
      <c r="CX10" s="777"/>
      <c r="CY10" s="777"/>
      <c r="CZ10" s="777"/>
      <c r="DA10" s="778"/>
      <c r="DB10" s="776" t="s">
        <v>489</v>
      </c>
      <c r="DC10" s="777"/>
      <c r="DD10" s="777"/>
      <c r="DE10" s="777"/>
      <c r="DF10" s="778"/>
      <c r="DG10" s="776" t="s">
        <v>489</v>
      </c>
      <c r="DH10" s="777"/>
      <c r="DI10" s="777"/>
      <c r="DJ10" s="777"/>
      <c r="DK10" s="778"/>
      <c r="DL10" s="776" t="s">
        <v>489</v>
      </c>
      <c r="DM10" s="777"/>
      <c r="DN10" s="777"/>
      <c r="DO10" s="777"/>
      <c r="DP10" s="778"/>
      <c r="DQ10" s="776" t="s">
        <v>489</v>
      </c>
      <c r="DR10" s="777"/>
      <c r="DS10" s="777"/>
      <c r="DT10" s="777"/>
      <c r="DU10" s="778"/>
      <c r="DV10" s="773"/>
      <c r="DW10" s="774"/>
      <c r="DX10" s="774"/>
      <c r="DY10" s="774"/>
      <c r="DZ10" s="779"/>
      <c r="EA10" s="230"/>
    </row>
    <row r="11" spans="1:131" s="231" customFormat="1" ht="26.25" customHeight="1" x14ac:dyDescent="0.2">
      <c r="A11" s="234">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8"/>
      <c r="BA11" s="228"/>
      <c r="BB11" s="228"/>
      <c r="BC11" s="228"/>
      <c r="BD11" s="228"/>
      <c r="BE11" s="229"/>
      <c r="BF11" s="229"/>
      <c r="BG11" s="229"/>
      <c r="BH11" s="229"/>
      <c r="BI11" s="229"/>
      <c r="BJ11" s="229"/>
      <c r="BK11" s="229"/>
      <c r="BL11" s="229"/>
      <c r="BM11" s="229"/>
      <c r="BN11" s="229"/>
      <c r="BO11" s="229"/>
      <c r="BP11" s="229"/>
      <c r="BQ11" s="234">
        <v>5</v>
      </c>
      <c r="BR11" s="235"/>
      <c r="BS11" s="773" t="s">
        <v>557</v>
      </c>
      <c r="BT11" s="774"/>
      <c r="BU11" s="774"/>
      <c r="BV11" s="774"/>
      <c r="BW11" s="774"/>
      <c r="BX11" s="774"/>
      <c r="BY11" s="774"/>
      <c r="BZ11" s="774"/>
      <c r="CA11" s="774"/>
      <c r="CB11" s="774"/>
      <c r="CC11" s="774"/>
      <c r="CD11" s="774"/>
      <c r="CE11" s="774"/>
      <c r="CF11" s="774"/>
      <c r="CG11" s="775"/>
      <c r="CH11" s="776">
        <v>-31</v>
      </c>
      <c r="CI11" s="777"/>
      <c r="CJ11" s="777"/>
      <c r="CK11" s="777"/>
      <c r="CL11" s="778"/>
      <c r="CM11" s="776">
        <v>357</v>
      </c>
      <c r="CN11" s="777"/>
      <c r="CO11" s="777"/>
      <c r="CP11" s="777"/>
      <c r="CQ11" s="778"/>
      <c r="CR11" s="776">
        <v>100</v>
      </c>
      <c r="CS11" s="777"/>
      <c r="CT11" s="777"/>
      <c r="CU11" s="777"/>
      <c r="CV11" s="778"/>
      <c r="CW11" s="776" t="s">
        <v>489</v>
      </c>
      <c r="CX11" s="777"/>
      <c r="CY11" s="777"/>
      <c r="CZ11" s="777"/>
      <c r="DA11" s="778"/>
      <c r="DB11" s="776" t="s">
        <v>489</v>
      </c>
      <c r="DC11" s="777"/>
      <c r="DD11" s="777"/>
      <c r="DE11" s="777"/>
      <c r="DF11" s="778"/>
      <c r="DG11" s="776" t="s">
        <v>489</v>
      </c>
      <c r="DH11" s="777"/>
      <c r="DI11" s="777"/>
      <c r="DJ11" s="777"/>
      <c r="DK11" s="778"/>
      <c r="DL11" s="776" t="s">
        <v>489</v>
      </c>
      <c r="DM11" s="777"/>
      <c r="DN11" s="777"/>
      <c r="DO11" s="777"/>
      <c r="DP11" s="778"/>
      <c r="DQ11" s="776" t="s">
        <v>489</v>
      </c>
      <c r="DR11" s="777"/>
      <c r="DS11" s="777"/>
      <c r="DT11" s="777"/>
      <c r="DU11" s="778"/>
      <c r="DV11" s="773"/>
      <c r="DW11" s="774"/>
      <c r="DX11" s="774"/>
      <c r="DY11" s="774"/>
      <c r="DZ11" s="779"/>
      <c r="EA11" s="230"/>
    </row>
    <row r="12" spans="1:131" s="231" customFormat="1" ht="26.25" customHeight="1" x14ac:dyDescent="0.2">
      <c r="A12" s="234">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8"/>
      <c r="BA12" s="228"/>
      <c r="BB12" s="228"/>
      <c r="BC12" s="228"/>
      <c r="BD12" s="228"/>
      <c r="BE12" s="229"/>
      <c r="BF12" s="229"/>
      <c r="BG12" s="229"/>
      <c r="BH12" s="229"/>
      <c r="BI12" s="229"/>
      <c r="BJ12" s="229"/>
      <c r="BK12" s="229"/>
      <c r="BL12" s="229"/>
      <c r="BM12" s="229"/>
      <c r="BN12" s="229"/>
      <c r="BO12" s="229"/>
      <c r="BP12" s="229"/>
      <c r="BQ12" s="234">
        <v>6</v>
      </c>
      <c r="BR12" s="235"/>
      <c r="BS12" s="773" t="s">
        <v>558</v>
      </c>
      <c r="BT12" s="774"/>
      <c r="BU12" s="774"/>
      <c r="BV12" s="774"/>
      <c r="BW12" s="774"/>
      <c r="BX12" s="774"/>
      <c r="BY12" s="774"/>
      <c r="BZ12" s="774"/>
      <c r="CA12" s="774"/>
      <c r="CB12" s="774"/>
      <c r="CC12" s="774"/>
      <c r="CD12" s="774"/>
      <c r="CE12" s="774"/>
      <c r="CF12" s="774"/>
      <c r="CG12" s="775"/>
      <c r="CH12" s="776">
        <v>-22</v>
      </c>
      <c r="CI12" s="777"/>
      <c r="CJ12" s="777"/>
      <c r="CK12" s="777"/>
      <c r="CL12" s="778"/>
      <c r="CM12" s="776">
        <v>385</v>
      </c>
      <c r="CN12" s="777"/>
      <c r="CO12" s="777"/>
      <c r="CP12" s="777"/>
      <c r="CQ12" s="778"/>
      <c r="CR12" s="776">
        <v>16</v>
      </c>
      <c r="CS12" s="777"/>
      <c r="CT12" s="777"/>
      <c r="CU12" s="777"/>
      <c r="CV12" s="778"/>
      <c r="CW12" s="776" t="s">
        <v>489</v>
      </c>
      <c r="CX12" s="777"/>
      <c r="CY12" s="777"/>
      <c r="CZ12" s="777"/>
      <c r="DA12" s="778"/>
      <c r="DB12" s="776">
        <v>22</v>
      </c>
      <c r="DC12" s="777"/>
      <c r="DD12" s="777"/>
      <c r="DE12" s="777"/>
      <c r="DF12" s="778"/>
      <c r="DG12" s="776" t="s">
        <v>489</v>
      </c>
      <c r="DH12" s="777"/>
      <c r="DI12" s="777"/>
      <c r="DJ12" s="777"/>
      <c r="DK12" s="778"/>
      <c r="DL12" s="776" t="s">
        <v>489</v>
      </c>
      <c r="DM12" s="777"/>
      <c r="DN12" s="777"/>
      <c r="DO12" s="777"/>
      <c r="DP12" s="778"/>
      <c r="DQ12" s="776" t="s">
        <v>489</v>
      </c>
      <c r="DR12" s="777"/>
      <c r="DS12" s="777"/>
      <c r="DT12" s="777"/>
      <c r="DU12" s="778"/>
      <c r="DV12" s="773"/>
      <c r="DW12" s="774"/>
      <c r="DX12" s="774"/>
      <c r="DY12" s="774"/>
      <c r="DZ12" s="779"/>
      <c r="EA12" s="230"/>
    </row>
    <row r="13" spans="1:131" s="231" customFormat="1" ht="26.25" customHeight="1" x14ac:dyDescent="0.2">
      <c r="A13" s="234">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8"/>
      <c r="BA13" s="228"/>
      <c r="BB13" s="228"/>
      <c r="BC13" s="228"/>
      <c r="BD13" s="228"/>
      <c r="BE13" s="229"/>
      <c r="BF13" s="229"/>
      <c r="BG13" s="229"/>
      <c r="BH13" s="229"/>
      <c r="BI13" s="229"/>
      <c r="BJ13" s="229"/>
      <c r="BK13" s="229"/>
      <c r="BL13" s="229"/>
      <c r="BM13" s="229"/>
      <c r="BN13" s="229"/>
      <c r="BO13" s="229"/>
      <c r="BP13" s="229"/>
      <c r="BQ13" s="234">
        <v>7</v>
      </c>
      <c r="BR13" s="235"/>
      <c r="BS13" s="773" t="s">
        <v>559</v>
      </c>
      <c r="BT13" s="774"/>
      <c r="BU13" s="774"/>
      <c r="BV13" s="774"/>
      <c r="BW13" s="774"/>
      <c r="BX13" s="774"/>
      <c r="BY13" s="774"/>
      <c r="BZ13" s="774"/>
      <c r="CA13" s="774"/>
      <c r="CB13" s="774"/>
      <c r="CC13" s="774"/>
      <c r="CD13" s="774"/>
      <c r="CE13" s="774"/>
      <c r="CF13" s="774"/>
      <c r="CG13" s="775"/>
      <c r="CH13" s="776">
        <v>7</v>
      </c>
      <c r="CI13" s="777"/>
      <c r="CJ13" s="777"/>
      <c r="CK13" s="777"/>
      <c r="CL13" s="778"/>
      <c r="CM13" s="776">
        <v>89</v>
      </c>
      <c r="CN13" s="777"/>
      <c r="CO13" s="777"/>
      <c r="CP13" s="777"/>
      <c r="CQ13" s="778"/>
      <c r="CR13" s="776">
        <v>25</v>
      </c>
      <c r="CS13" s="777"/>
      <c r="CT13" s="777"/>
      <c r="CU13" s="777"/>
      <c r="CV13" s="778"/>
      <c r="CW13" s="776" t="s">
        <v>489</v>
      </c>
      <c r="CX13" s="777"/>
      <c r="CY13" s="777"/>
      <c r="CZ13" s="777"/>
      <c r="DA13" s="778"/>
      <c r="DB13" s="776" t="s">
        <v>489</v>
      </c>
      <c r="DC13" s="777"/>
      <c r="DD13" s="777"/>
      <c r="DE13" s="777"/>
      <c r="DF13" s="778"/>
      <c r="DG13" s="776" t="s">
        <v>489</v>
      </c>
      <c r="DH13" s="777"/>
      <c r="DI13" s="777"/>
      <c r="DJ13" s="777"/>
      <c r="DK13" s="778"/>
      <c r="DL13" s="776" t="s">
        <v>489</v>
      </c>
      <c r="DM13" s="777"/>
      <c r="DN13" s="777"/>
      <c r="DO13" s="777"/>
      <c r="DP13" s="778"/>
      <c r="DQ13" s="776" t="s">
        <v>489</v>
      </c>
      <c r="DR13" s="777"/>
      <c r="DS13" s="777"/>
      <c r="DT13" s="777"/>
      <c r="DU13" s="778"/>
      <c r="DV13" s="773"/>
      <c r="DW13" s="774"/>
      <c r="DX13" s="774"/>
      <c r="DY13" s="774"/>
      <c r="DZ13" s="779"/>
      <c r="EA13" s="230"/>
    </row>
    <row r="14" spans="1:131" s="231" customFormat="1" ht="26.25" customHeight="1" x14ac:dyDescent="0.2">
      <c r="A14" s="234">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8"/>
      <c r="BA14" s="228"/>
      <c r="BB14" s="228"/>
      <c r="BC14" s="228"/>
      <c r="BD14" s="228"/>
      <c r="BE14" s="229"/>
      <c r="BF14" s="229"/>
      <c r="BG14" s="229"/>
      <c r="BH14" s="229"/>
      <c r="BI14" s="229"/>
      <c r="BJ14" s="229"/>
      <c r="BK14" s="229"/>
      <c r="BL14" s="229"/>
      <c r="BM14" s="229"/>
      <c r="BN14" s="229"/>
      <c r="BO14" s="229"/>
      <c r="BP14" s="229"/>
      <c r="BQ14" s="234">
        <v>8</v>
      </c>
      <c r="BR14" s="235"/>
      <c r="BS14" s="773" t="s">
        <v>560</v>
      </c>
      <c r="BT14" s="774"/>
      <c r="BU14" s="774"/>
      <c r="BV14" s="774"/>
      <c r="BW14" s="774"/>
      <c r="BX14" s="774"/>
      <c r="BY14" s="774"/>
      <c r="BZ14" s="774"/>
      <c r="CA14" s="774"/>
      <c r="CB14" s="774"/>
      <c r="CC14" s="774"/>
      <c r="CD14" s="774"/>
      <c r="CE14" s="774"/>
      <c r="CF14" s="774"/>
      <c r="CG14" s="775"/>
      <c r="CH14" s="776">
        <v>19</v>
      </c>
      <c r="CI14" s="777"/>
      <c r="CJ14" s="777"/>
      <c r="CK14" s="777"/>
      <c r="CL14" s="778"/>
      <c r="CM14" s="776">
        <v>570</v>
      </c>
      <c r="CN14" s="777"/>
      <c r="CO14" s="777"/>
      <c r="CP14" s="777"/>
      <c r="CQ14" s="778"/>
      <c r="CR14" s="776">
        <v>5</v>
      </c>
      <c r="CS14" s="777"/>
      <c r="CT14" s="777"/>
      <c r="CU14" s="777"/>
      <c r="CV14" s="778"/>
      <c r="CW14" s="776" t="s">
        <v>489</v>
      </c>
      <c r="CX14" s="777"/>
      <c r="CY14" s="777"/>
      <c r="CZ14" s="777"/>
      <c r="DA14" s="778"/>
      <c r="DB14" s="776" t="s">
        <v>489</v>
      </c>
      <c r="DC14" s="777"/>
      <c r="DD14" s="777"/>
      <c r="DE14" s="777"/>
      <c r="DF14" s="778"/>
      <c r="DG14" s="776" t="s">
        <v>489</v>
      </c>
      <c r="DH14" s="777"/>
      <c r="DI14" s="777"/>
      <c r="DJ14" s="777"/>
      <c r="DK14" s="778"/>
      <c r="DL14" s="776" t="s">
        <v>489</v>
      </c>
      <c r="DM14" s="777"/>
      <c r="DN14" s="777"/>
      <c r="DO14" s="777"/>
      <c r="DP14" s="778"/>
      <c r="DQ14" s="776" t="s">
        <v>489</v>
      </c>
      <c r="DR14" s="777"/>
      <c r="DS14" s="777"/>
      <c r="DT14" s="777"/>
      <c r="DU14" s="778"/>
      <c r="DV14" s="773"/>
      <c r="DW14" s="774"/>
      <c r="DX14" s="774"/>
      <c r="DY14" s="774"/>
      <c r="DZ14" s="779"/>
      <c r="EA14" s="230"/>
    </row>
    <row r="15" spans="1:131" s="231" customFormat="1" ht="26.25" customHeight="1" x14ac:dyDescent="0.2">
      <c r="A15" s="234">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8"/>
      <c r="BA15" s="228"/>
      <c r="BB15" s="228"/>
      <c r="BC15" s="228"/>
      <c r="BD15" s="228"/>
      <c r="BE15" s="229"/>
      <c r="BF15" s="229"/>
      <c r="BG15" s="229"/>
      <c r="BH15" s="229"/>
      <c r="BI15" s="229"/>
      <c r="BJ15" s="229"/>
      <c r="BK15" s="229"/>
      <c r="BL15" s="229"/>
      <c r="BM15" s="229"/>
      <c r="BN15" s="229"/>
      <c r="BO15" s="229"/>
      <c r="BP15" s="229"/>
      <c r="BQ15" s="234">
        <v>9</v>
      </c>
      <c r="BR15" s="235"/>
      <c r="BS15" s="773" t="s">
        <v>561</v>
      </c>
      <c r="BT15" s="774"/>
      <c r="BU15" s="774"/>
      <c r="BV15" s="774"/>
      <c r="BW15" s="774"/>
      <c r="BX15" s="774"/>
      <c r="BY15" s="774"/>
      <c r="BZ15" s="774"/>
      <c r="CA15" s="774"/>
      <c r="CB15" s="774"/>
      <c r="CC15" s="774"/>
      <c r="CD15" s="774"/>
      <c r="CE15" s="774"/>
      <c r="CF15" s="774"/>
      <c r="CG15" s="775"/>
      <c r="CH15" s="776">
        <v>-883</v>
      </c>
      <c r="CI15" s="777"/>
      <c r="CJ15" s="777"/>
      <c r="CK15" s="777"/>
      <c r="CL15" s="778"/>
      <c r="CM15" s="776">
        <v>8640</v>
      </c>
      <c r="CN15" s="777"/>
      <c r="CO15" s="777"/>
      <c r="CP15" s="777"/>
      <c r="CQ15" s="778"/>
      <c r="CR15" s="776">
        <v>520</v>
      </c>
      <c r="CS15" s="777"/>
      <c r="CT15" s="777"/>
      <c r="CU15" s="777"/>
      <c r="CV15" s="778"/>
      <c r="CW15" s="776" t="s">
        <v>489</v>
      </c>
      <c r="CX15" s="777"/>
      <c r="CY15" s="777"/>
      <c r="CZ15" s="777"/>
      <c r="DA15" s="778"/>
      <c r="DB15" s="776">
        <v>1487</v>
      </c>
      <c r="DC15" s="777"/>
      <c r="DD15" s="777"/>
      <c r="DE15" s="777"/>
      <c r="DF15" s="778"/>
      <c r="DG15" s="776" t="s">
        <v>489</v>
      </c>
      <c r="DH15" s="777"/>
      <c r="DI15" s="777"/>
      <c r="DJ15" s="777"/>
      <c r="DK15" s="778"/>
      <c r="DL15" s="776" t="s">
        <v>489</v>
      </c>
      <c r="DM15" s="777"/>
      <c r="DN15" s="777"/>
      <c r="DO15" s="777"/>
      <c r="DP15" s="778"/>
      <c r="DQ15" s="776" t="s">
        <v>489</v>
      </c>
      <c r="DR15" s="777"/>
      <c r="DS15" s="777"/>
      <c r="DT15" s="777"/>
      <c r="DU15" s="778"/>
      <c r="DV15" s="773"/>
      <c r="DW15" s="774"/>
      <c r="DX15" s="774"/>
      <c r="DY15" s="774"/>
      <c r="DZ15" s="779"/>
      <c r="EA15" s="230"/>
    </row>
    <row r="16" spans="1:131" s="231" customFormat="1" ht="26.25" customHeight="1" x14ac:dyDescent="0.2">
      <c r="A16" s="234">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8"/>
      <c r="BA16" s="228"/>
      <c r="BB16" s="228"/>
      <c r="BC16" s="228"/>
      <c r="BD16" s="228"/>
      <c r="BE16" s="229"/>
      <c r="BF16" s="229"/>
      <c r="BG16" s="229"/>
      <c r="BH16" s="229"/>
      <c r="BI16" s="229"/>
      <c r="BJ16" s="229"/>
      <c r="BK16" s="229"/>
      <c r="BL16" s="229"/>
      <c r="BM16" s="229"/>
      <c r="BN16" s="229"/>
      <c r="BO16" s="229"/>
      <c r="BP16" s="229"/>
      <c r="BQ16" s="234">
        <v>10</v>
      </c>
      <c r="BR16" s="235"/>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0"/>
    </row>
    <row r="17" spans="1:131" s="231" customFormat="1" ht="26.25" customHeight="1" x14ac:dyDescent="0.2">
      <c r="A17" s="234">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8"/>
      <c r="BA17" s="228"/>
      <c r="BB17" s="228"/>
      <c r="BC17" s="228"/>
      <c r="BD17" s="228"/>
      <c r="BE17" s="229"/>
      <c r="BF17" s="229"/>
      <c r="BG17" s="229"/>
      <c r="BH17" s="229"/>
      <c r="BI17" s="229"/>
      <c r="BJ17" s="229"/>
      <c r="BK17" s="229"/>
      <c r="BL17" s="229"/>
      <c r="BM17" s="229"/>
      <c r="BN17" s="229"/>
      <c r="BO17" s="229"/>
      <c r="BP17" s="229"/>
      <c r="BQ17" s="234">
        <v>11</v>
      </c>
      <c r="BR17" s="235"/>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0"/>
    </row>
    <row r="18" spans="1:131" s="231" customFormat="1" ht="26.25" customHeight="1" x14ac:dyDescent="0.2">
      <c r="A18" s="234">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8"/>
      <c r="BA18" s="228"/>
      <c r="BB18" s="228"/>
      <c r="BC18" s="228"/>
      <c r="BD18" s="228"/>
      <c r="BE18" s="229"/>
      <c r="BF18" s="229"/>
      <c r="BG18" s="229"/>
      <c r="BH18" s="229"/>
      <c r="BI18" s="229"/>
      <c r="BJ18" s="229"/>
      <c r="BK18" s="229"/>
      <c r="BL18" s="229"/>
      <c r="BM18" s="229"/>
      <c r="BN18" s="229"/>
      <c r="BO18" s="229"/>
      <c r="BP18" s="229"/>
      <c r="BQ18" s="234">
        <v>12</v>
      </c>
      <c r="BR18" s="235"/>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0"/>
    </row>
    <row r="19" spans="1:131" s="231" customFormat="1" ht="26.25" customHeight="1" x14ac:dyDescent="0.2">
      <c r="A19" s="234">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8"/>
      <c r="BA19" s="228"/>
      <c r="BB19" s="228"/>
      <c r="BC19" s="228"/>
      <c r="BD19" s="228"/>
      <c r="BE19" s="229"/>
      <c r="BF19" s="229"/>
      <c r="BG19" s="229"/>
      <c r="BH19" s="229"/>
      <c r="BI19" s="229"/>
      <c r="BJ19" s="229"/>
      <c r="BK19" s="229"/>
      <c r="BL19" s="229"/>
      <c r="BM19" s="229"/>
      <c r="BN19" s="229"/>
      <c r="BO19" s="229"/>
      <c r="BP19" s="229"/>
      <c r="BQ19" s="234">
        <v>13</v>
      </c>
      <c r="BR19" s="235"/>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0"/>
    </row>
    <row r="20" spans="1:131" s="231" customFormat="1" ht="26.25" customHeight="1" x14ac:dyDescent="0.2">
      <c r="A20" s="234">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8"/>
      <c r="BA20" s="228"/>
      <c r="BB20" s="228"/>
      <c r="BC20" s="228"/>
      <c r="BD20" s="228"/>
      <c r="BE20" s="229"/>
      <c r="BF20" s="229"/>
      <c r="BG20" s="229"/>
      <c r="BH20" s="229"/>
      <c r="BI20" s="229"/>
      <c r="BJ20" s="229"/>
      <c r="BK20" s="229"/>
      <c r="BL20" s="229"/>
      <c r="BM20" s="229"/>
      <c r="BN20" s="229"/>
      <c r="BO20" s="229"/>
      <c r="BP20" s="229"/>
      <c r="BQ20" s="234">
        <v>14</v>
      </c>
      <c r="BR20" s="235"/>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0"/>
    </row>
    <row r="21" spans="1:131" s="231" customFormat="1" ht="26.25" customHeight="1" thickBot="1" x14ac:dyDescent="0.25">
      <c r="A21" s="234">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8"/>
      <c r="BA21" s="228"/>
      <c r="BB21" s="228"/>
      <c r="BC21" s="228"/>
      <c r="BD21" s="228"/>
      <c r="BE21" s="229"/>
      <c r="BF21" s="229"/>
      <c r="BG21" s="229"/>
      <c r="BH21" s="229"/>
      <c r="BI21" s="229"/>
      <c r="BJ21" s="229"/>
      <c r="BK21" s="229"/>
      <c r="BL21" s="229"/>
      <c r="BM21" s="229"/>
      <c r="BN21" s="229"/>
      <c r="BO21" s="229"/>
      <c r="BP21" s="229"/>
      <c r="BQ21" s="234">
        <v>15</v>
      </c>
      <c r="BR21" s="235"/>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0"/>
    </row>
    <row r="22" spans="1:131" s="231" customFormat="1" ht="26.25" customHeight="1" x14ac:dyDescent="0.2">
      <c r="A22" s="234">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9"/>
      <c r="BF22" s="229"/>
      <c r="BG22" s="229"/>
      <c r="BH22" s="229"/>
      <c r="BI22" s="229"/>
      <c r="BJ22" s="229"/>
      <c r="BK22" s="229"/>
      <c r="BL22" s="229"/>
      <c r="BM22" s="229"/>
      <c r="BN22" s="229"/>
      <c r="BO22" s="229"/>
      <c r="BP22" s="229"/>
      <c r="BQ22" s="234">
        <v>16</v>
      </c>
      <c r="BR22" s="235"/>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0"/>
    </row>
    <row r="23" spans="1:131" s="231" customFormat="1" ht="26.25" customHeight="1" thickBot="1" x14ac:dyDescent="0.25">
      <c r="A23" s="236" t="s">
        <v>378</v>
      </c>
      <c r="B23" s="789" t="s">
        <v>379</v>
      </c>
      <c r="C23" s="790"/>
      <c r="D23" s="790"/>
      <c r="E23" s="790"/>
      <c r="F23" s="790"/>
      <c r="G23" s="790"/>
      <c r="H23" s="790"/>
      <c r="I23" s="790"/>
      <c r="J23" s="790"/>
      <c r="K23" s="790"/>
      <c r="L23" s="790"/>
      <c r="M23" s="790"/>
      <c r="N23" s="790"/>
      <c r="O23" s="790"/>
      <c r="P23" s="791"/>
      <c r="Q23" s="792">
        <v>122866</v>
      </c>
      <c r="R23" s="793"/>
      <c r="S23" s="793"/>
      <c r="T23" s="793"/>
      <c r="U23" s="793"/>
      <c r="V23" s="793">
        <v>122542</v>
      </c>
      <c r="W23" s="793"/>
      <c r="X23" s="793"/>
      <c r="Y23" s="793"/>
      <c r="Z23" s="793"/>
      <c r="AA23" s="793">
        <v>324</v>
      </c>
      <c r="AB23" s="793"/>
      <c r="AC23" s="793"/>
      <c r="AD23" s="793"/>
      <c r="AE23" s="794"/>
      <c r="AF23" s="795">
        <v>35</v>
      </c>
      <c r="AG23" s="793"/>
      <c r="AH23" s="793"/>
      <c r="AI23" s="793"/>
      <c r="AJ23" s="796"/>
      <c r="AK23" s="797"/>
      <c r="AL23" s="798"/>
      <c r="AM23" s="798"/>
      <c r="AN23" s="798"/>
      <c r="AO23" s="798"/>
      <c r="AP23" s="793">
        <v>88643</v>
      </c>
      <c r="AQ23" s="793"/>
      <c r="AR23" s="793"/>
      <c r="AS23" s="793"/>
      <c r="AT23" s="793"/>
      <c r="AU23" s="809"/>
      <c r="AV23" s="809"/>
      <c r="AW23" s="809"/>
      <c r="AX23" s="809"/>
      <c r="AY23" s="810"/>
      <c r="AZ23" s="811" t="s">
        <v>122</v>
      </c>
      <c r="BA23" s="812"/>
      <c r="BB23" s="812"/>
      <c r="BC23" s="812"/>
      <c r="BD23" s="813"/>
      <c r="BE23" s="229"/>
      <c r="BF23" s="229"/>
      <c r="BG23" s="229"/>
      <c r="BH23" s="229"/>
      <c r="BI23" s="229"/>
      <c r="BJ23" s="229"/>
      <c r="BK23" s="229"/>
      <c r="BL23" s="229"/>
      <c r="BM23" s="229"/>
      <c r="BN23" s="229"/>
      <c r="BO23" s="229"/>
      <c r="BP23" s="229"/>
      <c r="BQ23" s="234">
        <v>17</v>
      </c>
      <c r="BR23" s="235"/>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0"/>
    </row>
    <row r="24" spans="1:131" s="231" customFormat="1" ht="26.25" customHeight="1" x14ac:dyDescent="0.2">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8"/>
      <c r="BA24" s="228"/>
      <c r="BB24" s="228"/>
      <c r="BC24" s="228"/>
      <c r="BD24" s="228"/>
      <c r="BE24" s="229"/>
      <c r="BF24" s="229"/>
      <c r="BG24" s="229"/>
      <c r="BH24" s="229"/>
      <c r="BI24" s="229"/>
      <c r="BJ24" s="229"/>
      <c r="BK24" s="229"/>
      <c r="BL24" s="229"/>
      <c r="BM24" s="229"/>
      <c r="BN24" s="229"/>
      <c r="BO24" s="229"/>
      <c r="BP24" s="229"/>
      <c r="BQ24" s="234">
        <v>18</v>
      </c>
      <c r="BR24" s="235"/>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0"/>
    </row>
    <row r="25" spans="1:131" ht="26.25" customHeight="1" thickBot="1" x14ac:dyDescent="0.25">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8"/>
      <c r="BK25" s="228"/>
      <c r="BL25" s="228"/>
      <c r="BM25" s="228"/>
      <c r="BN25" s="228"/>
      <c r="BO25" s="237"/>
      <c r="BP25" s="237"/>
      <c r="BQ25" s="234">
        <v>19</v>
      </c>
      <c r="BR25" s="235"/>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26"/>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8"/>
      <c r="BK26" s="228"/>
      <c r="BL26" s="228"/>
      <c r="BM26" s="228"/>
      <c r="BN26" s="228"/>
      <c r="BO26" s="237"/>
      <c r="BP26" s="237"/>
      <c r="BQ26" s="234">
        <v>20</v>
      </c>
      <c r="BR26" s="235"/>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26"/>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8"/>
      <c r="BK27" s="228"/>
      <c r="BL27" s="228"/>
      <c r="BM27" s="228"/>
      <c r="BN27" s="228"/>
      <c r="BO27" s="237"/>
      <c r="BP27" s="237"/>
      <c r="BQ27" s="234">
        <v>21</v>
      </c>
      <c r="BR27" s="235"/>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26"/>
    </row>
    <row r="28" spans="1:131" ht="26.25" customHeight="1" thickTop="1" x14ac:dyDescent="0.2">
      <c r="A28" s="238">
        <v>1</v>
      </c>
      <c r="B28" s="749" t="s">
        <v>390</v>
      </c>
      <c r="C28" s="750"/>
      <c r="D28" s="750"/>
      <c r="E28" s="750"/>
      <c r="F28" s="750"/>
      <c r="G28" s="750"/>
      <c r="H28" s="750"/>
      <c r="I28" s="750"/>
      <c r="J28" s="750"/>
      <c r="K28" s="750"/>
      <c r="L28" s="750"/>
      <c r="M28" s="750"/>
      <c r="N28" s="750"/>
      <c r="O28" s="750"/>
      <c r="P28" s="751"/>
      <c r="Q28" s="822">
        <v>27557</v>
      </c>
      <c r="R28" s="823"/>
      <c r="S28" s="823"/>
      <c r="T28" s="823"/>
      <c r="U28" s="823"/>
      <c r="V28" s="823">
        <v>27442</v>
      </c>
      <c r="W28" s="823"/>
      <c r="X28" s="823"/>
      <c r="Y28" s="823"/>
      <c r="Z28" s="823"/>
      <c r="AA28" s="823">
        <v>115</v>
      </c>
      <c r="AB28" s="823"/>
      <c r="AC28" s="823"/>
      <c r="AD28" s="823"/>
      <c r="AE28" s="824"/>
      <c r="AF28" s="825">
        <v>115</v>
      </c>
      <c r="AG28" s="823"/>
      <c r="AH28" s="823"/>
      <c r="AI28" s="823"/>
      <c r="AJ28" s="826"/>
      <c r="AK28" s="827">
        <v>3360</v>
      </c>
      <c r="AL28" s="828"/>
      <c r="AM28" s="828"/>
      <c r="AN28" s="828"/>
      <c r="AO28" s="828"/>
      <c r="AP28" s="828" t="s">
        <v>552</v>
      </c>
      <c r="AQ28" s="828"/>
      <c r="AR28" s="828"/>
      <c r="AS28" s="828"/>
      <c r="AT28" s="828"/>
      <c r="AU28" s="828" t="s">
        <v>552</v>
      </c>
      <c r="AV28" s="828"/>
      <c r="AW28" s="828"/>
      <c r="AX28" s="828"/>
      <c r="AY28" s="828"/>
      <c r="AZ28" s="829"/>
      <c r="BA28" s="829"/>
      <c r="BB28" s="829"/>
      <c r="BC28" s="829"/>
      <c r="BD28" s="829"/>
      <c r="BE28" s="820"/>
      <c r="BF28" s="820"/>
      <c r="BG28" s="820"/>
      <c r="BH28" s="820"/>
      <c r="BI28" s="821"/>
      <c r="BJ28" s="228"/>
      <c r="BK28" s="228"/>
      <c r="BL28" s="228"/>
      <c r="BM28" s="228"/>
      <c r="BN28" s="228"/>
      <c r="BO28" s="237"/>
      <c r="BP28" s="237"/>
      <c r="BQ28" s="234">
        <v>22</v>
      </c>
      <c r="BR28" s="235"/>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26"/>
    </row>
    <row r="29" spans="1:131" ht="26.25" customHeight="1" x14ac:dyDescent="0.2">
      <c r="A29" s="238">
        <v>2</v>
      </c>
      <c r="B29" s="780" t="s">
        <v>391</v>
      </c>
      <c r="C29" s="781"/>
      <c r="D29" s="781"/>
      <c r="E29" s="781"/>
      <c r="F29" s="781"/>
      <c r="G29" s="781"/>
      <c r="H29" s="781"/>
      <c r="I29" s="781"/>
      <c r="J29" s="781"/>
      <c r="K29" s="781"/>
      <c r="L29" s="781"/>
      <c r="M29" s="781"/>
      <c r="N29" s="781"/>
      <c r="O29" s="781"/>
      <c r="P29" s="782"/>
      <c r="Q29" s="783">
        <v>28961</v>
      </c>
      <c r="R29" s="784"/>
      <c r="S29" s="784"/>
      <c r="T29" s="784"/>
      <c r="U29" s="784"/>
      <c r="V29" s="784">
        <v>28808</v>
      </c>
      <c r="W29" s="784"/>
      <c r="X29" s="784"/>
      <c r="Y29" s="784"/>
      <c r="Z29" s="784"/>
      <c r="AA29" s="784">
        <v>153</v>
      </c>
      <c r="AB29" s="784"/>
      <c r="AC29" s="784"/>
      <c r="AD29" s="784"/>
      <c r="AE29" s="785"/>
      <c r="AF29" s="786">
        <v>153</v>
      </c>
      <c r="AG29" s="787"/>
      <c r="AH29" s="787"/>
      <c r="AI29" s="787"/>
      <c r="AJ29" s="788"/>
      <c r="AK29" s="834">
        <v>4964</v>
      </c>
      <c r="AL29" s="830"/>
      <c r="AM29" s="830"/>
      <c r="AN29" s="830"/>
      <c r="AO29" s="830"/>
      <c r="AP29" s="830" t="s">
        <v>552</v>
      </c>
      <c r="AQ29" s="830"/>
      <c r="AR29" s="830"/>
      <c r="AS29" s="830"/>
      <c r="AT29" s="830"/>
      <c r="AU29" s="830" t="s">
        <v>552</v>
      </c>
      <c r="AV29" s="830"/>
      <c r="AW29" s="830"/>
      <c r="AX29" s="830"/>
      <c r="AY29" s="830"/>
      <c r="AZ29" s="831"/>
      <c r="BA29" s="831"/>
      <c r="BB29" s="831"/>
      <c r="BC29" s="831"/>
      <c r="BD29" s="831"/>
      <c r="BE29" s="832"/>
      <c r="BF29" s="832"/>
      <c r="BG29" s="832"/>
      <c r="BH29" s="832"/>
      <c r="BI29" s="833"/>
      <c r="BJ29" s="228"/>
      <c r="BK29" s="228"/>
      <c r="BL29" s="228"/>
      <c r="BM29" s="228"/>
      <c r="BN29" s="228"/>
      <c r="BO29" s="237"/>
      <c r="BP29" s="237"/>
      <c r="BQ29" s="234">
        <v>23</v>
      </c>
      <c r="BR29" s="235"/>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26"/>
    </row>
    <row r="30" spans="1:131" ht="26.25" customHeight="1" x14ac:dyDescent="0.2">
      <c r="A30" s="238">
        <v>3</v>
      </c>
      <c r="B30" s="780" t="s">
        <v>392</v>
      </c>
      <c r="C30" s="781"/>
      <c r="D30" s="781"/>
      <c r="E30" s="781"/>
      <c r="F30" s="781"/>
      <c r="G30" s="781"/>
      <c r="H30" s="781"/>
      <c r="I30" s="781"/>
      <c r="J30" s="781"/>
      <c r="K30" s="781"/>
      <c r="L30" s="781"/>
      <c r="M30" s="781"/>
      <c r="N30" s="781"/>
      <c r="O30" s="781"/>
      <c r="P30" s="782"/>
      <c r="Q30" s="783">
        <v>8048</v>
      </c>
      <c r="R30" s="784"/>
      <c r="S30" s="784"/>
      <c r="T30" s="784"/>
      <c r="U30" s="784"/>
      <c r="V30" s="784">
        <v>7860</v>
      </c>
      <c r="W30" s="784"/>
      <c r="X30" s="784"/>
      <c r="Y30" s="784"/>
      <c r="Z30" s="784"/>
      <c r="AA30" s="784">
        <v>187</v>
      </c>
      <c r="AB30" s="784"/>
      <c r="AC30" s="784"/>
      <c r="AD30" s="784"/>
      <c r="AE30" s="785"/>
      <c r="AF30" s="786">
        <v>187</v>
      </c>
      <c r="AG30" s="787"/>
      <c r="AH30" s="787"/>
      <c r="AI30" s="787"/>
      <c r="AJ30" s="788"/>
      <c r="AK30" s="834">
        <v>4299</v>
      </c>
      <c r="AL30" s="830"/>
      <c r="AM30" s="830"/>
      <c r="AN30" s="830"/>
      <c r="AO30" s="830"/>
      <c r="AP30" s="830" t="s">
        <v>552</v>
      </c>
      <c r="AQ30" s="830"/>
      <c r="AR30" s="830"/>
      <c r="AS30" s="830"/>
      <c r="AT30" s="830"/>
      <c r="AU30" s="830" t="s">
        <v>552</v>
      </c>
      <c r="AV30" s="830"/>
      <c r="AW30" s="830"/>
      <c r="AX30" s="830"/>
      <c r="AY30" s="830"/>
      <c r="AZ30" s="831"/>
      <c r="BA30" s="831"/>
      <c r="BB30" s="831"/>
      <c r="BC30" s="831"/>
      <c r="BD30" s="831"/>
      <c r="BE30" s="832"/>
      <c r="BF30" s="832"/>
      <c r="BG30" s="832"/>
      <c r="BH30" s="832"/>
      <c r="BI30" s="833"/>
      <c r="BJ30" s="228"/>
      <c r="BK30" s="228"/>
      <c r="BL30" s="228"/>
      <c r="BM30" s="228"/>
      <c r="BN30" s="228"/>
      <c r="BO30" s="237"/>
      <c r="BP30" s="237"/>
      <c r="BQ30" s="234">
        <v>24</v>
      </c>
      <c r="BR30" s="235"/>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26"/>
    </row>
    <row r="31" spans="1:131" ht="26.25" customHeight="1" x14ac:dyDescent="0.2">
      <c r="A31" s="238">
        <v>4</v>
      </c>
      <c r="B31" s="780" t="s">
        <v>393</v>
      </c>
      <c r="C31" s="781"/>
      <c r="D31" s="781"/>
      <c r="E31" s="781"/>
      <c r="F31" s="781"/>
      <c r="G31" s="781"/>
      <c r="H31" s="781"/>
      <c r="I31" s="781"/>
      <c r="J31" s="781"/>
      <c r="K31" s="781"/>
      <c r="L31" s="781"/>
      <c r="M31" s="781"/>
      <c r="N31" s="781"/>
      <c r="O31" s="781"/>
      <c r="P31" s="782"/>
      <c r="Q31" s="783">
        <v>14159</v>
      </c>
      <c r="R31" s="784"/>
      <c r="S31" s="784"/>
      <c r="T31" s="784"/>
      <c r="U31" s="784"/>
      <c r="V31" s="784">
        <v>15556</v>
      </c>
      <c r="W31" s="784"/>
      <c r="X31" s="784"/>
      <c r="Y31" s="784"/>
      <c r="Z31" s="784"/>
      <c r="AA31" s="784">
        <v>1397</v>
      </c>
      <c r="AB31" s="784"/>
      <c r="AC31" s="784"/>
      <c r="AD31" s="784"/>
      <c r="AE31" s="785"/>
      <c r="AF31" s="786">
        <v>5801</v>
      </c>
      <c r="AG31" s="787"/>
      <c r="AH31" s="787"/>
      <c r="AI31" s="787"/>
      <c r="AJ31" s="788"/>
      <c r="AK31" s="834">
        <v>1589</v>
      </c>
      <c r="AL31" s="830"/>
      <c r="AM31" s="830"/>
      <c r="AN31" s="830"/>
      <c r="AO31" s="830"/>
      <c r="AP31" s="830">
        <v>10050</v>
      </c>
      <c r="AQ31" s="830"/>
      <c r="AR31" s="830"/>
      <c r="AS31" s="830"/>
      <c r="AT31" s="830"/>
      <c r="AU31" s="830">
        <v>6290</v>
      </c>
      <c r="AV31" s="830"/>
      <c r="AW31" s="830"/>
      <c r="AX31" s="830"/>
      <c r="AY31" s="830"/>
      <c r="AZ31" s="831"/>
      <c r="BA31" s="831"/>
      <c r="BB31" s="831"/>
      <c r="BC31" s="831"/>
      <c r="BD31" s="831"/>
      <c r="BE31" s="832" t="s">
        <v>394</v>
      </c>
      <c r="BF31" s="832"/>
      <c r="BG31" s="832"/>
      <c r="BH31" s="832"/>
      <c r="BI31" s="833"/>
      <c r="BJ31" s="228"/>
      <c r="BK31" s="228"/>
      <c r="BL31" s="228"/>
      <c r="BM31" s="228"/>
      <c r="BN31" s="228"/>
      <c r="BO31" s="237"/>
      <c r="BP31" s="237"/>
      <c r="BQ31" s="234">
        <v>25</v>
      </c>
      <c r="BR31" s="235"/>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26"/>
    </row>
    <row r="32" spans="1:131" ht="26.25" customHeight="1" x14ac:dyDescent="0.2">
      <c r="A32" s="238">
        <v>5</v>
      </c>
      <c r="B32" s="780" t="s">
        <v>395</v>
      </c>
      <c r="C32" s="781"/>
      <c r="D32" s="781"/>
      <c r="E32" s="781"/>
      <c r="F32" s="781"/>
      <c r="G32" s="781"/>
      <c r="H32" s="781"/>
      <c r="I32" s="781"/>
      <c r="J32" s="781"/>
      <c r="K32" s="781"/>
      <c r="L32" s="781"/>
      <c r="M32" s="781"/>
      <c r="N32" s="781"/>
      <c r="O32" s="781"/>
      <c r="P32" s="782"/>
      <c r="Q32" s="783">
        <v>5302</v>
      </c>
      <c r="R32" s="784"/>
      <c r="S32" s="784"/>
      <c r="T32" s="784"/>
      <c r="U32" s="784"/>
      <c r="V32" s="784">
        <v>4944</v>
      </c>
      <c r="W32" s="784"/>
      <c r="X32" s="784"/>
      <c r="Y32" s="784"/>
      <c r="Z32" s="784"/>
      <c r="AA32" s="784">
        <v>357</v>
      </c>
      <c r="AB32" s="784"/>
      <c r="AC32" s="784"/>
      <c r="AD32" s="784"/>
      <c r="AE32" s="785"/>
      <c r="AF32" s="786">
        <v>2978</v>
      </c>
      <c r="AG32" s="787"/>
      <c r="AH32" s="787"/>
      <c r="AI32" s="787"/>
      <c r="AJ32" s="788"/>
      <c r="AK32" s="834">
        <v>263</v>
      </c>
      <c r="AL32" s="830"/>
      <c r="AM32" s="830"/>
      <c r="AN32" s="830"/>
      <c r="AO32" s="830"/>
      <c r="AP32" s="830">
        <v>12498</v>
      </c>
      <c r="AQ32" s="830"/>
      <c r="AR32" s="830"/>
      <c r="AS32" s="830"/>
      <c r="AT32" s="830"/>
      <c r="AU32" s="830">
        <v>37</v>
      </c>
      <c r="AV32" s="830"/>
      <c r="AW32" s="830"/>
      <c r="AX32" s="830"/>
      <c r="AY32" s="830"/>
      <c r="AZ32" s="831"/>
      <c r="BA32" s="831"/>
      <c r="BB32" s="831"/>
      <c r="BC32" s="831"/>
      <c r="BD32" s="831"/>
      <c r="BE32" s="832" t="s">
        <v>394</v>
      </c>
      <c r="BF32" s="832"/>
      <c r="BG32" s="832"/>
      <c r="BH32" s="832"/>
      <c r="BI32" s="833"/>
      <c r="BJ32" s="228"/>
      <c r="BK32" s="228"/>
      <c r="BL32" s="228"/>
      <c r="BM32" s="228"/>
      <c r="BN32" s="228"/>
      <c r="BO32" s="237"/>
      <c r="BP32" s="237"/>
      <c r="BQ32" s="234">
        <v>26</v>
      </c>
      <c r="BR32" s="235"/>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26"/>
    </row>
    <row r="33" spans="1:131" ht="26.25" customHeight="1" x14ac:dyDescent="0.2">
      <c r="A33" s="238">
        <v>6</v>
      </c>
      <c r="B33" s="780" t="s">
        <v>396</v>
      </c>
      <c r="C33" s="781"/>
      <c r="D33" s="781"/>
      <c r="E33" s="781"/>
      <c r="F33" s="781"/>
      <c r="G33" s="781"/>
      <c r="H33" s="781"/>
      <c r="I33" s="781"/>
      <c r="J33" s="781"/>
      <c r="K33" s="781"/>
      <c r="L33" s="781"/>
      <c r="M33" s="781"/>
      <c r="N33" s="781"/>
      <c r="O33" s="781"/>
      <c r="P33" s="782"/>
      <c r="Q33" s="783">
        <v>9463</v>
      </c>
      <c r="R33" s="784"/>
      <c r="S33" s="784"/>
      <c r="T33" s="784"/>
      <c r="U33" s="784"/>
      <c r="V33" s="784">
        <v>9157</v>
      </c>
      <c r="W33" s="784"/>
      <c r="X33" s="784"/>
      <c r="Y33" s="784"/>
      <c r="Z33" s="784"/>
      <c r="AA33" s="784">
        <v>306</v>
      </c>
      <c r="AB33" s="784"/>
      <c r="AC33" s="784"/>
      <c r="AD33" s="784"/>
      <c r="AE33" s="785"/>
      <c r="AF33" s="786">
        <v>2258</v>
      </c>
      <c r="AG33" s="787"/>
      <c r="AH33" s="787"/>
      <c r="AI33" s="787"/>
      <c r="AJ33" s="788"/>
      <c r="AK33" s="834">
        <v>4172</v>
      </c>
      <c r="AL33" s="830"/>
      <c r="AM33" s="830"/>
      <c r="AN33" s="830"/>
      <c r="AO33" s="830"/>
      <c r="AP33" s="830">
        <v>72529</v>
      </c>
      <c r="AQ33" s="830"/>
      <c r="AR33" s="830"/>
      <c r="AS33" s="830"/>
      <c r="AT33" s="830"/>
      <c r="AU33" s="830">
        <v>44968</v>
      </c>
      <c r="AV33" s="830"/>
      <c r="AW33" s="830"/>
      <c r="AX33" s="830"/>
      <c r="AY33" s="830"/>
      <c r="AZ33" s="831"/>
      <c r="BA33" s="831"/>
      <c r="BB33" s="831"/>
      <c r="BC33" s="831"/>
      <c r="BD33" s="831"/>
      <c r="BE33" s="832" t="s">
        <v>394</v>
      </c>
      <c r="BF33" s="832"/>
      <c r="BG33" s="832"/>
      <c r="BH33" s="832"/>
      <c r="BI33" s="833"/>
      <c r="BJ33" s="228"/>
      <c r="BK33" s="228"/>
      <c r="BL33" s="228"/>
      <c r="BM33" s="228"/>
      <c r="BN33" s="228"/>
      <c r="BO33" s="237"/>
      <c r="BP33" s="237"/>
      <c r="BQ33" s="234">
        <v>27</v>
      </c>
      <c r="BR33" s="235"/>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26"/>
    </row>
    <row r="34" spans="1:131" ht="26.25" customHeight="1" x14ac:dyDescent="0.2">
      <c r="A34" s="238">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8"/>
      <c r="BK34" s="228"/>
      <c r="BL34" s="228"/>
      <c r="BM34" s="228"/>
      <c r="BN34" s="228"/>
      <c r="BO34" s="237"/>
      <c r="BP34" s="237"/>
      <c r="BQ34" s="234">
        <v>28</v>
      </c>
      <c r="BR34" s="235"/>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26"/>
    </row>
    <row r="35" spans="1:131" ht="26.25" customHeight="1" x14ac:dyDescent="0.2">
      <c r="A35" s="238">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8"/>
      <c r="BK35" s="228"/>
      <c r="BL35" s="228"/>
      <c r="BM35" s="228"/>
      <c r="BN35" s="228"/>
      <c r="BO35" s="237"/>
      <c r="BP35" s="237"/>
      <c r="BQ35" s="234">
        <v>29</v>
      </c>
      <c r="BR35" s="235"/>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26"/>
    </row>
    <row r="36" spans="1:131" ht="26.25" customHeight="1" x14ac:dyDescent="0.2">
      <c r="A36" s="238">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8"/>
      <c r="BK36" s="228"/>
      <c r="BL36" s="228"/>
      <c r="BM36" s="228"/>
      <c r="BN36" s="228"/>
      <c r="BO36" s="237"/>
      <c r="BP36" s="237"/>
      <c r="BQ36" s="234">
        <v>30</v>
      </c>
      <c r="BR36" s="235"/>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26"/>
    </row>
    <row r="37" spans="1:131" ht="26.25" customHeight="1" x14ac:dyDescent="0.2">
      <c r="A37" s="238">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8"/>
      <c r="BK37" s="228"/>
      <c r="BL37" s="228"/>
      <c r="BM37" s="228"/>
      <c r="BN37" s="228"/>
      <c r="BO37" s="237"/>
      <c r="BP37" s="237"/>
      <c r="BQ37" s="234">
        <v>31</v>
      </c>
      <c r="BR37" s="235"/>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26"/>
    </row>
    <row r="38" spans="1:131" ht="26.25" customHeight="1" x14ac:dyDescent="0.2">
      <c r="A38" s="238">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8"/>
      <c r="BK38" s="228"/>
      <c r="BL38" s="228"/>
      <c r="BM38" s="228"/>
      <c r="BN38" s="228"/>
      <c r="BO38" s="237"/>
      <c r="BP38" s="237"/>
      <c r="BQ38" s="234">
        <v>32</v>
      </c>
      <c r="BR38" s="235"/>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26"/>
    </row>
    <row r="39" spans="1:131" ht="26.25" customHeight="1" x14ac:dyDescent="0.2">
      <c r="A39" s="238">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8"/>
      <c r="BK39" s="228"/>
      <c r="BL39" s="228"/>
      <c r="BM39" s="228"/>
      <c r="BN39" s="228"/>
      <c r="BO39" s="237"/>
      <c r="BP39" s="237"/>
      <c r="BQ39" s="234">
        <v>33</v>
      </c>
      <c r="BR39" s="235"/>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26"/>
    </row>
    <row r="40" spans="1:131" ht="26.25" customHeight="1" x14ac:dyDescent="0.2">
      <c r="A40" s="234">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8"/>
      <c r="BK40" s="228"/>
      <c r="BL40" s="228"/>
      <c r="BM40" s="228"/>
      <c r="BN40" s="228"/>
      <c r="BO40" s="237"/>
      <c r="BP40" s="237"/>
      <c r="BQ40" s="234">
        <v>34</v>
      </c>
      <c r="BR40" s="235"/>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26"/>
    </row>
    <row r="41" spans="1:131" ht="26.25" customHeight="1" x14ac:dyDescent="0.2">
      <c r="A41" s="234">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8"/>
      <c r="BK41" s="228"/>
      <c r="BL41" s="228"/>
      <c r="BM41" s="228"/>
      <c r="BN41" s="228"/>
      <c r="BO41" s="237"/>
      <c r="BP41" s="237"/>
      <c r="BQ41" s="234">
        <v>35</v>
      </c>
      <c r="BR41" s="235"/>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26"/>
    </row>
    <row r="42" spans="1:131" ht="26.25" customHeight="1" x14ac:dyDescent="0.2">
      <c r="A42" s="234">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8"/>
      <c r="BK42" s="228"/>
      <c r="BL42" s="228"/>
      <c r="BM42" s="228"/>
      <c r="BN42" s="228"/>
      <c r="BO42" s="237"/>
      <c r="BP42" s="237"/>
      <c r="BQ42" s="234">
        <v>36</v>
      </c>
      <c r="BR42" s="235"/>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26"/>
    </row>
    <row r="43" spans="1:131" ht="26.25" customHeight="1" x14ac:dyDescent="0.2">
      <c r="A43" s="234">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8"/>
      <c r="BK43" s="228"/>
      <c r="BL43" s="228"/>
      <c r="BM43" s="228"/>
      <c r="BN43" s="228"/>
      <c r="BO43" s="237"/>
      <c r="BP43" s="237"/>
      <c r="BQ43" s="234">
        <v>37</v>
      </c>
      <c r="BR43" s="235"/>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26"/>
    </row>
    <row r="44" spans="1:131" ht="26.25" customHeight="1" x14ac:dyDescent="0.2">
      <c r="A44" s="234">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8"/>
      <c r="BK44" s="228"/>
      <c r="BL44" s="228"/>
      <c r="BM44" s="228"/>
      <c r="BN44" s="228"/>
      <c r="BO44" s="237"/>
      <c r="BP44" s="237"/>
      <c r="BQ44" s="234">
        <v>38</v>
      </c>
      <c r="BR44" s="235"/>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26"/>
    </row>
    <row r="45" spans="1:131" ht="26.25" customHeight="1" x14ac:dyDescent="0.2">
      <c r="A45" s="234">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8"/>
      <c r="BK45" s="228"/>
      <c r="BL45" s="228"/>
      <c r="BM45" s="228"/>
      <c r="BN45" s="228"/>
      <c r="BO45" s="237"/>
      <c r="BP45" s="237"/>
      <c r="BQ45" s="234">
        <v>39</v>
      </c>
      <c r="BR45" s="235"/>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26"/>
    </row>
    <row r="46" spans="1:131" ht="26.25" customHeight="1" x14ac:dyDescent="0.2">
      <c r="A46" s="234">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8"/>
      <c r="BK46" s="228"/>
      <c r="BL46" s="228"/>
      <c r="BM46" s="228"/>
      <c r="BN46" s="228"/>
      <c r="BO46" s="237"/>
      <c r="BP46" s="237"/>
      <c r="BQ46" s="234">
        <v>40</v>
      </c>
      <c r="BR46" s="235"/>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26"/>
    </row>
    <row r="47" spans="1:131" ht="26.25" customHeight="1" x14ac:dyDescent="0.2">
      <c r="A47" s="234">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8"/>
      <c r="BK47" s="228"/>
      <c r="BL47" s="228"/>
      <c r="BM47" s="228"/>
      <c r="BN47" s="228"/>
      <c r="BO47" s="237"/>
      <c r="BP47" s="237"/>
      <c r="BQ47" s="234">
        <v>41</v>
      </c>
      <c r="BR47" s="235"/>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26"/>
    </row>
    <row r="48" spans="1:131" ht="26.25" customHeight="1" x14ac:dyDescent="0.2">
      <c r="A48" s="234">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8"/>
      <c r="BK48" s="228"/>
      <c r="BL48" s="228"/>
      <c r="BM48" s="228"/>
      <c r="BN48" s="228"/>
      <c r="BO48" s="237"/>
      <c r="BP48" s="237"/>
      <c r="BQ48" s="234">
        <v>42</v>
      </c>
      <c r="BR48" s="235"/>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26"/>
    </row>
    <row r="49" spans="1:131" ht="26.25" customHeight="1" x14ac:dyDescent="0.2">
      <c r="A49" s="234">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8"/>
      <c r="BK49" s="228"/>
      <c r="BL49" s="228"/>
      <c r="BM49" s="228"/>
      <c r="BN49" s="228"/>
      <c r="BO49" s="237"/>
      <c r="BP49" s="237"/>
      <c r="BQ49" s="234">
        <v>43</v>
      </c>
      <c r="BR49" s="235"/>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26"/>
    </row>
    <row r="50" spans="1:131" ht="26.25" customHeight="1" x14ac:dyDescent="0.2">
      <c r="A50" s="234">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8"/>
      <c r="BK50" s="228"/>
      <c r="BL50" s="228"/>
      <c r="BM50" s="228"/>
      <c r="BN50" s="228"/>
      <c r="BO50" s="237"/>
      <c r="BP50" s="237"/>
      <c r="BQ50" s="234">
        <v>44</v>
      </c>
      <c r="BR50" s="235"/>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26"/>
    </row>
    <row r="51" spans="1:131" ht="26.25" customHeight="1" x14ac:dyDescent="0.2">
      <c r="A51" s="234">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8"/>
      <c r="BK51" s="228"/>
      <c r="BL51" s="228"/>
      <c r="BM51" s="228"/>
      <c r="BN51" s="228"/>
      <c r="BO51" s="237"/>
      <c r="BP51" s="237"/>
      <c r="BQ51" s="234">
        <v>45</v>
      </c>
      <c r="BR51" s="235"/>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26"/>
    </row>
    <row r="52" spans="1:131" ht="26.25" customHeight="1" x14ac:dyDescent="0.2">
      <c r="A52" s="234">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8"/>
      <c r="BK52" s="228"/>
      <c r="BL52" s="228"/>
      <c r="BM52" s="228"/>
      <c r="BN52" s="228"/>
      <c r="BO52" s="237"/>
      <c r="BP52" s="237"/>
      <c r="BQ52" s="234">
        <v>46</v>
      </c>
      <c r="BR52" s="235"/>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26"/>
    </row>
    <row r="53" spans="1:131" ht="26.25" customHeight="1" x14ac:dyDescent="0.2">
      <c r="A53" s="234">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8"/>
      <c r="BK53" s="228"/>
      <c r="BL53" s="228"/>
      <c r="BM53" s="228"/>
      <c r="BN53" s="228"/>
      <c r="BO53" s="237"/>
      <c r="BP53" s="237"/>
      <c r="BQ53" s="234">
        <v>47</v>
      </c>
      <c r="BR53" s="235"/>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26"/>
    </row>
    <row r="54" spans="1:131" ht="26.25" customHeight="1" x14ac:dyDescent="0.2">
      <c r="A54" s="234">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8"/>
      <c r="BK54" s="228"/>
      <c r="BL54" s="228"/>
      <c r="BM54" s="228"/>
      <c r="BN54" s="228"/>
      <c r="BO54" s="237"/>
      <c r="BP54" s="237"/>
      <c r="BQ54" s="234">
        <v>48</v>
      </c>
      <c r="BR54" s="235"/>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26"/>
    </row>
    <row r="55" spans="1:131" ht="26.25" customHeight="1" x14ac:dyDescent="0.2">
      <c r="A55" s="234">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8"/>
      <c r="BK55" s="228"/>
      <c r="BL55" s="228"/>
      <c r="BM55" s="228"/>
      <c r="BN55" s="228"/>
      <c r="BO55" s="237"/>
      <c r="BP55" s="237"/>
      <c r="BQ55" s="234">
        <v>49</v>
      </c>
      <c r="BR55" s="235"/>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26"/>
    </row>
    <row r="56" spans="1:131" ht="26.25" customHeight="1" x14ac:dyDescent="0.2">
      <c r="A56" s="234">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8"/>
      <c r="BK56" s="228"/>
      <c r="BL56" s="228"/>
      <c r="BM56" s="228"/>
      <c r="BN56" s="228"/>
      <c r="BO56" s="237"/>
      <c r="BP56" s="237"/>
      <c r="BQ56" s="234">
        <v>50</v>
      </c>
      <c r="BR56" s="235"/>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26"/>
    </row>
    <row r="57" spans="1:131" ht="26.25" customHeight="1" x14ac:dyDescent="0.2">
      <c r="A57" s="234">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8"/>
      <c r="BK57" s="228"/>
      <c r="BL57" s="228"/>
      <c r="BM57" s="228"/>
      <c r="BN57" s="228"/>
      <c r="BO57" s="237"/>
      <c r="BP57" s="237"/>
      <c r="BQ57" s="234">
        <v>51</v>
      </c>
      <c r="BR57" s="235"/>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26"/>
    </row>
    <row r="58" spans="1:131" ht="26.25" customHeight="1" x14ac:dyDescent="0.2">
      <c r="A58" s="234">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8"/>
      <c r="BK58" s="228"/>
      <c r="BL58" s="228"/>
      <c r="BM58" s="228"/>
      <c r="BN58" s="228"/>
      <c r="BO58" s="237"/>
      <c r="BP58" s="237"/>
      <c r="BQ58" s="234">
        <v>52</v>
      </c>
      <c r="BR58" s="235"/>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26"/>
    </row>
    <row r="59" spans="1:131" ht="26.25" customHeight="1" x14ac:dyDescent="0.2">
      <c r="A59" s="234">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8"/>
      <c r="BK59" s="228"/>
      <c r="BL59" s="228"/>
      <c r="BM59" s="228"/>
      <c r="BN59" s="228"/>
      <c r="BO59" s="237"/>
      <c r="BP59" s="237"/>
      <c r="BQ59" s="234">
        <v>53</v>
      </c>
      <c r="BR59" s="235"/>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26"/>
    </row>
    <row r="60" spans="1:131" ht="26.25" customHeight="1" x14ac:dyDescent="0.2">
      <c r="A60" s="234">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8"/>
      <c r="BK60" s="228"/>
      <c r="BL60" s="228"/>
      <c r="BM60" s="228"/>
      <c r="BN60" s="228"/>
      <c r="BO60" s="237"/>
      <c r="BP60" s="237"/>
      <c r="BQ60" s="234">
        <v>54</v>
      </c>
      <c r="BR60" s="235"/>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26"/>
    </row>
    <row r="61" spans="1:131" ht="26.25" customHeight="1" thickBot="1" x14ac:dyDescent="0.25">
      <c r="A61" s="234">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8"/>
      <c r="BK61" s="228"/>
      <c r="BL61" s="228"/>
      <c r="BM61" s="228"/>
      <c r="BN61" s="228"/>
      <c r="BO61" s="237"/>
      <c r="BP61" s="237"/>
      <c r="BQ61" s="234">
        <v>55</v>
      </c>
      <c r="BR61" s="235"/>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26"/>
    </row>
    <row r="62" spans="1:131" ht="26.25" customHeight="1" x14ac:dyDescent="0.2">
      <c r="A62" s="234">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397</v>
      </c>
      <c r="BK62" s="806"/>
      <c r="BL62" s="806"/>
      <c r="BM62" s="806"/>
      <c r="BN62" s="807"/>
      <c r="BO62" s="237"/>
      <c r="BP62" s="237"/>
      <c r="BQ62" s="234">
        <v>56</v>
      </c>
      <c r="BR62" s="235"/>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26"/>
    </row>
    <row r="63" spans="1:131" ht="26.25" customHeight="1" thickBot="1" x14ac:dyDescent="0.25">
      <c r="A63" s="236" t="s">
        <v>378</v>
      </c>
      <c r="B63" s="789" t="s">
        <v>398</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11493</v>
      </c>
      <c r="AG63" s="844"/>
      <c r="AH63" s="844"/>
      <c r="AI63" s="844"/>
      <c r="AJ63" s="845"/>
      <c r="AK63" s="846"/>
      <c r="AL63" s="841"/>
      <c r="AM63" s="841"/>
      <c r="AN63" s="841"/>
      <c r="AO63" s="841"/>
      <c r="AP63" s="844">
        <v>95077</v>
      </c>
      <c r="AQ63" s="844"/>
      <c r="AR63" s="844"/>
      <c r="AS63" s="844"/>
      <c r="AT63" s="844"/>
      <c r="AU63" s="844">
        <v>51295</v>
      </c>
      <c r="AV63" s="844"/>
      <c r="AW63" s="844"/>
      <c r="AX63" s="844"/>
      <c r="AY63" s="844"/>
      <c r="AZ63" s="848"/>
      <c r="BA63" s="848"/>
      <c r="BB63" s="848"/>
      <c r="BC63" s="848"/>
      <c r="BD63" s="848"/>
      <c r="BE63" s="849"/>
      <c r="BF63" s="849"/>
      <c r="BG63" s="849"/>
      <c r="BH63" s="849"/>
      <c r="BI63" s="850"/>
      <c r="BJ63" s="851" t="s">
        <v>122</v>
      </c>
      <c r="BK63" s="852"/>
      <c r="BL63" s="852"/>
      <c r="BM63" s="852"/>
      <c r="BN63" s="853"/>
      <c r="BO63" s="237"/>
      <c r="BP63" s="237"/>
      <c r="BQ63" s="234">
        <v>57</v>
      </c>
      <c r="BR63" s="235"/>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26"/>
    </row>
    <row r="65" spans="1:131" ht="26.25" customHeight="1" thickBot="1" x14ac:dyDescent="0.25">
      <c r="A65" s="228" t="s">
        <v>399</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26"/>
    </row>
    <row r="66" spans="1:131" ht="26.25" customHeight="1" x14ac:dyDescent="0.2">
      <c r="A66" s="727" t="s">
        <v>400</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401</v>
      </c>
      <c r="AV66" s="734"/>
      <c r="AW66" s="734"/>
      <c r="AX66" s="734"/>
      <c r="AY66" s="735"/>
      <c r="AZ66" s="733" t="s">
        <v>364</v>
      </c>
      <c r="BA66" s="734"/>
      <c r="BB66" s="734"/>
      <c r="BC66" s="734"/>
      <c r="BD66" s="740"/>
      <c r="BE66" s="237"/>
      <c r="BF66" s="237"/>
      <c r="BG66" s="237"/>
      <c r="BH66" s="237"/>
      <c r="BI66" s="237"/>
      <c r="BJ66" s="237"/>
      <c r="BK66" s="237"/>
      <c r="BL66" s="237"/>
      <c r="BM66" s="237"/>
      <c r="BN66" s="237"/>
      <c r="BO66" s="237"/>
      <c r="BP66" s="237"/>
      <c r="BQ66" s="234">
        <v>60</v>
      </c>
      <c r="BR66" s="239"/>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26"/>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37"/>
      <c r="BF67" s="237"/>
      <c r="BG67" s="237"/>
      <c r="BH67" s="237"/>
      <c r="BI67" s="237"/>
      <c r="BJ67" s="237"/>
      <c r="BK67" s="237"/>
      <c r="BL67" s="237"/>
      <c r="BM67" s="237"/>
      <c r="BN67" s="237"/>
      <c r="BO67" s="237"/>
      <c r="BP67" s="237"/>
      <c r="BQ67" s="234">
        <v>61</v>
      </c>
      <c r="BR67" s="239"/>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26"/>
    </row>
    <row r="68" spans="1:131" ht="26.25" customHeight="1" thickTop="1" x14ac:dyDescent="0.2">
      <c r="A68" s="232">
        <v>1</v>
      </c>
      <c r="B68" s="869" t="s">
        <v>570</v>
      </c>
      <c r="C68" s="870"/>
      <c r="D68" s="870"/>
      <c r="E68" s="870"/>
      <c r="F68" s="870"/>
      <c r="G68" s="870"/>
      <c r="H68" s="870"/>
      <c r="I68" s="870"/>
      <c r="J68" s="870"/>
      <c r="K68" s="870"/>
      <c r="L68" s="870"/>
      <c r="M68" s="870"/>
      <c r="N68" s="870"/>
      <c r="O68" s="870"/>
      <c r="P68" s="871"/>
      <c r="Q68" s="872">
        <v>87515</v>
      </c>
      <c r="R68" s="866"/>
      <c r="S68" s="866"/>
      <c r="T68" s="866"/>
      <c r="U68" s="866"/>
      <c r="V68" s="866">
        <v>81346</v>
      </c>
      <c r="W68" s="866"/>
      <c r="X68" s="866"/>
      <c r="Y68" s="866"/>
      <c r="Z68" s="866"/>
      <c r="AA68" s="866">
        <v>6169</v>
      </c>
      <c r="AB68" s="866"/>
      <c r="AC68" s="866"/>
      <c r="AD68" s="866"/>
      <c r="AE68" s="866"/>
      <c r="AF68" s="866">
        <v>13225</v>
      </c>
      <c r="AG68" s="866"/>
      <c r="AH68" s="866"/>
      <c r="AI68" s="866"/>
      <c r="AJ68" s="866"/>
      <c r="AK68" s="866" t="s">
        <v>489</v>
      </c>
      <c r="AL68" s="866"/>
      <c r="AM68" s="866"/>
      <c r="AN68" s="866"/>
      <c r="AO68" s="866"/>
      <c r="AP68" s="866" t="s">
        <v>489</v>
      </c>
      <c r="AQ68" s="866"/>
      <c r="AR68" s="866"/>
      <c r="AS68" s="866"/>
      <c r="AT68" s="866"/>
      <c r="AU68" s="866" t="s">
        <v>489</v>
      </c>
      <c r="AV68" s="866"/>
      <c r="AW68" s="866"/>
      <c r="AX68" s="866"/>
      <c r="AY68" s="866"/>
      <c r="AZ68" s="867"/>
      <c r="BA68" s="867"/>
      <c r="BB68" s="867"/>
      <c r="BC68" s="867"/>
      <c r="BD68" s="868"/>
      <c r="BE68" s="237"/>
      <c r="BF68" s="237"/>
      <c r="BG68" s="237"/>
      <c r="BH68" s="237"/>
      <c r="BI68" s="237"/>
      <c r="BJ68" s="237"/>
      <c r="BK68" s="237"/>
      <c r="BL68" s="237"/>
      <c r="BM68" s="237"/>
      <c r="BN68" s="237"/>
      <c r="BO68" s="237"/>
      <c r="BP68" s="237"/>
      <c r="BQ68" s="234">
        <v>62</v>
      </c>
      <c r="BR68" s="239"/>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26"/>
    </row>
    <row r="69" spans="1:131" ht="26.25" customHeight="1" x14ac:dyDescent="0.2">
      <c r="A69" s="234">
        <v>2</v>
      </c>
      <c r="B69" s="873" t="s">
        <v>562</v>
      </c>
      <c r="C69" s="874"/>
      <c r="D69" s="874"/>
      <c r="E69" s="874"/>
      <c r="F69" s="874"/>
      <c r="G69" s="874"/>
      <c r="H69" s="874"/>
      <c r="I69" s="874"/>
      <c r="J69" s="874"/>
      <c r="K69" s="874"/>
      <c r="L69" s="874"/>
      <c r="M69" s="874"/>
      <c r="N69" s="874"/>
      <c r="O69" s="874"/>
      <c r="P69" s="875"/>
      <c r="Q69" s="876">
        <v>1</v>
      </c>
      <c r="R69" s="830"/>
      <c r="S69" s="830"/>
      <c r="T69" s="830"/>
      <c r="U69" s="830"/>
      <c r="V69" s="830">
        <v>1</v>
      </c>
      <c r="W69" s="830"/>
      <c r="X69" s="830"/>
      <c r="Y69" s="830"/>
      <c r="Z69" s="830"/>
      <c r="AA69" s="830">
        <v>0</v>
      </c>
      <c r="AB69" s="830"/>
      <c r="AC69" s="830"/>
      <c r="AD69" s="830"/>
      <c r="AE69" s="830"/>
      <c r="AF69" s="830">
        <v>0</v>
      </c>
      <c r="AG69" s="830"/>
      <c r="AH69" s="830"/>
      <c r="AI69" s="830"/>
      <c r="AJ69" s="830"/>
      <c r="AK69" s="830">
        <v>1</v>
      </c>
      <c r="AL69" s="830"/>
      <c r="AM69" s="830"/>
      <c r="AN69" s="830"/>
      <c r="AO69" s="830"/>
      <c r="AP69" s="830" t="s">
        <v>489</v>
      </c>
      <c r="AQ69" s="830"/>
      <c r="AR69" s="830"/>
      <c r="AS69" s="830"/>
      <c r="AT69" s="830"/>
      <c r="AU69" s="830" t="s">
        <v>489</v>
      </c>
      <c r="AV69" s="830"/>
      <c r="AW69" s="830"/>
      <c r="AX69" s="830"/>
      <c r="AY69" s="830"/>
      <c r="AZ69" s="832"/>
      <c r="BA69" s="832"/>
      <c r="BB69" s="832"/>
      <c r="BC69" s="832"/>
      <c r="BD69" s="833"/>
      <c r="BE69" s="237"/>
      <c r="BF69" s="237"/>
      <c r="BG69" s="237"/>
      <c r="BH69" s="237"/>
      <c r="BI69" s="237"/>
      <c r="BJ69" s="237"/>
      <c r="BK69" s="237"/>
      <c r="BL69" s="237"/>
      <c r="BM69" s="237"/>
      <c r="BN69" s="237"/>
      <c r="BO69" s="237"/>
      <c r="BP69" s="237"/>
      <c r="BQ69" s="234">
        <v>63</v>
      </c>
      <c r="BR69" s="239"/>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26"/>
    </row>
    <row r="70" spans="1:131" ht="26.25" customHeight="1" x14ac:dyDescent="0.2">
      <c r="A70" s="234">
        <v>3</v>
      </c>
      <c r="B70" s="873" t="s">
        <v>563</v>
      </c>
      <c r="C70" s="874"/>
      <c r="D70" s="874"/>
      <c r="E70" s="874"/>
      <c r="F70" s="874"/>
      <c r="G70" s="874"/>
      <c r="H70" s="874"/>
      <c r="I70" s="874"/>
      <c r="J70" s="874"/>
      <c r="K70" s="874"/>
      <c r="L70" s="874"/>
      <c r="M70" s="874"/>
      <c r="N70" s="874"/>
      <c r="O70" s="874"/>
      <c r="P70" s="875"/>
      <c r="Q70" s="876">
        <v>25</v>
      </c>
      <c r="R70" s="830"/>
      <c r="S70" s="830"/>
      <c r="T70" s="830"/>
      <c r="U70" s="830"/>
      <c r="V70" s="830">
        <v>23</v>
      </c>
      <c r="W70" s="830"/>
      <c r="X70" s="830"/>
      <c r="Y70" s="830"/>
      <c r="Z70" s="830"/>
      <c r="AA70" s="830">
        <v>2</v>
      </c>
      <c r="AB70" s="830"/>
      <c r="AC70" s="830"/>
      <c r="AD70" s="830"/>
      <c r="AE70" s="830"/>
      <c r="AF70" s="830">
        <v>2</v>
      </c>
      <c r="AG70" s="830"/>
      <c r="AH70" s="830"/>
      <c r="AI70" s="830"/>
      <c r="AJ70" s="830"/>
      <c r="AK70" s="830" t="s">
        <v>489</v>
      </c>
      <c r="AL70" s="830"/>
      <c r="AM70" s="830"/>
      <c r="AN70" s="830"/>
      <c r="AO70" s="830"/>
      <c r="AP70" s="830" t="s">
        <v>489</v>
      </c>
      <c r="AQ70" s="830"/>
      <c r="AR70" s="830"/>
      <c r="AS70" s="830"/>
      <c r="AT70" s="830"/>
      <c r="AU70" s="830" t="s">
        <v>489</v>
      </c>
      <c r="AV70" s="830"/>
      <c r="AW70" s="830"/>
      <c r="AX70" s="830"/>
      <c r="AY70" s="830"/>
      <c r="AZ70" s="832"/>
      <c r="BA70" s="832"/>
      <c r="BB70" s="832"/>
      <c r="BC70" s="832"/>
      <c r="BD70" s="833"/>
      <c r="BE70" s="237"/>
      <c r="BF70" s="237"/>
      <c r="BG70" s="237"/>
      <c r="BH70" s="237"/>
      <c r="BI70" s="237"/>
      <c r="BJ70" s="237"/>
      <c r="BK70" s="237"/>
      <c r="BL70" s="237"/>
      <c r="BM70" s="237"/>
      <c r="BN70" s="237"/>
      <c r="BO70" s="237"/>
      <c r="BP70" s="237"/>
      <c r="BQ70" s="234">
        <v>64</v>
      </c>
      <c r="BR70" s="239"/>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26"/>
    </row>
    <row r="71" spans="1:131" ht="26.25" customHeight="1" x14ac:dyDescent="0.2">
      <c r="A71" s="234">
        <v>4</v>
      </c>
      <c r="B71" s="873" t="s">
        <v>564</v>
      </c>
      <c r="C71" s="874"/>
      <c r="D71" s="874"/>
      <c r="E71" s="874"/>
      <c r="F71" s="874"/>
      <c r="G71" s="874"/>
      <c r="H71" s="874"/>
      <c r="I71" s="874"/>
      <c r="J71" s="874"/>
      <c r="K71" s="874"/>
      <c r="L71" s="874"/>
      <c r="M71" s="874"/>
      <c r="N71" s="874"/>
      <c r="O71" s="874"/>
      <c r="P71" s="875"/>
      <c r="Q71" s="876">
        <v>106</v>
      </c>
      <c r="R71" s="830"/>
      <c r="S71" s="830"/>
      <c r="T71" s="830"/>
      <c r="U71" s="830"/>
      <c r="V71" s="830">
        <v>103</v>
      </c>
      <c r="W71" s="830"/>
      <c r="X71" s="830"/>
      <c r="Y71" s="830"/>
      <c r="Z71" s="830"/>
      <c r="AA71" s="830">
        <v>3</v>
      </c>
      <c r="AB71" s="830"/>
      <c r="AC71" s="830"/>
      <c r="AD71" s="830"/>
      <c r="AE71" s="830"/>
      <c r="AF71" s="830">
        <v>3</v>
      </c>
      <c r="AG71" s="830"/>
      <c r="AH71" s="830"/>
      <c r="AI71" s="830"/>
      <c r="AJ71" s="830"/>
      <c r="AK71" s="830" t="s">
        <v>489</v>
      </c>
      <c r="AL71" s="830"/>
      <c r="AM71" s="830"/>
      <c r="AN71" s="830"/>
      <c r="AO71" s="830"/>
      <c r="AP71" s="830" t="s">
        <v>489</v>
      </c>
      <c r="AQ71" s="830"/>
      <c r="AR71" s="830"/>
      <c r="AS71" s="830"/>
      <c r="AT71" s="830"/>
      <c r="AU71" s="830" t="s">
        <v>489</v>
      </c>
      <c r="AV71" s="830"/>
      <c r="AW71" s="830"/>
      <c r="AX71" s="830"/>
      <c r="AY71" s="830"/>
      <c r="AZ71" s="832"/>
      <c r="BA71" s="832"/>
      <c r="BB71" s="832"/>
      <c r="BC71" s="832"/>
      <c r="BD71" s="833"/>
      <c r="BE71" s="237"/>
      <c r="BF71" s="237"/>
      <c r="BG71" s="237"/>
      <c r="BH71" s="237"/>
      <c r="BI71" s="237"/>
      <c r="BJ71" s="237"/>
      <c r="BK71" s="237"/>
      <c r="BL71" s="237"/>
      <c r="BM71" s="237"/>
      <c r="BN71" s="237"/>
      <c r="BO71" s="237"/>
      <c r="BP71" s="237"/>
      <c r="BQ71" s="234">
        <v>65</v>
      </c>
      <c r="BR71" s="239"/>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26"/>
    </row>
    <row r="72" spans="1:131" ht="26.25" customHeight="1" x14ac:dyDescent="0.2">
      <c r="A72" s="234">
        <v>5</v>
      </c>
      <c r="B72" s="873" t="s">
        <v>565</v>
      </c>
      <c r="C72" s="874"/>
      <c r="D72" s="874"/>
      <c r="E72" s="874"/>
      <c r="F72" s="874"/>
      <c r="G72" s="874"/>
      <c r="H72" s="874"/>
      <c r="I72" s="874"/>
      <c r="J72" s="874"/>
      <c r="K72" s="874"/>
      <c r="L72" s="874"/>
      <c r="M72" s="874"/>
      <c r="N72" s="874"/>
      <c r="O72" s="874"/>
      <c r="P72" s="875"/>
      <c r="Q72" s="876">
        <v>16692</v>
      </c>
      <c r="R72" s="830"/>
      <c r="S72" s="830"/>
      <c r="T72" s="830"/>
      <c r="U72" s="830"/>
      <c r="V72" s="830">
        <v>16687</v>
      </c>
      <c r="W72" s="830"/>
      <c r="X72" s="830"/>
      <c r="Y72" s="830"/>
      <c r="Z72" s="830"/>
      <c r="AA72" s="830">
        <v>5</v>
      </c>
      <c r="AB72" s="830"/>
      <c r="AC72" s="830"/>
      <c r="AD72" s="830"/>
      <c r="AE72" s="830"/>
      <c r="AF72" s="830" t="s">
        <v>552</v>
      </c>
      <c r="AG72" s="830"/>
      <c r="AH72" s="830"/>
      <c r="AI72" s="830"/>
      <c r="AJ72" s="830"/>
      <c r="AK72" s="830" t="s">
        <v>489</v>
      </c>
      <c r="AL72" s="830"/>
      <c r="AM72" s="830"/>
      <c r="AN72" s="830"/>
      <c r="AO72" s="830"/>
      <c r="AP72" s="830">
        <v>18216</v>
      </c>
      <c r="AQ72" s="830"/>
      <c r="AR72" s="830"/>
      <c r="AS72" s="830"/>
      <c r="AT72" s="830"/>
      <c r="AU72" s="830">
        <v>747</v>
      </c>
      <c r="AV72" s="830"/>
      <c r="AW72" s="830"/>
      <c r="AX72" s="830"/>
      <c r="AY72" s="830"/>
      <c r="AZ72" s="832"/>
      <c r="BA72" s="832"/>
      <c r="BB72" s="832"/>
      <c r="BC72" s="832"/>
      <c r="BD72" s="833"/>
      <c r="BE72" s="237"/>
      <c r="BF72" s="237"/>
      <c r="BG72" s="237"/>
      <c r="BH72" s="237"/>
      <c r="BI72" s="237"/>
      <c r="BJ72" s="237"/>
      <c r="BK72" s="237"/>
      <c r="BL72" s="237"/>
      <c r="BM72" s="237"/>
      <c r="BN72" s="237"/>
      <c r="BO72" s="237"/>
      <c r="BP72" s="237"/>
      <c r="BQ72" s="234">
        <v>66</v>
      </c>
      <c r="BR72" s="239"/>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26"/>
    </row>
    <row r="73" spans="1:131" ht="26.25" customHeight="1" x14ac:dyDescent="0.2">
      <c r="A73" s="234">
        <v>6</v>
      </c>
      <c r="B73" s="873" t="s">
        <v>566</v>
      </c>
      <c r="C73" s="874"/>
      <c r="D73" s="874"/>
      <c r="E73" s="874"/>
      <c r="F73" s="874"/>
      <c r="G73" s="874"/>
      <c r="H73" s="874"/>
      <c r="I73" s="874"/>
      <c r="J73" s="874"/>
      <c r="K73" s="874"/>
      <c r="L73" s="874"/>
      <c r="M73" s="874"/>
      <c r="N73" s="874"/>
      <c r="O73" s="874"/>
      <c r="P73" s="875"/>
      <c r="Q73" s="876">
        <v>230</v>
      </c>
      <c r="R73" s="830"/>
      <c r="S73" s="830"/>
      <c r="T73" s="830"/>
      <c r="U73" s="830"/>
      <c r="V73" s="830">
        <v>195</v>
      </c>
      <c r="W73" s="830"/>
      <c r="X73" s="830"/>
      <c r="Y73" s="830"/>
      <c r="Z73" s="830"/>
      <c r="AA73" s="830">
        <v>35</v>
      </c>
      <c r="AB73" s="830"/>
      <c r="AC73" s="830"/>
      <c r="AD73" s="830"/>
      <c r="AE73" s="830"/>
      <c r="AF73" s="830">
        <v>35</v>
      </c>
      <c r="AG73" s="830"/>
      <c r="AH73" s="830"/>
      <c r="AI73" s="830"/>
      <c r="AJ73" s="830"/>
      <c r="AK73" s="830" t="s">
        <v>489</v>
      </c>
      <c r="AL73" s="830"/>
      <c r="AM73" s="830"/>
      <c r="AN73" s="830"/>
      <c r="AO73" s="830"/>
      <c r="AP73" s="830" t="s">
        <v>552</v>
      </c>
      <c r="AQ73" s="830"/>
      <c r="AR73" s="830"/>
      <c r="AS73" s="830"/>
      <c r="AT73" s="830"/>
      <c r="AU73" s="830" t="s">
        <v>552</v>
      </c>
      <c r="AV73" s="830"/>
      <c r="AW73" s="830"/>
      <c r="AX73" s="830"/>
      <c r="AY73" s="830"/>
      <c r="AZ73" s="832"/>
      <c r="BA73" s="832"/>
      <c r="BB73" s="832"/>
      <c r="BC73" s="832"/>
      <c r="BD73" s="833"/>
      <c r="BE73" s="237"/>
      <c r="BF73" s="237"/>
      <c r="BG73" s="237"/>
      <c r="BH73" s="237"/>
      <c r="BI73" s="237"/>
      <c r="BJ73" s="237"/>
      <c r="BK73" s="237"/>
      <c r="BL73" s="237"/>
      <c r="BM73" s="237"/>
      <c r="BN73" s="237"/>
      <c r="BO73" s="237"/>
      <c r="BP73" s="237"/>
      <c r="BQ73" s="234">
        <v>67</v>
      </c>
      <c r="BR73" s="239"/>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26"/>
    </row>
    <row r="74" spans="1:131" ht="26.25" customHeight="1" x14ac:dyDescent="0.2">
      <c r="A74" s="234">
        <v>7</v>
      </c>
      <c r="B74" s="873" t="s">
        <v>567</v>
      </c>
      <c r="C74" s="874"/>
      <c r="D74" s="874"/>
      <c r="E74" s="874"/>
      <c r="F74" s="874"/>
      <c r="G74" s="874"/>
      <c r="H74" s="874"/>
      <c r="I74" s="874"/>
      <c r="J74" s="874"/>
      <c r="K74" s="874"/>
      <c r="L74" s="874"/>
      <c r="M74" s="874"/>
      <c r="N74" s="874"/>
      <c r="O74" s="874"/>
      <c r="P74" s="875"/>
      <c r="Q74" s="876">
        <v>1359863</v>
      </c>
      <c r="R74" s="830"/>
      <c r="S74" s="830"/>
      <c r="T74" s="830"/>
      <c r="U74" s="830"/>
      <c r="V74" s="830">
        <v>1332205</v>
      </c>
      <c r="W74" s="830"/>
      <c r="X74" s="830"/>
      <c r="Y74" s="830"/>
      <c r="Z74" s="830"/>
      <c r="AA74" s="830">
        <v>27659</v>
      </c>
      <c r="AB74" s="830"/>
      <c r="AC74" s="830"/>
      <c r="AD74" s="830"/>
      <c r="AE74" s="830"/>
      <c r="AF74" s="830">
        <v>27659</v>
      </c>
      <c r="AG74" s="830"/>
      <c r="AH74" s="830"/>
      <c r="AI74" s="830"/>
      <c r="AJ74" s="830"/>
      <c r="AK74" s="830">
        <v>9500</v>
      </c>
      <c r="AL74" s="830"/>
      <c r="AM74" s="830"/>
      <c r="AN74" s="830"/>
      <c r="AO74" s="830"/>
      <c r="AP74" s="830" t="s">
        <v>552</v>
      </c>
      <c r="AQ74" s="830"/>
      <c r="AR74" s="830"/>
      <c r="AS74" s="830"/>
      <c r="AT74" s="830"/>
      <c r="AU74" s="830" t="s">
        <v>552</v>
      </c>
      <c r="AV74" s="830"/>
      <c r="AW74" s="830"/>
      <c r="AX74" s="830"/>
      <c r="AY74" s="830"/>
      <c r="AZ74" s="832"/>
      <c r="BA74" s="832"/>
      <c r="BB74" s="832"/>
      <c r="BC74" s="832"/>
      <c r="BD74" s="833"/>
      <c r="BE74" s="237"/>
      <c r="BF74" s="237"/>
      <c r="BG74" s="237"/>
      <c r="BH74" s="237"/>
      <c r="BI74" s="237"/>
      <c r="BJ74" s="237"/>
      <c r="BK74" s="237"/>
      <c r="BL74" s="237"/>
      <c r="BM74" s="237"/>
      <c r="BN74" s="237"/>
      <c r="BO74" s="237"/>
      <c r="BP74" s="237"/>
      <c r="BQ74" s="234">
        <v>68</v>
      </c>
      <c r="BR74" s="239"/>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26"/>
    </row>
    <row r="75" spans="1:131" ht="26.25" customHeight="1" x14ac:dyDescent="0.2">
      <c r="A75" s="234">
        <v>8</v>
      </c>
      <c r="B75" s="873" t="s">
        <v>568</v>
      </c>
      <c r="C75" s="874"/>
      <c r="D75" s="874"/>
      <c r="E75" s="874"/>
      <c r="F75" s="874"/>
      <c r="G75" s="874"/>
      <c r="H75" s="874"/>
      <c r="I75" s="874"/>
      <c r="J75" s="874"/>
      <c r="K75" s="874"/>
      <c r="L75" s="874"/>
      <c r="M75" s="874"/>
      <c r="N75" s="874"/>
      <c r="O75" s="874"/>
      <c r="P75" s="875"/>
      <c r="Q75" s="877">
        <v>38885</v>
      </c>
      <c r="R75" s="878"/>
      <c r="S75" s="878"/>
      <c r="T75" s="878"/>
      <c r="U75" s="834"/>
      <c r="V75" s="879">
        <v>35641</v>
      </c>
      <c r="W75" s="878"/>
      <c r="X75" s="878"/>
      <c r="Y75" s="878"/>
      <c r="Z75" s="834"/>
      <c r="AA75" s="879">
        <v>3244</v>
      </c>
      <c r="AB75" s="878"/>
      <c r="AC75" s="878"/>
      <c r="AD75" s="878"/>
      <c r="AE75" s="834"/>
      <c r="AF75" s="879">
        <v>26209</v>
      </c>
      <c r="AG75" s="878"/>
      <c r="AH75" s="878"/>
      <c r="AI75" s="878"/>
      <c r="AJ75" s="834"/>
      <c r="AK75" s="879" t="s">
        <v>552</v>
      </c>
      <c r="AL75" s="878"/>
      <c r="AM75" s="878"/>
      <c r="AN75" s="878"/>
      <c r="AO75" s="834"/>
      <c r="AP75" s="879">
        <v>94795</v>
      </c>
      <c r="AQ75" s="878"/>
      <c r="AR75" s="878"/>
      <c r="AS75" s="878"/>
      <c r="AT75" s="834"/>
      <c r="AU75" s="879" t="s">
        <v>552</v>
      </c>
      <c r="AV75" s="878"/>
      <c r="AW75" s="878"/>
      <c r="AX75" s="878"/>
      <c r="AY75" s="834"/>
      <c r="AZ75" s="832"/>
      <c r="BA75" s="832"/>
      <c r="BB75" s="832"/>
      <c r="BC75" s="832"/>
      <c r="BD75" s="833"/>
      <c r="BE75" s="237"/>
      <c r="BF75" s="237"/>
      <c r="BG75" s="237"/>
      <c r="BH75" s="237"/>
      <c r="BI75" s="237"/>
      <c r="BJ75" s="237"/>
      <c r="BK75" s="237"/>
      <c r="BL75" s="237"/>
      <c r="BM75" s="237"/>
      <c r="BN75" s="237"/>
      <c r="BO75" s="237"/>
      <c r="BP75" s="237"/>
      <c r="BQ75" s="234">
        <v>69</v>
      </c>
      <c r="BR75" s="239"/>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26"/>
    </row>
    <row r="76" spans="1:131" ht="26.25" customHeight="1" x14ac:dyDescent="0.2">
      <c r="A76" s="234">
        <v>9</v>
      </c>
      <c r="B76" s="873" t="s">
        <v>569</v>
      </c>
      <c r="C76" s="874"/>
      <c r="D76" s="874"/>
      <c r="E76" s="874"/>
      <c r="F76" s="874"/>
      <c r="G76" s="874"/>
      <c r="H76" s="874"/>
      <c r="I76" s="874"/>
      <c r="J76" s="874"/>
      <c r="K76" s="874"/>
      <c r="L76" s="874"/>
      <c r="M76" s="874"/>
      <c r="N76" s="874"/>
      <c r="O76" s="874"/>
      <c r="P76" s="875"/>
      <c r="Q76" s="877">
        <v>6635</v>
      </c>
      <c r="R76" s="878"/>
      <c r="S76" s="878"/>
      <c r="T76" s="878"/>
      <c r="U76" s="834"/>
      <c r="V76" s="879">
        <v>5820</v>
      </c>
      <c r="W76" s="878"/>
      <c r="X76" s="878"/>
      <c r="Y76" s="878"/>
      <c r="Z76" s="834"/>
      <c r="AA76" s="879">
        <v>815</v>
      </c>
      <c r="AB76" s="878"/>
      <c r="AC76" s="878"/>
      <c r="AD76" s="878"/>
      <c r="AE76" s="834"/>
      <c r="AF76" s="879">
        <v>19303</v>
      </c>
      <c r="AG76" s="878"/>
      <c r="AH76" s="878"/>
      <c r="AI76" s="878"/>
      <c r="AJ76" s="834"/>
      <c r="AK76" s="879" t="s">
        <v>552</v>
      </c>
      <c r="AL76" s="878"/>
      <c r="AM76" s="878"/>
      <c r="AN76" s="878"/>
      <c r="AO76" s="834"/>
      <c r="AP76" s="879">
        <v>22689</v>
      </c>
      <c r="AQ76" s="878"/>
      <c r="AR76" s="878"/>
      <c r="AS76" s="878"/>
      <c r="AT76" s="834"/>
      <c r="AU76" s="879" t="s">
        <v>552</v>
      </c>
      <c r="AV76" s="878"/>
      <c r="AW76" s="878"/>
      <c r="AX76" s="878"/>
      <c r="AY76" s="834"/>
      <c r="AZ76" s="832"/>
      <c r="BA76" s="832"/>
      <c r="BB76" s="832"/>
      <c r="BC76" s="832"/>
      <c r="BD76" s="833"/>
      <c r="BE76" s="237"/>
      <c r="BF76" s="237"/>
      <c r="BG76" s="237"/>
      <c r="BH76" s="237"/>
      <c r="BI76" s="237"/>
      <c r="BJ76" s="237"/>
      <c r="BK76" s="237"/>
      <c r="BL76" s="237"/>
      <c r="BM76" s="237"/>
      <c r="BN76" s="237"/>
      <c r="BO76" s="237"/>
      <c r="BP76" s="237"/>
      <c r="BQ76" s="234">
        <v>70</v>
      </c>
      <c r="BR76" s="239"/>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26"/>
    </row>
    <row r="77" spans="1:131" ht="26.25" customHeight="1" x14ac:dyDescent="0.2">
      <c r="A77" s="234">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37"/>
      <c r="BF77" s="237"/>
      <c r="BG77" s="237"/>
      <c r="BH77" s="237"/>
      <c r="BI77" s="237"/>
      <c r="BJ77" s="237"/>
      <c r="BK77" s="237"/>
      <c r="BL77" s="237"/>
      <c r="BM77" s="237"/>
      <c r="BN77" s="237"/>
      <c r="BO77" s="237"/>
      <c r="BP77" s="237"/>
      <c r="BQ77" s="234">
        <v>71</v>
      </c>
      <c r="BR77" s="239"/>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26"/>
    </row>
    <row r="78" spans="1:131" ht="26.25" customHeight="1" x14ac:dyDescent="0.2">
      <c r="A78" s="234">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37"/>
      <c r="BF78" s="237"/>
      <c r="BG78" s="237"/>
      <c r="BH78" s="237"/>
      <c r="BI78" s="237"/>
      <c r="BJ78" s="226"/>
      <c r="BK78" s="226"/>
      <c r="BL78" s="226"/>
      <c r="BM78" s="226"/>
      <c r="BN78" s="226"/>
      <c r="BO78" s="237"/>
      <c r="BP78" s="237"/>
      <c r="BQ78" s="234">
        <v>72</v>
      </c>
      <c r="BR78" s="239"/>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26"/>
    </row>
    <row r="79" spans="1:131" ht="26.25" customHeight="1" x14ac:dyDescent="0.2">
      <c r="A79" s="234">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37"/>
      <c r="BF79" s="237"/>
      <c r="BG79" s="237"/>
      <c r="BH79" s="237"/>
      <c r="BI79" s="237"/>
      <c r="BJ79" s="226"/>
      <c r="BK79" s="226"/>
      <c r="BL79" s="226"/>
      <c r="BM79" s="226"/>
      <c r="BN79" s="226"/>
      <c r="BO79" s="237"/>
      <c r="BP79" s="237"/>
      <c r="BQ79" s="234">
        <v>73</v>
      </c>
      <c r="BR79" s="239"/>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26"/>
    </row>
    <row r="80" spans="1:131" ht="26.25" customHeight="1" x14ac:dyDescent="0.2">
      <c r="A80" s="234">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37"/>
      <c r="BF80" s="237"/>
      <c r="BG80" s="237"/>
      <c r="BH80" s="237"/>
      <c r="BI80" s="237"/>
      <c r="BJ80" s="237"/>
      <c r="BK80" s="237"/>
      <c r="BL80" s="237"/>
      <c r="BM80" s="237"/>
      <c r="BN80" s="237"/>
      <c r="BO80" s="237"/>
      <c r="BP80" s="237"/>
      <c r="BQ80" s="234">
        <v>74</v>
      </c>
      <c r="BR80" s="239"/>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26"/>
    </row>
    <row r="81" spans="1:131" ht="26.25" customHeight="1" x14ac:dyDescent="0.2">
      <c r="A81" s="234">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37"/>
      <c r="BF81" s="237"/>
      <c r="BG81" s="237"/>
      <c r="BH81" s="237"/>
      <c r="BI81" s="237"/>
      <c r="BJ81" s="237"/>
      <c r="BK81" s="237"/>
      <c r="BL81" s="237"/>
      <c r="BM81" s="237"/>
      <c r="BN81" s="237"/>
      <c r="BO81" s="237"/>
      <c r="BP81" s="237"/>
      <c r="BQ81" s="234">
        <v>75</v>
      </c>
      <c r="BR81" s="239"/>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26"/>
    </row>
    <row r="82" spans="1:131" ht="26.25" customHeight="1" x14ac:dyDescent="0.2">
      <c r="A82" s="234">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37"/>
      <c r="BF82" s="237"/>
      <c r="BG82" s="237"/>
      <c r="BH82" s="237"/>
      <c r="BI82" s="237"/>
      <c r="BJ82" s="237"/>
      <c r="BK82" s="237"/>
      <c r="BL82" s="237"/>
      <c r="BM82" s="237"/>
      <c r="BN82" s="237"/>
      <c r="BO82" s="237"/>
      <c r="BP82" s="237"/>
      <c r="BQ82" s="234">
        <v>76</v>
      </c>
      <c r="BR82" s="239"/>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26"/>
    </row>
    <row r="83" spans="1:131" ht="26.25" customHeight="1" x14ac:dyDescent="0.2">
      <c r="A83" s="234">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37"/>
      <c r="BF83" s="237"/>
      <c r="BG83" s="237"/>
      <c r="BH83" s="237"/>
      <c r="BI83" s="237"/>
      <c r="BJ83" s="237"/>
      <c r="BK83" s="237"/>
      <c r="BL83" s="237"/>
      <c r="BM83" s="237"/>
      <c r="BN83" s="237"/>
      <c r="BO83" s="237"/>
      <c r="BP83" s="237"/>
      <c r="BQ83" s="234">
        <v>77</v>
      </c>
      <c r="BR83" s="239"/>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26"/>
    </row>
    <row r="84" spans="1:131" ht="26.25" customHeight="1" x14ac:dyDescent="0.2">
      <c r="A84" s="234">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37"/>
      <c r="BF84" s="237"/>
      <c r="BG84" s="237"/>
      <c r="BH84" s="237"/>
      <c r="BI84" s="237"/>
      <c r="BJ84" s="237"/>
      <c r="BK84" s="237"/>
      <c r="BL84" s="237"/>
      <c r="BM84" s="237"/>
      <c r="BN84" s="237"/>
      <c r="BO84" s="237"/>
      <c r="BP84" s="237"/>
      <c r="BQ84" s="234">
        <v>78</v>
      </c>
      <c r="BR84" s="239"/>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26"/>
    </row>
    <row r="85" spans="1:131" ht="26.25" customHeight="1" x14ac:dyDescent="0.2">
      <c r="A85" s="234">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37"/>
      <c r="BF85" s="237"/>
      <c r="BG85" s="237"/>
      <c r="BH85" s="237"/>
      <c r="BI85" s="237"/>
      <c r="BJ85" s="237"/>
      <c r="BK85" s="237"/>
      <c r="BL85" s="237"/>
      <c r="BM85" s="237"/>
      <c r="BN85" s="237"/>
      <c r="BO85" s="237"/>
      <c r="BP85" s="237"/>
      <c r="BQ85" s="234">
        <v>79</v>
      </c>
      <c r="BR85" s="239"/>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26"/>
    </row>
    <row r="86" spans="1:131" ht="26.25" customHeight="1" x14ac:dyDescent="0.2">
      <c r="A86" s="234">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37"/>
      <c r="BF86" s="237"/>
      <c r="BG86" s="237"/>
      <c r="BH86" s="237"/>
      <c r="BI86" s="237"/>
      <c r="BJ86" s="237"/>
      <c r="BK86" s="237"/>
      <c r="BL86" s="237"/>
      <c r="BM86" s="237"/>
      <c r="BN86" s="237"/>
      <c r="BO86" s="237"/>
      <c r="BP86" s="237"/>
      <c r="BQ86" s="234">
        <v>80</v>
      </c>
      <c r="BR86" s="239"/>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26"/>
    </row>
    <row r="87" spans="1:131" ht="26.25" customHeight="1" x14ac:dyDescent="0.2">
      <c r="A87" s="240">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37"/>
      <c r="BF87" s="237"/>
      <c r="BG87" s="237"/>
      <c r="BH87" s="237"/>
      <c r="BI87" s="237"/>
      <c r="BJ87" s="237"/>
      <c r="BK87" s="237"/>
      <c r="BL87" s="237"/>
      <c r="BM87" s="237"/>
      <c r="BN87" s="237"/>
      <c r="BO87" s="237"/>
      <c r="BP87" s="237"/>
      <c r="BQ87" s="234">
        <v>81</v>
      </c>
      <c r="BR87" s="239"/>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26"/>
    </row>
    <row r="88" spans="1:131" ht="26.25" customHeight="1" thickBot="1" x14ac:dyDescent="0.25">
      <c r="A88" s="236" t="s">
        <v>378</v>
      </c>
      <c r="B88" s="789" t="s">
        <v>402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86436</v>
      </c>
      <c r="AG88" s="844"/>
      <c r="AH88" s="844"/>
      <c r="AI88" s="844"/>
      <c r="AJ88" s="844"/>
      <c r="AK88" s="841"/>
      <c r="AL88" s="841"/>
      <c r="AM88" s="841"/>
      <c r="AN88" s="841"/>
      <c r="AO88" s="841"/>
      <c r="AP88" s="844">
        <v>135700</v>
      </c>
      <c r="AQ88" s="844"/>
      <c r="AR88" s="844"/>
      <c r="AS88" s="844"/>
      <c r="AT88" s="844"/>
      <c r="AU88" s="844">
        <v>747</v>
      </c>
      <c r="AV88" s="844"/>
      <c r="AW88" s="844"/>
      <c r="AX88" s="844"/>
      <c r="AY88" s="844"/>
      <c r="AZ88" s="849"/>
      <c r="BA88" s="849"/>
      <c r="BB88" s="849"/>
      <c r="BC88" s="849"/>
      <c r="BD88" s="850"/>
      <c r="BE88" s="237"/>
      <c r="BF88" s="237"/>
      <c r="BG88" s="237"/>
      <c r="BH88" s="237"/>
      <c r="BI88" s="237"/>
      <c r="BJ88" s="237"/>
      <c r="BK88" s="237"/>
      <c r="BL88" s="237"/>
      <c r="BM88" s="237"/>
      <c r="BN88" s="237"/>
      <c r="BO88" s="237"/>
      <c r="BP88" s="237"/>
      <c r="BQ88" s="234">
        <v>82</v>
      </c>
      <c r="BR88" s="239"/>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378</v>
      </c>
      <c r="BR102" s="789" t="s">
        <v>403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1234</v>
      </c>
      <c r="CS102" s="852"/>
      <c r="CT102" s="852"/>
      <c r="CU102" s="852"/>
      <c r="CV102" s="891"/>
      <c r="CW102" s="890"/>
      <c r="CX102" s="852"/>
      <c r="CY102" s="852"/>
      <c r="CZ102" s="852"/>
      <c r="DA102" s="891"/>
      <c r="DB102" s="890">
        <v>1509</v>
      </c>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15" t="s">
        <v>404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16" t="s">
        <v>405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406</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407</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17" t="s">
        <v>408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26" customFormat="1" ht="26.25" customHeight="1" x14ac:dyDescent="0.2">
      <c r="A109" s="912" t="s">
        <v>410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411</v>
      </c>
      <c r="AB109" s="893"/>
      <c r="AC109" s="893"/>
      <c r="AD109" s="893"/>
      <c r="AE109" s="894"/>
      <c r="AF109" s="892" t="s">
        <v>412</v>
      </c>
      <c r="AG109" s="893"/>
      <c r="AH109" s="893"/>
      <c r="AI109" s="893"/>
      <c r="AJ109" s="894"/>
      <c r="AK109" s="892" t="s">
        <v>294</v>
      </c>
      <c r="AL109" s="893"/>
      <c r="AM109" s="893"/>
      <c r="AN109" s="893"/>
      <c r="AO109" s="894"/>
      <c r="AP109" s="892" t="s">
        <v>413</v>
      </c>
      <c r="AQ109" s="893"/>
      <c r="AR109" s="893"/>
      <c r="AS109" s="893"/>
      <c r="AT109" s="895"/>
      <c r="AU109" s="912" t="s">
        <v>410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411</v>
      </c>
      <c r="BR109" s="893"/>
      <c r="BS109" s="893"/>
      <c r="BT109" s="893"/>
      <c r="BU109" s="894"/>
      <c r="BV109" s="892" t="s">
        <v>412</v>
      </c>
      <c r="BW109" s="893"/>
      <c r="BX109" s="893"/>
      <c r="BY109" s="893"/>
      <c r="BZ109" s="894"/>
      <c r="CA109" s="892" t="s">
        <v>294</v>
      </c>
      <c r="CB109" s="893"/>
      <c r="CC109" s="893"/>
      <c r="CD109" s="893"/>
      <c r="CE109" s="894"/>
      <c r="CF109" s="913" t="s">
        <v>413</v>
      </c>
      <c r="CG109" s="913"/>
      <c r="CH109" s="913"/>
      <c r="CI109" s="913"/>
      <c r="CJ109" s="913"/>
      <c r="CK109" s="892" t="s">
        <v>414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411</v>
      </c>
      <c r="DH109" s="893"/>
      <c r="DI109" s="893"/>
      <c r="DJ109" s="893"/>
      <c r="DK109" s="894"/>
      <c r="DL109" s="892" t="s">
        <v>412</v>
      </c>
      <c r="DM109" s="893"/>
      <c r="DN109" s="893"/>
      <c r="DO109" s="893"/>
      <c r="DP109" s="894"/>
      <c r="DQ109" s="892" t="s">
        <v>294</v>
      </c>
      <c r="DR109" s="893"/>
      <c r="DS109" s="893"/>
      <c r="DT109" s="893"/>
      <c r="DU109" s="894"/>
      <c r="DV109" s="892" t="s">
        <v>413</v>
      </c>
      <c r="DW109" s="893"/>
      <c r="DX109" s="893"/>
      <c r="DY109" s="893"/>
      <c r="DZ109" s="895"/>
    </row>
    <row r="110" spans="1:131" s="226" customFormat="1" ht="26.25" customHeight="1" x14ac:dyDescent="0.2">
      <c r="A110" s="896" t="s">
        <v>415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8967450</v>
      </c>
      <c r="AB110" s="900"/>
      <c r="AC110" s="900"/>
      <c r="AD110" s="900"/>
      <c r="AE110" s="901"/>
      <c r="AF110" s="902">
        <v>9055193</v>
      </c>
      <c r="AG110" s="900"/>
      <c r="AH110" s="900"/>
      <c r="AI110" s="900"/>
      <c r="AJ110" s="901"/>
      <c r="AK110" s="902">
        <v>8684374</v>
      </c>
      <c r="AL110" s="900"/>
      <c r="AM110" s="900"/>
      <c r="AN110" s="900"/>
      <c r="AO110" s="901"/>
      <c r="AP110" s="903">
        <v>16.399999999999999</v>
      </c>
      <c r="AQ110" s="904"/>
      <c r="AR110" s="904"/>
      <c r="AS110" s="904"/>
      <c r="AT110" s="905"/>
      <c r="AU110" s="906" t="s">
        <v>69</v>
      </c>
      <c r="AV110" s="907"/>
      <c r="AW110" s="907"/>
      <c r="AX110" s="907"/>
      <c r="AY110" s="907"/>
      <c r="AZ110" s="929" t="s">
        <v>416</v>
      </c>
      <c r="BA110" s="897"/>
      <c r="BB110" s="897"/>
      <c r="BC110" s="897"/>
      <c r="BD110" s="897"/>
      <c r="BE110" s="897"/>
      <c r="BF110" s="897"/>
      <c r="BG110" s="897"/>
      <c r="BH110" s="897"/>
      <c r="BI110" s="897"/>
      <c r="BJ110" s="897"/>
      <c r="BK110" s="897"/>
      <c r="BL110" s="897"/>
      <c r="BM110" s="897"/>
      <c r="BN110" s="897"/>
      <c r="BO110" s="897"/>
      <c r="BP110" s="898"/>
      <c r="BQ110" s="930">
        <v>95057338</v>
      </c>
      <c r="BR110" s="931"/>
      <c r="BS110" s="931"/>
      <c r="BT110" s="931"/>
      <c r="BU110" s="931"/>
      <c r="BV110" s="931">
        <v>92404489</v>
      </c>
      <c r="BW110" s="931"/>
      <c r="BX110" s="931"/>
      <c r="BY110" s="931"/>
      <c r="BZ110" s="931"/>
      <c r="CA110" s="931">
        <v>88642727</v>
      </c>
      <c r="CB110" s="931"/>
      <c r="CC110" s="931"/>
      <c r="CD110" s="931"/>
      <c r="CE110" s="931"/>
      <c r="CF110" s="944">
        <v>167.4</v>
      </c>
      <c r="CG110" s="945"/>
      <c r="CH110" s="945"/>
      <c r="CI110" s="945"/>
      <c r="CJ110" s="945"/>
      <c r="CK110" s="946" t="s">
        <v>417</v>
      </c>
      <c r="CL110" s="947"/>
      <c r="CM110" s="929" t="s">
        <v>418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v>1929944</v>
      </c>
      <c r="DR110" s="931"/>
      <c r="DS110" s="931"/>
      <c r="DT110" s="931"/>
      <c r="DU110" s="931"/>
      <c r="DV110" s="932">
        <v>3.6</v>
      </c>
      <c r="DW110" s="932"/>
      <c r="DX110" s="932"/>
      <c r="DY110" s="932"/>
      <c r="DZ110" s="933"/>
    </row>
    <row r="111" spans="1:131" s="226" customFormat="1" ht="26.25" customHeight="1" x14ac:dyDescent="0.2">
      <c r="A111" s="934" t="s">
        <v>419</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420</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v>1929944</v>
      </c>
      <c r="CB111" s="926"/>
      <c r="CC111" s="926"/>
      <c r="CD111" s="926"/>
      <c r="CE111" s="926"/>
      <c r="CF111" s="920">
        <v>3.6</v>
      </c>
      <c r="CG111" s="921"/>
      <c r="CH111" s="921"/>
      <c r="CI111" s="921"/>
      <c r="CJ111" s="921"/>
      <c r="CK111" s="948"/>
      <c r="CL111" s="949"/>
      <c r="CM111" s="922" t="s">
        <v>421</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26" customFormat="1" ht="26.25" customHeight="1" x14ac:dyDescent="0.2">
      <c r="A112" s="952" t="s">
        <v>422</v>
      </c>
      <c r="B112" s="953"/>
      <c r="C112" s="923" t="s">
        <v>423</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424</v>
      </c>
      <c r="BA112" s="923"/>
      <c r="BB112" s="923"/>
      <c r="BC112" s="923"/>
      <c r="BD112" s="923"/>
      <c r="BE112" s="923"/>
      <c r="BF112" s="923"/>
      <c r="BG112" s="923"/>
      <c r="BH112" s="923"/>
      <c r="BI112" s="923"/>
      <c r="BJ112" s="923"/>
      <c r="BK112" s="923"/>
      <c r="BL112" s="923"/>
      <c r="BM112" s="923"/>
      <c r="BN112" s="923"/>
      <c r="BO112" s="923"/>
      <c r="BP112" s="924"/>
      <c r="BQ112" s="925">
        <v>55342526</v>
      </c>
      <c r="BR112" s="926"/>
      <c r="BS112" s="926"/>
      <c r="BT112" s="926"/>
      <c r="BU112" s="926"/>
      <c r="BV112" s="926">
        <v>52123763</v>
      </c>
      <c r="BW112" s="926"/>
      <c r="BX112" s="926"/>
      <c r="BY112" s="926"/>
      <c r="BZ112" s="926"/>
      <c r="CA112" s="926">
        <v>51296012</v>
      </c>
      <c r="CB112" s="926"/>
      <c r="CC112" s="926"/>
      <c r="CD112" s="926"/>
      <c r="CE112" s="926"/>
      <c r="CF112" s="920">
        <v>96.8</v>
      </c>
      <c r="CG112" s="921"/>
      <c r="CH112" s="921"/>
      <c r="CI112" s="921"/>
      <c r="CJ112" s="921"/>
      <c r="CK112" s="948"/>
      <c r="CL112" s="949"/>
      <c r="CM112" s="922" t="s">
        <v>425</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26" customFormat="1" ht="26.25" customHeight="1" x14ac:dyDescent="0.2">
      <c r="A113" s="954"/>
      <c r="B113" s="955"/>
      <c r="C113" s="923" t="s">
        <v>426</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4705494</v>
      </c>
      <c r="AB113" s="938"/>
      <c r="AC113" s="938"/>
      <c r="AD113" s="938"/>
      <c r="AE113" s="939"/>
      <c r="AF113" s="940">
        <v>4641615</v>
      </c>
      <c r="AG113" s="938"/>
      <c r="AH113" s="938"/>
      <c r="AI113" s="938"/>
      <c r="AJ113" s="939"/>
      <c r="AK113" s="940">
        <v>4520372</v>
      </c>
      <c r="AL113" s="938"/>
      <c r="AM113" s="938"/>
      <c r="AN113" s="938"/>
      <c r="AO113" s="939"/>
      <c r="AP113" s="941">
        <v>8.5</v>
      </c>
      <c r="AQ113" s="942"/>
      <c r="AR113" s="942"/>
      <c r="AS113" s="942"/>
      <c r="AT113" s="943"/>
      <c r="AU113" s="908"/>
      <c r="AV113" s="909"/>
      <c r="AW113" s="909"/>
      <c r="AX113" s="909"/>
      <c r="AY113" s="909"/>
      <c r="AZ113" s="922" t="s">
        <v>427</v>
      </c>
      <c r="BA113" s="923"/>
      <c r="BB113" s="923"/>
      <c r="BC113" s="923"/>
      <c r="BD113" s="923"/>
      <c r="BE113" s="923"/>
      <c r="BF113" s="923"/>
      <c r="BG113" s="923"/>
      <c r="BH113" s="923"/>
      <c r="BI113" s="923"/>
      <c r="BJ113" s="923"/>
      <c r="BK113" s="923"/>
      <c r="BL113" s="923"/>
      <c r="BM113" s="923"/>
      <c r="BN113" s="923"/>
      <c r="BO113" s="923"/>
      <c r="BP113" s="924"/>
      <c r="BQ113" s="925">
        <v>794213</v>
      </c>
      <c r="BR113" s="926"/>
      <c r="BS113" s="926"/>
      <c r="BT113" s="926"/>
      <c r="BU113" s="926"/>
      <c r="BV113" s="926">
        <v>807387</v>
      </c>
      <c r="BW113" s="926"/>
      <c r="BX113" s="926"/>
      <c r="BY113" s="926"/>
      <c r="BZ113" s="926"/>
      <c r="CA113" s="926">
        <v>746865</v>
      </c>
      <c r="CB113" s="926"/>
      <c r="CC113" s="926"/>
      <c r="CD113" s="926"/>
      <c r="CE113" s="926"/>
      <c r="CF113" s="920">
        <v>1.4</v>
      </c>
      <c r="CG113" s="921"/>
      <c r="CH113" s="921"/>
      <c r="CI113" s="921"/>
      <c r="CJ113" s="921"/>
      <c r="CK113" s="948"/>
      <c r="CL113" s="949"/>
      <c r="CM113" s="922" t="s">
        <v>428</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26" customFormat="1" ht="26.25" customHeight="1" x14ac:dyDescent="0.2">
      <c r="A114" s="954"/>
      <c r="B114" s="955"/>
      <c r="C114" s="923" t="s">
        <v>429</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56046</v>
      </c>
      <c r="AB114" s="959"/>
      <c r="AC114" s="959"/>
      <c r="AD114" s="959"/>
      <c r="AE114" s="960"/>
      <c r="AF114" s="961">
        <v>32974</v>
      </c>
      <c r="AG114" s="959"/>
      <c r="AH114" s="959"/>
      <c r="AI114" s="959"/>
      <c r="AJ114" s="960"/>
      <c r="AK114" s="961">
        <v>90825</v>
      </c>
      <c r="AL114" s="959"/>
      <c r="AM114" s="959"/>
      <c r="AN114" s="959"/>
      <c r="AO114" s="960"/>
      <c r="AP114" s="962">
        <v>0.2</v>
      </c>
      <c r="AQ114" s="963"/>
      <c r="AR114" s="963"/>
      <c r="AS114" s="963"/>
      <c r="AT114" s="964"/>
      <c r="AU114" s="908"/>
      <c r="AV114" s="909"/>
      <c r="AW114" s="909"/>
      <c r="AX114" s="909"/>
      <c r="AY114" s="909"/>
      <c r="AZ114" s="922" t="s">
        <v>430</v>
      </c>
      <c r="BA114" s="923"/>
      <c r="BB114" s="923"/>
      <c r="BC114" s="923"/>
      <c r="BD114" s="923"/>
      <c r="BE114" s="923"/>
      <c r="BF114" s="923"/>
      <c r="BG114" s="923"/>
      <c r="BH114" s="923"/>
      <c r="BI114" s="923"/>
      <c r="BJ114" s="923"/>
      <c r="BK114" s="923"/>
      <c r="BL114" s="923"/>
      <c r="BM114" s="923"/>
      <c r="BN114" s="923"/>
      <c r="BO114" s="923"/>
      <c r="BP114" s="924"/>
      <c r="BQ114" s="925">
        <v>12039944</v>
      </c>
      <c r="BR114" s="926"/>
      <c r="BS114" s="926"/>
      <c r="BT114" s="926"/>
      <c r="BU114" s="926"/>
      <c r="BV114" s="926">
        <v>12429882</v>
      </c>
      <c r="BW114" s="926"/>
      <c r="BX114" s="926"/>
      <c r="BY114" s="926"/>
      <c r="BZ114" s="926"/>
      <c r="CA114" s="926">
        <v>13091117</v>
      </c>
      <c r="CB114" s="926"/>
      <c r="CC114" s="926"/>
      <c r="CD114" s="926"/>
      <c r="CE114" s="926"/>
      <c r="CF114" s="920">
        <v>24.7</v>
      </c>
      <c r="CG114" s="921"/>
      <c r="CH114" s="921"/>
      <c r="CI114" s="921"/>
      <c r="CJ114" s="921"/>
      <c r="CK114" s="948"/>
      <c r="CL114" s="949"/>
      <c r="CM114" s="922" t="s">
        <v>431</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26" customFormat="1" ht="26.25" customHeight="1" x14ac:dyDescent="0.2">
      <c r="A115" s="954"/>
      <c r="B115" s="955"/>
      <c r="C115" s="923" t="s">
        <v>432</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433</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434</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26" customFormat="1" ht="26.25" customHeight="1" x14ac:dyDescent="0.2">
      <c r="A116" s="956"/>
      <c r="B116" s="957"/>
      <c r="C116" s="965" t="s">
        <v>435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76</v>
      </c>
      <c r="AB116" s="959"/>
      <c r="AC116" s="959"/>
      <c r="AD116" s="959"/>
      <c r="AE116" s="960"/>
      <c r="AF116" s="961">
        <v>110</v>
      </c>
      <c r="AG116" s="959"/>
      <c r="AH116" s="959"/>
      <c r="AI116" s="959"/>
      <c r="AJ116" s="960"/>
      <c r="AK116" s="961">
        <v>270</v>
      </c>
      <c r="AL116" s="959"/>
      <c r="AM116" s="959"/>
      <c r="AN116" s="959"/>
      <c r="AO116" s="960"/>
      <c r="AP116" s="962">
        <v>0</v>
      </c>
      <c r="AQ116" s="963"/>
      <c r="AR116" s="963"/>
      <c r="AS116" s="963"/>
      <c r="AT116" s="964"/>
      <c r="AU116" s="908"/>
      <c r="AV116" s="909"/>
      <c r="AW116" s="909"/>
      <c r="AX116" s="909"/>
      <c r="AY116" s="909"/>
      <c r="AZ116" s="967" t="s">
        <v>436</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437</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26"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438</v>
      </c>
      <c r="Z117" s="894"/>
      <c r="AA117" s="978">
        <v>13729066</v>
      </c>
      <c r="AB117" s="979"/>
      <c r="AC117" s="979"/>
      <c r="AD117" s="979"/>
      <c r="AE117" s="980"/>
      <c r="AF117" s="981">
        <v>13729892</v>
      </c>
      <c r="AG117" s="979"/>
      <c r="AH117" s="979"/>
      <c r="AI117" s="979"/>
      <c r="AJ117" s="980"/>
      <c r="AK117" s="981">
        <v>13295841</v>
      </c>
      <c r="AL117" s="979"/>
      <c r="AM117" s="979"/>
      <c r="AN117" s="979"/>
      <c r="AO117" s="980"/>
      <c r="AP117" s="982"/>
      <c r="AQ117" s="983"/>
      <c r="AR117" s="983"/>
      <c r="AS117" s="983"/>
      <c r="AT117" s="984"/>
      <c r="AU117" s="908"/>
      <c r="AV117" s="909"/>
      <c r="AW117" s="909"/>
      <c r="AX117" s="909"/>
      <c r="AY117" s="909"/>
      <c r="AZ117" s="974" t="s">
        <v>439</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440</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26" customFormat="1" ht="26.25" customHeight="1" x14ac:dyDescent="0.2">
      <c r="A118" s="912" t="s">
        <v>414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411</v>
      </c>
      <c r="AB118" s="893"/>
      <c r="AC118" s="893"/>
      <c r="AD118" s="893"/>
      <c r="AE118" s="894"/>
      <c r="AF118" s="892" t="s">
        <v>412</v>
      </c>
      <c r="AG118" s="893"/>
      <c r="AH118" s="893"/>
      <c r="AI118" s="893"/>
      <c r="AJ118" s="894"/>
      <c r="AK118" s="892" t="s">
        <v>294</v>
      </c>
      <c r="AL118" s="893"/>
      <c r="AM118" s="893"/>
      <c r="AN118" s="893"/>
      <c r="AO118" s="894"/>
      <c r="AP118" s="970" t="s">
        <v>413</v>
      </c>
      <c r="AQ118" s="971"/>
      <c r="AR118" s="971"/>
      <c r="AS118" s="971"/>
      <c r="AT118" s="972"/>
      <c r="AU118" s="908"/>
      <c r="AV118" s="909"/>
      <c r="AW118" s="909"/>
      <c r="AX118" s="909"/>
      <c r="AY118" s="909"/>
      <c r="AZ118" s="973" t="s">
        <v>441</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442</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26" customFormat="1" ht="26.25" customHeight="1" x14ac:dyDescent="0.2">
      <c r="A119" s="1056" t="s">
        <v>417</v>
      </c>
      <c r="B119" s="947"/>
      <c r="C119" s="929" t="s">
        <v>418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47" t="s">
        <v>177</v>
      </c>
      <c r="BA119" s="247"/>
      <c r="BB119" s="247"/>
      <c r="BC119" s="247"/>
      <c r="BD119" s="247"/>
      <c r="BE119" s="247"/>
      <c r="BF119" s="247"/>
      <c r="BG119" s="247"/>
      <c r="BH119" s="247"/>
      <c r="BI119" s="247"/>
      <c r="BJ119" s="247"/>
      <c r="BK119" s="247"/>
      <c r="BL119" s="247"/>
      <c r="BM119" s="247"/>
      <c r="BN119" s="247"/>
      <c r="BO119" s="977" t="s">
        <v>443</v>
      </c>
      <c r="BP119" s="1005"/>
      <c r="BQ119" s="999">
        <v>163234021</v>
      </c>
      <c r="BR119" s="1000"/>
      <c r="BS119" s="1000"/>
      <c r="BT119" s="1000"/>
      <c r="BU119" s="1000"/>
      <c r="BV119" s="1000">
        <v>157765521</v>
      </c>
      <c r="BW119" s="1000"/>
      <c r="BX119" s="1000"/>
      <c r="BY119" s="1000"/>
      <c r="BZ119" s="1000"/>
      <c r="CA119" s="1000">
        <v>155706665</v>
      </c>
      <c r="CB119" s="1000"/>
      <c r="CC119" s="1000"/>
      <c r="CD119" s="1000"/>
      <c r="CE119" s="1000"/>
      <c r="CF119" s="1001"/>
      <c r="CG119" s="1002"/>
      <c r="CH119" s="1002"/>
      <c r="CI119" s="1002"/>
      <c r="CJ119" s="1003"/>
      <c r="CK119" s="950"/>
      <c r="CL119" s="951"/>
      <c r="CM119" s="973" t="s">
        <v>444</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26" customFormat="1" ht="26.25" customHeight="1" x14ac:dyDescent="0.2">
      <c r="A120" s="1057"/>
      <c r="B120" s="949"/>
      <c r="C120" s="922" t="s">
        <v>421</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445</v>
      </c>
      <c r="AV120" s="992"/>
      <c r="AW120" s="992"/>
      <c r="AX120" s="992"/>
      <c r="AY120" s="993"/>
      <c r="AZ120" s="929" t="s">
        <v>446</v>
      </c>
      <c r="BA120" s="897"/>
      <c r="BB120" s="897"/>
      <c r="BC120" s="897"/>
      <c r="BD120" s="897"/>
      <c r="BE120" s="897"/>
      <c r="BF120" s="897"/>
      <c r="BG120" s="897"/>
      <c r="BH120" s="897"/>
      <c r="BI120" s="897"/>
      <c r="BJ120" s="897"/>
      <c r="BK120" s="897"/>
      <c r="BL120" s="897"/>
      <c r="BM120" s="897"/>
      <c r="BN120" s="897"/>
      <c r="BO120" s="897"/>
      <c r="BP120" s="898"/>
      <c r="BQ120" s="930">
        <v>11285686</v>
      </c>
      <c r="BR120" s="931"/>
      <c r="BS120" s="931"/>
      <c r="BT120" s="931"/>
      <c r="BU120" s="931"/>
      <c r="BV120" s="931">
        <v>12855148</v>
      </c>
      <c r="BW120" s="931"/>
      <c r="BX120" s="931"/>
      <c r="BY120" s="931"/>
      <c r="BZ120" s="931"/>
      <c r="CA120" s="931">
        <v>13908601</v>
      </c>
      <c r="CB120" s="931"/>
      <c r="CC120" s="931"/>
      <c r="CD120" s="931"/>
      <c r="CE120" s="931"/>
      <c r="CF120" s="944">
        <v>26.3</v>
      </c>
      <c r="CG120" s="945"/>
      <c r="CH120" s="945"/>
      <c r="CI120" s="945"/>
      <c r="CJ120" s="945"/>
      <c r="CK120" s="1006" t="s">
        <v>447</v>
      </c>
      <c r="CL120" s="1007"/>
      <c r="CM120" s="1007"/>
      <c r="CN120" s="1007"/>
      <c r="CO120" s="1008"/>
      <c r="CP120" s="1014" t="s">
        <v>396</v>
      </c>
      <c r="CQ120" s="1015"/>
      <c r="CR120" s="1015"/>
      <c r="CS120" s="1015"/>
      <c r="CT120" s="1015"/>
      <c r="CU120" s="1015"/>
      <c r="CV120" s="1015"/>
      <c r="CW120" s="1015"/>
      <c r="CX120" s="1015"/>
      <c r="CY120" s="1015"/>
      <c r="CZ120" s="1015"/>
      <c r="DA120" s="1015"/>
      <c r="DB120" s="1015"/>
      <c r="DC120" s="1015"/>
      <c r="DD120" s="1015"/>
      <c r="DE120" s="1015"/>
      <c r="DF120" s="1016"/>
      <c r="DG120" s="930">
        <v>48358160</v>
      </c>
      <c r="DH120" s="931"/>
      <c r="DI120" s="931"/>
      <c r="DJ120" s="931"/>
      <c r="DK120" s="931"/>
      <c r="DL120" s="931">
        <v>45896041</v>
      </c>
      <c r="DM120" s="931"/>
      <c r="DN120" s="931"/>
      <c r="DO120" s="931"/>
      <c r="DP120" s="931"/>
      <c r="DQ120" s="931">
        <v>44968226</v>
      </c>
      <c r="DR120" s="931"/>
      <c r="DS120" s="931"/>
      <c r="DT120" s="931"/>
      <c r="DU120" s="931"/>
      <c r="DV120" s="932">
        <v>84.9</v>
      </c>
      <c r="DW120" s="932"/>
      <c r="DX120" s="932"/>
      <c r="DY120" s="932"/>
      <c r="DZ120" s="933"/>
    </row>
    <row r="121" spans="1:130" s="226" customFormat="1" ht="26.25" customHeight="1" x14ac:dyDescent="0.2">
      <c r="A121" s="1057"/>
      <c r="B121" s="949"/>
      <c r="C121" s="974" t="s">
        <v>448</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449</v>
      </c>
      <c r="BA121" s="923"/>
      <c r="BB121" s="923"/>
      <c r="BC121" s="923"/>
      <c r="BD121" s="923"/>
      <c r="BE121" s="923"/>
      <c r="BF121" s="923"/>
      <c r="BG121" s="923"/>
      <c r="BH121" s="923"/>
      <c r="BI121" s="923"/>
      <c r="BJ121" s="923"/>
      <c r="BK121" s="923"/>
      <c r="BL121" s="923"/>
      <c r="BM121" s="923"/>
      <c r="BN121" s="923"/>
      <c r="BO121" s="923"/>
      <c r="BP121" s="924"/>
      <c r="BQ121" s="925">
        <v>44185308</v>
      </c>
      <c r="BR121" s="926"/>
      <c r="BS121" s="926"/>
      <c r="BT121" s="926"/>
      <c r="BU121" s="926"/>
      <c r="BV121" s="926">
        <v>43863990</v>
      </c>
      <c r="BW121" s="926"/>
      <c r="BX121" s="926"/>
      <c r="BY121" s="926"/>
      <c r="BZ121" s="926"/>
      <c r="CA121" s="926">
        <v>43057694</v>
      </c>
      <c r="CB121" s="926"/>
      <c r="CC121" s="926"/>
      <c r="CD121" s="926"/>
      <c r="CE121" s="926"/>
      <c r="CF121" s="920">
        <v>81.3</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v>6886117</v>
      </c>
      <c r="DH121" s="926"/>
      <c r="DI121" s="926"/>
      <c r="DJ121" s="926"/>
      <c r="DK121" s="926"/>
      <c r="DL121" s="926">
        <v>6166151</v>
      </c>
      <c r="DM121" s="926"/>
      <c r="DN121" s="926"/>
      <c r="DO121" s="926"/>
      <c r="DP121" s="926"/>
      <c r="DQ121" s="926">
        <v>6290292</v>
      </c>
      <c r="DR121" s="926"/>
      <c r="DS121" s="926"/>
      <c r="DT121" s="926"/>
      <c r="DU121" s="926"/>
      <c r="DV121" s="927">
        <v>11.9</v>
      </c>
      <c r="DW121" s="927"/>
      <c r="DX121" s="927"/>
      <c r="DY121" s="927"/>
      <c r="DZ121" s="928"/>
    </row>
    <row r="122" spans="1:130" s="226" customFormat="1" ht="26.25" customHeight="1" x14ac:dyDescent="0.2">
      <c r="A122" s="1057"/>
      <c r="B122" s="949"/>
      <c r="C122" s="922" t="s">
        <v>431</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450</v>
      </c>
      <c r="BA122" s="965"/>
      <c r="BB122" s="965"/>
      <c r="BC122" s="965"/>
      <c r="BD122" s="965"/>
      <c r="BE122" s="965"/>
      <c r="BF122" s="965"/>
      <c r="BG122" s="965"/>
      <c r="BH122" s="965"/>
      <c r="BI122" s="965"/>
      <c r="BJ122" s="965"/>
      <c r="BK122" s="965"/>
      <c r="BL122" s="965"/>
      <c r="BM122" s="965"/>
      <c r="BN122" s="965"/>
      <c r="BO122" s="965"/>
      <c r="BP122" s="966"/>
      <c r="BQ122" s="999">
        <v>112230787</v>
      </c>
      <c r="BR122" s="1000"/>
      <c r="BS122" s="1000"/>
      <c r="BT122" s="1000"/>
      <c r="BU122" s="1000"/>
      <c r="BV122" s="1000">
        <v>108517873</v>
      </c>
      <c r="BW122" s="1000"/>
      <c r="BX122" s="1000"/>
      <c r="BY122" s="1000"/>
      <c r="BZ122" s="1000"/>
      <c r="CA122" s="1000">
        <v>103629706</v>
      </c>
      <c r="CB122" s="1000"/>
      <c r="CC122" s="1000"/>
      <c r="CD122" s="1000"/>
      <c r="CE122" s="1000"/>
      <c r="CF122" s="1017">
        <v>195.6</v>
      </c>
      <c r="CG122" s="1018"/>
      <c r="CH122" s="1018"/>
      <c r="CI122" s="1018"/>
      <c r="CJ122" s="1018"/>
      <c r="CK122" s="1009"/>
      <c r="CL122" s="1010"/>
      <c r="CM122" s="1010"/>
      <c r="CN122" s="1010"/>
      <c r="CO122" s="1011"/>
      <c r="CP122" s="1019" t="s">
        <v>395</v>
      </c>
      <c r="CQ122" s="1020"/>
      <c r="CR122" s="1020"/>
      <c r="CS122" s="1020"/>
      <c r="CT122" s="1020"/>
      <c r="CU122" s="1020"/>
      <c r="CV122" s="1020"/>
      <c r="CW122" s="1020"/>
      <c r="CX122" s="1020"/>
      <c r="CY122" s="1020"/>
      <c r="CZ122" s="1020"/>
      <c r="DA122" s="1020"/>
      <c r="DB122" s="1020"/>
      <c r="DC122" s="1020"/>
      <c r="DD122" s="1020"/>
      <c r="DE122" s="1020"/>
      <c r="DF122" s="1021"/>
      <c r="DG122" s="925">
        <v>98249</v>
      </c>
      <c r="DH122" s="926"/>
      <c r="DI122" s="926"/>
      <c r="DJ122" s="926"/>
      <c r="DK122" s="926"/>
      <c r="DL122" s="926">
        <v>61571</v>
      </c>
      <c r="DM122" s="926"/>
      <c r="DN122" s="926"/>
      <c r="DO122" s="926"/>
      <c r="DP122" s="926"/>
      <c r="DQ122" s="926">
        <v>37494</v>
      </c>
      <c r="DR122" s="926"/>
      <c r="DS122" s="926"/>
      <c r="DT122" s="926"/>
      <c r="DU122" s="926"/>
      <c r="DV122" s="927">
        <v>0.1</v>
      </c>
      <c r="DW122" s="927"/>
      <c r="DX122" s="927"/>
      <c r="DY122" s="927"/>
      <c r="DZ122" s="928"/>
    </row>
    <row r="123" spans="1:130" s="226" customFormat="1" ht="26.25" customHeight="1" x14ac:dyDescent="0.2">
      <c r="A123" s="1057"/>
      <c r="B123" s="949"/>
      <c r="C123" s="922" t="s">
        <v>437</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47" t="s">
        <v>177</v>
      </c>
      <c r="BA123" s="247"/>
      <c r="BB123" s="247"/>
      <c r="BC123" s="247"/>
      <c r="BD123" s="247"/>
      <c r="BE123" s="247"/>
      <c r="BF123" s="247"/>
      <c r="BG123" s="247"/>
      <c r="BH123" s="247"/>
      <c r="BI123" s="247"/>
      <c r="BJ123" s="247"/>
      <c r="BK123" s="247"/>
      <c r="BL123" s="247"/>
      <c r="BM123" s="247"/>
      <c r="BN123" s="247"/>
      <c r="BO123" s="977" t="s">
        <v>451</v>
      </c>
      <c r="BP123" s="1005"/>
      <c r="BQ123" s="1063">
        <v>167701781</v>
      </c>
      <c r="BR123" s="1064"/>
      <c r="BS123" s="1064"/>
      <c r="BT123" s="1064"/>
      <c r="BU123" s="1064"/>
      <c r="BV123" s="1064">
        <v>165237011</v>
      </c>
      <c r="BW123" s="1064"/>
      <c r="BX123" s="1064"/>
      <c r="BY123" s="1064"/>
      <c r="BZ123" s="1064"/>
      <c r="CA123" s="1064">
        <v>160596001</v>
      </c>
      <c r="CB123" s="1064"/>
      <c r="CC123" s="1064"/>
      <c r="CD123" s="1064"/>
      <c r="CE123" s="1064"/>
      <c r="CF123" s="1001"/>
      <c r="CG123" s="1002"/>
      <c r="CH123" s="1002"/>
      <c r="CI123" s="1002"/>
      <c r="CJ123" s="1003"/>
      <c r="CK123" s="1009"/>
      <c r="CL123" s="1010"/>
      <c r="CM123" s="1010"/>
      <c r="CN123" s="1010"/>
      <c r="CO123" s="1011"/>
      <c r="CP123" s="1019" t="s">
        <v>391</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26" customFormat="1" ht="26.25" customHeight="1" thickBot="1" x14ac:dyDescent="0.25">
      <c r="A124" s="1057"/>
      <c r="B124" s="949"/>
      <c r="C124" s="922" t="s">
        <v>440</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452</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453</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26" customFormat="1" ht="26.25" customHeight="1" x14ac:dyDescent="0.2">
      <c r="A125" s="1057"/>
      <c r="B125" s="949"/>
      <c r="C125" s="922" t="s">
        <v>442</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22" t="s">
        <v>454</v>
      </c>
      <c r="CL125" s="1007"/>
      <c r="CM125" s="1007"/>
      <c r="CN125" s="1007"/>
      <c r="CO125" s="1008"/>
      <c r="CP125" s="929" t="s">
        <v>455</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26" customFormat="1" ht="26.25" customHeight="1" thickBot="1" x14ac:dyDescent="0.25">
      <c r="A126" s="1057"/>
      <c r="B126" s="949"/>
      <c r="C126" s="922" t="s">
        <v>444</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23"/>
      <c r="CL126" s="1010"/>
      <c r="CM126" s="1010"/>
      <c r="CN126" s="1010"/>
      <c r="CO126" s="1011"/>
      <c r="CP126" s="922" t="s">
        <v>456</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26" customFormat="1" ht="26.25" customHeight="1" x14ac:dyDescent="0.2">
      <c r="A127" s="1058"/>
      <c r="B127" s="951"/>
      <c r="C127" s="973" t="s">
        <v>457</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8"/>
      <c r="AV127" s="228"/>
      <c r="AW127" s="228"/>
      <c r="AX127" s="1031" t="s">
        <v>458</v>
      </c>
      <c r="AY127" s="1032"/>
      <c r="AZ127" s="1032"/>
      <c r="BA127" s="1032"/>
      <c r="BB127" s="1032"/>
      <c r="BC127" s="1032"/>
      <c r="BD127" s="1032"/>
      <c r="BE127" s="1033"/>
      <c r="BF127" s="1034" t="s">
        <v>459</v>
      </c>
      <c r="BG127" s="1032"/>
      <c r="BH127" s="1032"/>
      <c r="BI127" s="1032"/>
      <c r="BJ127" s="1032"/>
      <c r="BK127" s="1032"/>
      <c r="BL127" s="1033"/>
      <c r="BM127" s="1034" t="s">
        <v>460</v>
      </c>
      <c r="BN127" s="1032"/>
      <c r="BO127" s="1032"/>
      <c r="BP127" s="1032"/>
      <c r="BQ127" s="1032"/>
      <c r="BR127" s="1032"/>
      <c r="BS127" s="1033"/>
      <c r="BT127" s="1034" t="s">
        <v>461</v>
      </c>
      <c r="BU127" s="1032"/>
      <c r="BV127" s="1032"/>
      <c r="BW127" s="1032"/>
      <c r="BX127" s="1032"/>
      <c r="BY127" s="1032"/>
      <c r="BZ127" s="1055"/>
      <c r="CA127" s="228"/>
      <c r="CB127" s="228"/>
      <c r="CC127" s="228"/>
      <c r="CD127" s="251"/>
      <c r="CE127" s="251"/>
      <c r="CF127" s="251"/>
      <c r="CG127" s="228"/>
      <c r="CH127" s="228"/>
      <c r="CI127" s="228"/>
      <c r="CJ127" s="250"/>
      <c r="CK127" s="1023"/>
      <c r="CL127" s="1010"/>
      <c r="CM127" s="1010"/>
      <c r="CN127" s="1010"/>
      <c r="CO127" s="1011"/>
      <c r="CP127" s="922" t="s">
        <v>462</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26" customFormat="1" ht="26.25" customHeight="1" thickBot="1" x14ac:dyDescent="0.25">
      <c r="A128" s="1041" t="s">
        <v>463</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464</v>
      </c>
      <c r="X128" s="1043"/>
      <c r="Y128" s="1043"/>
      <c r="Z128" s="1044"/>
      <c r="AA128" s="1045">
        <v>3235515</v>
      </c>
      <c r="AB128" s="1046"/>
      <c r="AC128" s="1046"/>
      <c r="AD128" s="1046"/>
      <c r="AE128" s="1047"/>
      <c r="AF128" s="1048">
        <v>3278665</v>
      </c>
      <c r="AG128" s="1046"/>
      <c r="AH128" s="1046"/>
      <c r="AI128" s="1046"/>
      <c r="AJ128" s="1047"/>
      <c r="AK128" s="1048">
        <v>3333199</v>
      </c>
      <c r="AL128" s="1046"/>
      <c r="AM128" s="1046"/>
      <c r="AN128" s="1046"/>
      <c r="AO128" s="1047"/>
      <c r="AP128" s="1049"/>
      <c r="AQ128" s="1050"/>
      <c r="AR128" s="1050"/>
      <c r="AS128" s="1050"/>
      <c r="AT128" s="1051"/>
      <c r="AU128" s="228"/>
      <c r="AV128" s="228"/>
      <c r="AW128" s="228"/>
      <c r="AX128" s="896" t="s">
        <v>465</v>
      </c>
      <c r="AY128" s="897"/>
      <c r="AZ128" s="897"/>
      <c r="BA128" s="897"/>
      <c r="BB128" s="897"/>
      <c r="BC128" s="897"/>
      <c r="BD128" s="897"/>
      <c r="BE128" s="898"/>
      <c r="BF128" s="1052" t="s">
        <v>122</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51"/>
      <c r="CB128" s="251"/>
      <c r="CC128" s="251"/>
      <c r="CD128" s="251"/>
      <c r="CE128" s="251"/>
      <c r="CF128" s="251"/>
      <c r="CG128" s="228"/>
      <c r="CH128" s="228"/>
      <c r="CI128" s="228"/>
      <c r="CJ128" s="250"/>
      <c r="CK128" s="1024"/>
      <c r="CL128" s="1025"/>
      <c r="CM128" s="1025"/>
      <c r="CN128" s="1025"/>
      <c r="CO128" s="1026"/>
      <c r="CP128" s="1035" t="s">
        <v>466</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26"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467</v>
      </c>
      <c r="X129" s="1071"/>
      <c r="Y129" s="1071"/>
      <c r="Z129" s="1072"/>
      <c r="AA129" s="958">
        <v>60941803</v>
      </c>
      <c r="AB129" s="959"/>
      <c r="AC129" s="959"/>
      <c r="AD129" s="959"/>
      <c r="AE129" s="960"/>
      <c r="AF129" s="961">
        <v>60034696</v>
      </c>
      <c r="AG129" s="959"/>
      <c r="AH129" s="959"/>
      <c r="AI129" s="959"/>
      <c r="AJ129" s="960"/>
      <c r="AK129" s="961">
        <v>61493041</v>
      </c>
      <c r="AL129" s="959"/>
      <c r="AM129" s="959"/>
      <c r="AN129" s="959"/>
      <c r="AO129" s="960"/>
      <c r="AP129" s="1073"/>
      <c r="AQ129" s="1074"/>
      <c r="AR129" s="1074"/>
      <c r="AS129" s="1074"/>
      <c r="AT129" s="1075"/>
      <c r="AU129" s="229"/>
      <c r="AV129" s="229"/>
      <c r="AW129" s="229"/>
      <c r="AX129" s="1065" t="s">
        <v>468</v>
      </c>
      <c r="AY129" s="923"/>
      <c r="AZ129" s="923"/>
      <c r="BA129" s="923"/>
      <c r="BB129" s="923"/>
      <c r="BC129" s="923"/>
      <c r="BD129" s="923"/>
      <c r="BE129" s="924"/>
      <c r="BF129" s="1066" t="s">
        <v>122</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34" t="s">
        <v>469</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470</v>
      </c>
      <c r="X130" s="1071"/>
      <c r="Y130" s="1071"/>
      <c r="Z130" s="1072"/>
      <c r="AA130" s="958">
        <v>8711516</v>
      </c>
      <c r="AB130" s="959"/>
      <c r="AC130" s="959"/>
      <c r="AD130" s="959"/>
      <c r="AE130" s="960"/>
      <c r="AF130" s="961">
        <v>8729936</v>
      </c>
      <c r="AG130" s="959"/>
      <c r="AH130" s="959"/>
      <c r="AI130" s="959"/>
      <c r="AJ130" s="960"/>
      <c r="AK130" s="961">
        <v>8524902</v>
      </c>
      <c r="AL130" s="959"/>
      <c r="AM130" s="959"/>
      <c r="AN130" s="959"/>
      <c r="AO130" s="960"/>
      <c r="AP130" s="1073"/>
      <c r="AQ130" s="1074"/>
      <c r="AR130" s="1074"/>
      <c r="AS130" s="1074"/>
      <c r="AT130" s="1075"/>
      <c r="AU130" s="229"/>
      <c r="AV130" s="229"/>
      <c r="AW130" s="229"/>
      <c r="AX130" s="1065" t="s">
        <v>471</v>
      </c>
      <c r="AY130" s="923"/>
      <c r="AZ130" s="923"/>
      <c r="BA130" s="923"/>
      <c r="BB130" s="923"/>
      <c r="BC130" s="923"/>
      <c r="BD130" s="923"/>
      <c r="BE130" s="924"/>
      <c r="BF130" s="1101">
        <v>3.1</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472</v>
      </c>
      <c r="X131" s="1108"/>
      <c r="Y131" s="1108"/>
      <c r="Z131" s="1109"/>
      <c r="AA131" s="1004">
        <v>52230287</v>
      </c>
      <c r="AB131" s="986"/>
      <c r="AC131" s="986"/>
      <c r="AD131" s="986"/>
      <c r="AE131" s="987"/>
      <c r="AF131" s="985">
        <v>51304760</v>
      </c>
      <c r="AG131" s="986"/>
      <c r="AH131" s="986"/>
      <c r="AI131" s="986"/>
      <c r="AJ131" s="987"/>
      <c r="AK131" s="985">
        <v>52968139</v>
      </c>
      <c r="AL131" s="986"/>
      <c r="AM131" s="986"/>
      <c r="AN131" s="986"/>
      <c r="AO131" s="987"/>
      <c r="AP131" s="1110"/>
      <c r="AQ131" s="1111"/>
      <c r="AR131" s="1111"/>
      <c r="AS131" s="1111"/>
      <c r="AT131" s="1112"/>
      <c r="AU131" s="229"/>
      <c r="AV131" s="229"/>
      <c r="AW131" s="229"/>
      <c r="AX131" s="1083" t="s">
        <v>473</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090" t="s">
        <v>474</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475</v>
      </c>
      <c r="W132" s="1094"/>
      <c r="X132" s="1094"/>
      <c r="Y132" s="1094"/>
      <c r="Z132" s="1095"/>
      <c r="AA132" s="1096">
        <v>3.4118805440000002</v>
      </c>
      <c r="AB132" s="1097"/>
      <c r="AC132" s="1097"/>
      <c r="AD132" s="1097"/>
      <c r="AE132" s="1098"/>
      <c r="AF132" s="1099">
        <v>3.355031775</v>
      </c>
      <c r="AG132" s="1097"/>
      <c r="AH132" s="1097"/>
      <c r="AI132" s="1097"/>
      <c r="AJ132" s="1098"/>
      <c r="AK132" s="1099">
        <v>2.7143487140000002</v>
      </c>
      <c r="AL132" s="1097"/>
      <c r="AM132" s="1097"/>
      <c r="AN132" s="1097"/>
      <c r="AO132" s="1098"/>
      <c r="AP132" s="1001"/>
      <c r="AQ132" s="1002"/>
      <c r="AR132" s="1002"/>
      <c r="AS132" s="1002"/>
      <c r="AT132" s="1100"/>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476</v>
      </c>
      <c r="W133" s="1077"/>
      <c r="X133" s="1077"/>
      <c r="Y133" s="1077"/>
      <c r="Z133" s="1078"/>
      <c r="AA133" s="1079">
        <v>3.7</v>
      </c>
      <c r="AB133" s="1080"/>
      <c r="AC133" s="1080"/>
      <c r="AD133" s="1080"/>
      <c r="AE133" s="1081"/>
      <c r="AF133" s="1079">
        <v>3.4</v>
      </c>
      <c r="AG133" s="1080"/>
      <c r="AH133" s="1080"/>
      <c r="AI133" s="1080"/>
      <c r="AJ133" s="1081"/>
      <c r="AK133" s="1079">
        <v>3.1</v>
      </c>
      <c r="AL133" s="1080"/>
      <c r="AM133" s="1080"/>
      <c r="AN133" s="1080"/>
      <c r="AO133" s="1081"/>
      <c r="AP133" s="1028"/>
      <c r="AQ133" s="1029"/>
      <c r="AR133" s="1029"/>
      <c r="AS133" s="1029"/>
      <c r="AT133" s="108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xZ36JSnS1mXSGJwaSW+lE/SYHc8/F3RhBGkAHBjfHKtAf44H18loFxisv9Gxu/5SJDlsqG/vo/pa+PlK6wVWzA==" saltValue="2GlFWPaJwD7JMPbVw5Cje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477</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algorithmName="SHA-512" hashValue="ZKmeHDkzEb9KhsyRU9vemx07T8szgHecCCrvRFN3mqnpZfAF5jCveh7IwOX1zkCLWq5zChq9l4Hq1uh6uzih8Q==" saltValue="WzdhCKCNU+4zk623ZF+kT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PY3ifgGKoCqanQVMzZGh22va0cx+aECykQ9+mvrCv8QL1AqKEZBo8a5PtLWthfy4D0aI6UrwDWRcBac+FkXQ3g==" saltValue="caJcGTj/6QbAsVufZzVHO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478</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479</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14" t="s">
        <v>480</v>
      </c>
      <c r="AP7" s="268"/>
      <c r="AQ7" s="269" t="s">
        <v>481</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15"/>
      <c r="AP8" s="274" t="s">
        <v>482</v>
      </c>
      <c r="AQ8" s="275" t="s">
        <v>483</v>
      </c>
      <c r="AR8" s="276" t="s">
        <v>484</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16" t="s">
        <v>485</v>
      </c>
      <c r="AL9" s="1117"/>
      <c r="AM9" s="1117"/>
      <c r="AN9" s="1118"/>
      <c r="AO9" s="277">
        <v>18195752</v>
      </c>
      <c r="AP9" s="277">
        <v>69782</v>
      </c>
      <c r="AQ9" s="278">
        <v>62936</v>
      </c>
      <c r="AR9" s="279">
        <v>10.9</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16" t="s">
        <v>486</v>
      </c>
      <c r="AL10" s="1117"/>
      <c r="AM10" s="1117"/>
      <c r="AN10" s="1118"/>
      <c r="AO10" s="280">
        <v>287891</v>
      </c>
      <c r="AP10" s="280">
        <v>1104</v>
      </c>
      <c r="AQ10" s="281">
        <v>1734</v>
      </c>
      <c r="AR10" s="282">
        <v>-36.299999999999997</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16" t="s">
        <v>487</v>
      </c>
      <c r="AL11" s="1117"/>
      <c r="AM11" s="1117"/>
      <c r="AN11" s="1118"/>
      <c r="AO11" s="280">
        <v>763085</v>
      </c>
      <c r="AP11" s="280">
        <v>2926</v>
      </c>
      <c r="AQ11" s="281">
        <v>694</v>
      </c>
      <c r="AR11" s="282">
        <v>321.60000000000002</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16" t="s">
        <v>488</v>
      </c>
      <c r="AL12" s="1117"/>
      <c r="AM12" s="1117"/>
      <c r="AN12" s="1118"/>
      <c r="AO12" s="280" t="s">
        <v>489</v>
      </c>
      <c r="AP12" s="280" t="s">
        <v>489</v>
      </c>
      <c r="AQ12" s="281">
        <v>24</v>
      </c>
      <c r="AR12" s="282" t="s">
        <v>489</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16" t="s">
        <v>490</v>
      </c>
      <c r="AL13" s="1117"/>
      <c r="AM13" s="1117"/>
      <c r="AN13" s="1118"/>
      <c r="AO13" s="280">
        <v>422544</v>
      </c>
      <c r="AP13" s="280">
        <v>1620</v>
      </c>
      <c r="AQ13" s="281">
        <v>1996</v>
      </c>
      <c r="AR13" s="282">
        <v>-18.8</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16" t="s">
        <v>491</v>
      </c>
      <c r="AL14" s="1117"/>
      <c r="AM14" s="1117"/>
      <c r="AN14" s="1118"/>
      <c r="AO14" s="280">
        <v>413104</v>
      </c>
      <c r="AP14" s="280">
        <v>1584</v>
      </c>
      <c r="AQ14" s="281">
        <v>1351</v>
      </c>
      <c r="AR14" s="282">
        <v>17.2</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19" t="s">
        <v>492</v>
      </c>
      <c r="AL15" s="1120"/>
      <c r="AM15" s="1120"/>
      <c r="AN15" s="1121"/>
      <c r="AO15" s="280">
        <v>-392031</v>
      </c>
      <c r="AP15" s="280">
        <v>-1503</v>
      </c>
      <c r="AQ15" s="281">
        <v>-1933</v>
      </c>
      <c r="AR15" s="282">
        <v>-22.2</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19" t="s">
        <v>177</v>
      </c>
      <c r="AL16" s="1120"/>
      <c r="AM16" s="1120"/>
      <c r="AN16" s="1121"/>
      <c r="AO16" s="280">
        <v>19690345</v>
      </c>
      <c r="AP16" s="280">
        <v>75514</v>
      </c>
      <c r="AQ16" s="281">
        <v>66802</v>
      </c>
      <c r="AR16" s="282">
        <v>13</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493</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494</v>
      </c>
      <c r="AP20" s="289" t="s">
        <v>495</v>
      </c>
      <c r="AQ20" s="290" t="s">
        <v>496</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22" t="s">
        <v>497</v>
      </c>
      <c r="AL21" s="1123"/>
      <c r="AM21" s="1123"/>
      <c r="AN21" s="1124"/>
      <c r="AO21" s="293">
        <v>6.54</v>
      </c>
      <c r="AP21" s="294">
        <v>6.52</v>
      </c>
      <c r="AQ21" s="295">
        <v>0.02</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22" t="s">
        <v>498</v>
      </c>
      <c r="AL22" s="1123"/>
      <c r="AM22" s="1123"/>
      <c r="AN22" s="1124"/>
      <c r="AO22" s="298">
        <v>97.9</v>
      </c>
      <c r="AP22" s="299">
        <v>99.2</v>
      </c>
      <c r="AQ22" s="300">
        <v>-1.3</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13" t="s">
        <v>499</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3"/>
    </row>
    <row r="27" spans="1:46" ht="13.2" x14ac:dyDescent="0.2">
      <c r="A27" s="305"/>
      <c r="AO27" s="258"/>
      <c r="AP27" s="258"/>
      <c r="AQ27" s="258"/>
      <c r="AR27" s="258"/>
      <c r="AS27" s="258"/>
      <c r="AT27" s="258"/>
    </row>
    <row r="28" spans="1:46" ht="16.2" x14ac:dyDescent="0.2">
      <c r="A28" s="259" t="s">
        <v>500</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501</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14" t="s">
        <v>480</v>
      </c>
      <c r="AP30" s="268"/>
      <c r="AQ30" s="269" t="s">
        <v>481</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15"/>
      <c r="AP31" s="274" t="s">
        <v>482</v>
      </c>
      <c r="AQ31" s="275" t="s">
        <v>483</v>
      </c>
      <c r="AR31" s="276" t="s">
        <v>484</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30" t="s">
        <v>502</v>
      </c>
      <c r="AL32" s="1131"/>
      <c r="AM32" s="1131"/>
      <c r="AN32" s="1132"/>
      <c r="AO32" s="308">
        <v>8684374</v>
      </c>
      <c r="AP32" s="308">
        <v>33305</v>
      </c>
      <c r="AQ32" s="309">
        <v>37417</v>
      </c>
      <c r="AR32" s="310">
        <v>-11</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30" t="s">
        <v>503</v>
      </c>
      <c r="AL33" s="1131"/>
      <c r="AM33" s="1131"/>
      <c r="AN33" s="1132"/>
      <c r="AO33" s="308" t="s">
        <v>489</v>
      </c>
      <c r="AP33" s="308" t="s">
        <v>489</v>
      </c>
      <c r="AQ33" s="309" t="s">
        <v>489</v>
      </c>
      <c r="AR33" s="310" t="s">
        <v>489</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30" t="s">
        <v>504</v>
      </c>
      <c r="AL34" s="1131"/>
      <c r="AM34" s="1131"/>
      <c r="AN34" s="1132"/>
      <c r="AO34" s="308" t="s">
        <v>489</v>
      </c>
      <c r="AP34" s="308" t="s">
        <v>489</v>
      </c>
      <c r="AQ34" s="309">
        <v>46</v>
      </c>
      <c r="AR34" s="310" t="s">
        <v>489</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30" t="s">
        <v>505</v>
      </c>
      <c r="AL35" s="1131"/>
      <c r="AM35" s="1131"/>
      <c r="AN35" s="1132"/>
      <c r="AO35" s="308">
        <v>4520372</v>
      </c>
      <c r="AP35" s="308">
        <v>17336</v>
      </c>
      <c r="AQ35" s="309">
        <v>8245</v>
      </c>
      <c r="AR35" s="310">
        <v>110.3</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30" t="s">
        <v>506</v>
      </c>
      <c r="AL36" s="1131"/>
      <c r="AM36" s="1131"/>
      <c r="AN36" s="1132"/>
      <c r="AO36" s="308">
        <v>90825</v>
      </c>
      <c r="AP36" s="308">
        <v>348</v>
      </c>
      <c r="AQ36" s="309">
        <v>440</v>
      </c>
      <c r="AR36" s="310">
        <v>-20.9</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30" t="s">
        <v>507</v>
      </c>
      <c r="AL37" s="1131"/>
      <c r="AM37" s="1131"/>
      <c r="AN37" s="1132"/>
      <c r="AO37" s="308" t="s">
        <v>489</v>
      </c>
      <c r="AP37" s="308" t="s">
        <v>489</v>
      </c>
      <c r="AQ37" s="309">
        <v>558</v>
      </c>
      <c r="AR37" s="310" t="s">
        <v>489</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33" t="s">
        <v>508</v>
      </c>
      <c r="AL38" s="1134"/>
      <c r="AM38" s="1134"/>
      <c r="AN38" s="1135"/>
      <c r="AO38" s="311">
        <v>270</v>
      </c>
      <c r="AP38" s="311">
        <v>1</v>
      </c>
      <c r="AQ38" s="312">
        <v>1</v>
      </c>
      <c r="AR38" s="300">
        <v>0</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33" t="s">
        <v>509</v>
      </c>
      <c r="AL39" s="1134"/>
      <c r="AM39" s="1134"/>
      <c r="AN39" s="1135"/>
      <c r="AO39" s="308">
        <v>-3333199</v>
      </c>
      <c r="AP39" s="308">
        <v>-12783</v>
      </c>
      <c r="AQ39" s="309">
        <v>-7933</v>
      </c>
      <c r="AR39" s="310">
        <v>61.1</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30" t="s">
        <v>510</v>
      </c>
      <c r="AL40" s="1131"/>
      <c r="AM40" s="1131"/>
      <c r="AN40" s="1132"/>
      <c r="AO40" s="308">
        <v>-8524902</v>
      </c>
      <c r="AP40" s="308">
        <v>-32694</v>
      </c>
      <c r="AQ40" s="309">
        <v>-28055</v>
      </c>
      <c r="AR40" s="310">
        <v>16.5</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36" t="s">
        <v>287</v>
      </c>
      <c r="AL41" s="1137"/>
      <c r="AM41" s="1137"/>
      <c r="AN41" s="1138"/>
      <c r="AO41" s="308">
        <v>1437740</v>
      </c>
      <c r="AP41" s="308">
        <v>5514</v>
      </c>
      <c r="AQ41" s="309">
        <v>10719</v>
      </c>
      <c r="AR41" s="310">
        <v>-48.6</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511</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512</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25" t="s">
        <v>480</v>
      </c>
      <c r="AN49" s="1127" t="s">
        <v>513</v>
      </c>
      <c r="AO49" s="1128"/>
      <c r="AP49" s="1128"/>
      <c r="AQ49" s="1128"/>
      <c r="AR49" s="1129"/>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26"/>
      <c r="AN50" s="324" t="s">
        <v>514</v>
      </c>
      <c r="AO50" s="325" t="s">
        <v>515</v>
      </c>
      <c r="AP50" s="326" t="s">
        <v>516</v>
      </c>
      <c r="AQ50" s="327" t="s">
        <v>517</v>
      </c>
      <c r="AR50" s="328" t="s">
        <v>518</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519</v>
      </c>
      <c r="AL51" s="321"/>
      <c r="AM51" s="329">
        <v>5732689</v>
      </c>
      <c r="AN51" s="330">
        <v>21523</v>
      </c>
      <c r="AO51" s="331">
        <v>-34.299999999999997</v>
      </c>
      <c r="AP51" s="332">
        <v>51849</v>
      </c>
      <c r="AQ51" s="333">
        <v>11.6</v>
      </c>
      <c r="AR51" s="334">
        <v>-45.9</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520</v>
      </c>
      <c r="AM52" s="337">
        <v>3383195</v>
      </c>
      <c r="AN52" s="338">
        <v>12702</v>
      </c>
      <c r="AO52" s="339">
        <v>-36.6</v>
      </c>
      <c r="AP52" s="340">
        <v>26326</v>
      </c>
      <c r="AQ52" s="341">
        <v>9.6</v>
      </c>
      <c r="AR52" s="342">
        <v>-46.2</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521</v>
      </c>
      <c r="AL53" s="321"/>
      <c r="AM53" s="329">
        <v>5098181</v>
      </c>
      <c r="AN53" s="330">
        <v>19219</v>
      </c>
      <c r="AO53" s="331">
        <v>-10.7</v>
      </c>
      <c r="AP53" s="332">
        <v>52191</v>
      </c>
      <c r="AQ53" s="333">
        <v>0.7</v>
      </c>
      <c r="AR53" s="334">
        <v>-11.4</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520</v>
      </c>
      <c r="AM54" s="337">
        <v>3337167</v>
      </c>
      <c r="AN54" s="338">
        <v>12580</v>
      </c>
      <c r="AO54" s="339">
        <v>-1</v>
      </c>
      <c r="AP54" s="340">
        <v>26807</v>
      </c>
      <c r="AQ54" s="341">
        <v>1.8</v>
      </c>
      <c r="AR54" s="342">
        <v>-2.8</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522</v>
      </c>
      <c r="AL55" s="321"/>
      <c r="AM55" s="329">
        <v>7950200</v>
      </c>
      <c r="AN55" s="330">
        <v>30149</v>
      </c>
      <c r="AO55" s="331">
        <v>56.9</v>
      </c>
      <c r="AP55" s="332">
        <v>48105</v>
      </c>
      <c r="AQ55" s="333">
        <v>-7.8</v>
      </c>
      <c r="AR55" s="334">
        <v>64.7</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520</v>
      </c>
      <c r="AM56" s="337">
        <v>5315945</v>
      </c>
      <c r="AN56" s="338">
        <v>20160</v>
      </c>
      <c r="AO56" s="339">
        <v>60.3</v>
      </c>
      <c r="AP56" s="340">
        <v>24072</v>
      </c>
      <c r="AQ56" s="341">
        <v>-10.199999999999999</v>
      </c>
      <c r="AR56" s="342">
        <v>70.5</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523</v>
      </c>
      <c r="AL57" s="321"/>
      <c r="AM57" s="329">
        <v>7045096</v>
      </c>
      <c r="AN57" s="330">
        <v>26890</v>
      </c>
      <c r="AO57" s="331">
        <v>-10.8</v>
      </c>
      <c r="AP57" s="332">
        <v>47446</v>
      </c>
      <c r="AQ57" s="333">
        <v>-1.4</v>
      </c>
      <c r="AR57" s="334">
        <v>-9.4</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520</v>
      </c>
      <c r="AM58" s="337">
        <v>4604474</v>
      </c>
      <c r="AN58" s="338">
        <v>17574</v>
      </c>
      <c r="AO58" s="339">
        <v>-12.8</v>
      </c>
      <c r="AP58" s="340">
        <v>24371</v>
      </c>
      <c r="AQ58" s="341">
        <v>1.2</v>
      </c>
      <c r="AR58" s="342">
        <v>-14</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524</v>
      </c>
      <c r="AL59" s="321"/>
      <c r="AM59" s="329">
        <v>5895794</v>
      </c>
      <c r="AN59" s="330">
        <v>22611</v>
      </c>
      <c r="AO59" s="331">
        <v>-15.9</v>
      </c>
      <c r="AP59" s="332">
        <v>48387</v>
      </c>
      <c r="AQ59" s="333">
        <v>2</v>
      </c>
      <c r="AR59" s="334">
        <v>-17.899999999999999</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520</v>
      </c>
      <c r="AM60" s="337">
        <v>4049185</v>
      </c>
      <c r="AN60" s="338">
        <v>15529</v>
      </c>
      <c r="AO60" s="339">
        <v>-11.6</v>
      </c>
      <c r="AP60" s="340">
        <v>25592</v>
      </c>
      <c r="AQ60" s="341">
        <v>5</v>
      </c>
      <c r="AR60" s="342">
        <v>-16.600000000000001</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525</v>
      </c>
      <c r="AL61" s="343"/>
      <c r="AM61" s="344">
        <v>6344392</v>
      </c>
      <c r="AN61" s="345">
        <v>24078</v>
      </c>
      <c r="AO61" s="346">
        <v>-3</v>
      </c>
      <c r="AP61" s="347">
        <v>49596</v>
      </c>
      <c r="AQ61" s="348">
        <v>1</v>
      </c>
      <c r="AR61" s="334">
        <v>-4</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520</v>
      </c>
      <c r="AM62" s="337">
        <v>4137993</v>
      </c>
      <c r="AN62" s="338">
        <v>15709</v>
      </c>
      <c r="AO62" s="339">
        <v>-0.3</v>
      </c>
      <c r="AP62" s="340">
        <v>25434</v>
      </c>
      <c r="AQ62" s="341">
        <v>1.5</v>
      </c>
      <c r="AR62" s="342">
        <v>-1.8</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f04WaFKeg3N8erBD8Ki02JHXVKWVks5yXyEC4fwnYst8T85hOn4DNvag5D9dB1xFu1kDGV0hd8EaRDX8NqcYHA==" saltValue="TJYYPM7gCY8Lui0t/exM6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477</v>
      </c>
    </row>
    <row r="121" spans="125:125" ht="13.5" hidden="1" customHeight="1" x14ac:dyDescent="0.2">
      <c r="DU121" s="255"/>
    </row>
  </sheetData>
  <sheetProtection algorithmName="SHA-512" hashValue="xiMgosd4iF8o4l+CQWaiaLdna1wQchLE/3Ol7kZ+XlpMGUrUYbBtK7qV6qdRIjZx1vaD4DTq+eQ1RfIvkmDj8g==" saltValue="LYITDv3b2WdYOIXhV0535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477</v>
      </c>
    </row>
  </sheetData>
  <sheetProtection algorithmName="SHA-512" hashValue="27EFcX4F2azvrMgdIBEj/3muenRn9y5wUQoovS7BSWMEKRW/PMDq9gcg68D59JPXGE9mdZsmDyCfcWXzglDL9w==" saltValue="rc7VyLz1IoAGYjkukWvWD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74"/>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39" t="s">
        <v>3</v>
      </c>
      <c r="D47" s="1139"/>
      <c r="E47" s="1140"/>
      <c r="F47" s="11">
        <v>10.93</v>
      </c>
      <c r="G47" s="12">
        <v>11.92</v>
      </c>
      <c r="H47" s="12">
        <v>12.15</v>
      </c>
      <c r="I47" s="12">
        <v>13.03</v>
      </c>
      <c r="J47" s="13">
        <v>12.66</v>
      </c>
    </row>
    <row r="48" spans="2:10" ht="57.75" customHeight="1" x14ac:dyDescent="0.2">
      <c r="B48" s="14"/>
      <c r="C48" s="1141" t="s">
        <v>4</v>
      </c>
      <c r="D48" s="1141"/>
      <c r="E48" s="1142"/>
      <c r="F48" s="15">
        <v>2.4300000000000002</v>
      </c>
      <c r="G48" s="16">
        <v>0.71</v>
      </c>
      <c r="H48" s="16">
        <v>0.9</v>
      </c>
      <c r="I48" s="16">
        <v>0.09</v>
      </c>
      <c r="J48" s="17">
        <v>0.06</v>
      </c>
    </row>
    <row r="49" spans="2:10" ht="57.75" customHeight="1" thickBot="1" x14ac:dyDescent="0.25">
      <c r="B49" s="18"/>
      <c r="C49" s="1143" t="s">
        <v>5</v>
      </c>
      <c r="D49" s="1143"/>
      <c r="E49" s="1144"/>
      <c r="F49" s="19">
        <v>1.98</v>
      </c>
      <c r="G49" s="20" t="s">
        <v>532</v>
      </c>
      <c r="H49" s="20">
        <v>1.2</v>
      </c>
      <c r="I49" s="20">
        <v>0.42</v>
      </c>
      <c r="J49" s="21">
        <v>0.74</v>
      </c>
    </row>
    <row r="50" spans="2:10"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row r="73" s="1" customFormat="1" ht="13.5" hidden="1" customHeight="1" x14ac:dyDescent="0.2"/>
    <row r="74" s="1" customFormat="1" ht="13.5" hidden="1" customHeight="1" x14ac:dyDescent="0.2"/>
  </sheetData>
  <sheetProtection algorithmName="SHA-512" hashValue="Q6LC9ImCXxzYnCOb+qEl6NcE9Th7f3/5ln5Gj1P/uUtJ0tORvswcV/OVad2yEZi6WZUB6aet5TcK5bFjXdFq1Q==" saltValue="PARyGEyV83CZLRgEdq19m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2025-03-10T05:50:32Z</cp:lastPrinted>
  <dcterms:created xsi:type="dcterms:W3CDTF">2025-02-19T03:27:32Z</dcterms:created>
  <dcterms:modified xsi:type="dcterms:W3CDTF">2025-09-29T05:30:01Z</dcterms:modified>
  <cp:category/>
</cp:coreProperties>
</file>