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0246744F-FE9E-4FC5-BAB3-B3D110EF3D0C}" xr6:coauthVersionLast="47" xr6:coauthVersionMax="47" xr10:uidLastSave="{00000000-0000-0000-0000-000000000000}"/>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2" i="12" l="1"/>
  <c r="AA31" i="12"/>
  <c r="AA30" i="12" l="1"/>
  <c r="AA29" i="12"/>
  <c r="AA28" i="12"/>
  <c r="AA23" i="12"/>
  <c r="AA12" i="12"/>
  <c r="AA11" i="12"/>
  <c r="AA10" i="12"/>
  <c r="AA9" i="12"/>
  <c r="AA8" i="12"/>
  <c r="AA7"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BE38" i="10"/>
  <c r="AM38" i="10"/>
  <c r="U38" i="10"/>
  <c r="BE37" i="10"/>
  <c r="AM37" i="10"/>
  <c r="U37" i="10"/>
  <c r="BE36" i="10"/>
  <c r="AM36" i="10"/>
  <c r="BE35" i="10"/>
  <c r="BE34" i="10"/>
  <c r="C34" i="10"/>
  <c r="C35" i="10" s="1"/>
  <c r="C36" i="10" l="1"/>
  <c r="C37" i="10" s="1"/>
  <c r="C38" i="10" s="1"/>
  <c r="C39"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BW39" i="10" s="1"/>
  <c r="CO34" i="10" l="1"/>
  <c r="CO35" i="10" s="1"/>
  <c r="CO36" i="10" s="1"/>
  <c r="CO37" i="10" s="1"/>
  <c r="CO38" i="10" s="1"/>
  <c r="CO39" i="10" s="1"/>
  <c r="CO40" i="10" s="1"/>
  <c r="CO41" i="10" s="1"/>
</calcChain>
</file>

<file path=xl/sharedStrings.xml><?xml version="1.0" encoding="utf-8"?>
<sst xmlns="http://schemas.openxmlformats.org/spreadsheetml/2006/main" count="1131" uniqueCount="586">
  <si>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</si>
  <si>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</si>
  <si>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</si>
  <si>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</si>
  <si>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</si>
  <si>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</si>
  <si>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</si>
  <si>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</si>
  <si>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</si>
  <si>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</si>
  <si>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</si>
  <si>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</si>
  <si>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</si>
  <si>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</si>
  <si>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</si>
  <si>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</si>
  <si>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</si>
  <si>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</si>
  <si>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</si>
  <si>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</si>
  <si>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</si>
  <si>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</si>
  <si>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</si>
  <si>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</si>
  <si>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</si>
  <si>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</si>
  <si>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</si>
  <si>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</si>
  <si>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</si>
  <si>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</si>
  <si>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</si>
  <si>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</si>
  <si>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</si>
  <si>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</si>
  <si>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</si>
  <si>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</si>
  <si>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</si>
  <si>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</si>
  <si>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</si>
  <si>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</si>
  <si>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</si>
  <si>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</si>
  <si>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</si>
  <si>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</si>
  <si>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</si>
  <si>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</si>
  <si>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</si>
  <si>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</si>
  <si>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</si>
  <si>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</si>
  <si>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</si>
  <si>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</si>
  <si>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</si>
  <si>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</si>
  <si>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</si>
  <si>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</si>
  <si>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</si>
  <si>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</si>
  <si>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</si>
  <si>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</si>
  <si>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</si>
  <si>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</si>
  <si>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</si>
  <si>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</si>
  <si>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</si>
  <si>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</si>
  <si>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</si>
  <si>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</si>
  <si>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</si>
  <si>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</si>
  <si>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</si>
  <si>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</si>
  <si>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</si>
  <si>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</si>
  <si>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</si>
  <si>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</si>
  <si>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</si>
  <si>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</si>
  <si>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</si>
  <si>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</si>
  <si>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</si>
  <si>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</si>
  <si>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</si>
  <si>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</si>
  <si>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</si>
  <si>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</si>
  <si>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</si>
  <si>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</si>
  <si>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</si>
  <si>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</si>
  <si>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</si>
  <si>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</si>
  <si>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</si>
  <si>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</si>
  <si>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吹田市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</si>
  <si>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</si>
  <si>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</si>
  <si>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</si>
  <si>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</si>
  <si>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</si>
  <si>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</si>
  <si>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</si>
  <si>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</si>
  <si>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</si>
  <si>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</si>
  <si>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</si>
  <si>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</si>
  <si>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</si>
  <si>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</si>
  <si>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</si>
  <si>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</si>
  <si>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</si>
  <si>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</si>
  <si>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</si>
  <si>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</si>
  <si>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</si>
  <si>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</si>
  <si>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</si>
  <si>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</si>
  <si>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</si>
  <si>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</si>
  <si>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</si>
  <si>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</si>
  <si>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</si>
  <si>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</si>
  <si>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</si>
  <si>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</si>
  <si>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</si>
  <si>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</si>
  <si>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</si>
  <si>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</si>
  <si>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</si>
  <si>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</si>
  <si>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</si>
  <si>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</si>
  <si>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</si>
  <si>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</si>
  <si>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</si>
  <si>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</si>
  <si>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</si>
  <si>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</si>
  <si>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</si>
  <si>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</si>
  <si>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</si>
  <si>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</si>
  <si>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</si>
  <si>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</si>
  <si>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</si>
  <si>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</si>
  <si>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</si>
  <si>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</si>
  <si>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</si>
  <si>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</si>
  <si>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</si>
  <si>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</si>
  <si>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</si>
  <si>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</si>
  <si>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</si>
  <si>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</si>
  <si>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</si>
  <si>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</si>
  <si>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</si>
  <si>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</si>
  <si>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</si>
  <si>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</si>
  <si>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</si>
  <si>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</si>
  <si>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</si>
  <si>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</si>
  <si>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</si>
  <si>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</si>
  <si>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</si>
  <si>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</si>
  <si>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</si>
  <si>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</si>
  <si>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</si>
  <si>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</si>
  <si>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</si>
  <si>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</si>
  <si>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</si>
  <si>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</si>
  <si>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</si>
  <si>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</si>
  <si>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</si>
  <si>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</si>
  <si>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</si>
  <si>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</si>
  <si>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</si>
  <si>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</si>
  <si>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</si>
  <si>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</si>
  <si>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</si>
  <si>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</si>
  <si>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</si>
  <si>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</si>
  <si>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</si>
  <si>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</si>
  <si>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</si>
  <si>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</si>
  <si>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</si>
  <si>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</si>
  <si>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</si>
  <si>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</si>
  <si>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大阪府吹田市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</si>
  <si>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</si>
  <si>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</si>
  <si>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</si>
  <si>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</si>
  <si>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</si>
  <si>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</si>
  <si>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</si>
  <si>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</si>
  <si>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</si>
  <si>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</si>
  <si>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</si>
  <si>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</si>
  <si>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</si>
  <si>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</si>
  <si>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</si>
  <si>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</si>
  <si>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</si>
  <si>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</si>
  <si>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</si>
  <si>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</si>
  <si>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</si>
  <si>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</si>
  <si>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</si>
  <si>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</si>
  <si>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</si>
  <si>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</si>
  <si>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</si>
  <si>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</si>
  <si>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</si>
  <si>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</si>
  <si>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</si>
  <si>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</si>
  <si>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</si>
  <si>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</si>
  <si>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</si>
  <si>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</si>
  <si>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</si>
  <si>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</si>
  <si>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</si>
  <si>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</si>
  <si>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</si>
  <si>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</si>
  <si>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</si>
  <si>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</si>
  <si>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</si>
  <si>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</si>
  <si>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</si>
  <si>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</si>
  <si>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</si>
  <si>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</si>
  <si>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</si>
  <si>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</si>
  <si>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</si>
  <si>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</si>
  <si>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</si>
  <si>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</si>
  <si>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</si>
  <si>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</si>
  <si>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</si>
  <si>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</si>
  <si>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</si>
  <si>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</si>
  <si>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</si>
  <si>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</si>
  <si>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</si>
  <si>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</si>
  <si>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</si>
  <si>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</si>
  <si>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</si>
  <si>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</si>
  <si>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</si>
  <si>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</si>
  <si>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</si>
  <si>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</si>
  <si>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</si>
  <si>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</si>
  <si>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</si>
  <si>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</si>
  <si>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</si>
  <si>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</si>
  <si>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</si>
  <si>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</si>
  <si>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</si>
  <si>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</si>
  <si>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</si>
  <si>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</si>
  <si>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</si>
  <si>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</si>
  <si>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</si>
  <si>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</si>
  <si>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</si>
  <si>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</si>
  <si>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</si>
  <si>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</si>
  <si>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</si>
  <si>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</si>
  <si>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</si>
  <si>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</si>
  <si>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</si>
  <si>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</si>
  <si>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</si>
  <si>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</si>
  <si>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</si>
  <si>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</si>
  <si>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</si>
  <si>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</si>
  <si>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</si>
  <si>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</si>
  <si>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</si>
  <si>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</si>
  <si>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</si>
  <si>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</si>
  <si>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</si>
  <si>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</si>
  <si>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</si>
  <si>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</si>
  <si>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</si>
  <si>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</si>
  <si>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</si>
  <si>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</si>
  <si>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</si>
  <si>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</si>
  <si>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</si>
  <si>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</si>
  <si>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</si>
  <si>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</si>
  <si>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</si>
  <si>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</si>
  <si>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</si>
  <si>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</si>
  <si>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</si>
  <si>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</si>
  <si>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</si>
  <si>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</si>
  <si>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</si>
  <si>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</si>
  <si>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</si>
  <si>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</si>
  <si>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</si>
  <si>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</si>
  <si>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</si>
  <si>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</si>
  <si>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</si>
  <si>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</si>
  <si>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</si>
  <si>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</si>
  <si>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</si>
  <si>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</si>
  <si>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</si>
  <si>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</si>
  <si>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大阪府吹田市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</si>
  <si>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</si>
  <si>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</si>
  <si>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</si>
  <si>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</si>
  <si>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</si>
  <si>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</si>
  <si>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</si>
  <si>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</si>
  <si>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</si>
  <si>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</si>
  <si>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</si>
  <si>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</si>
  <si>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</si>
  <si>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</si>
  <si>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</si>
  <si>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</si>
  <si>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</si>
  <si>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</si>
  <si>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</si>
  <si>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</si>
  <si>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部落有財産特別会計</t>
    <phoneticPr fontId="5"/>
  </si>
  <si>
    <t>勤労者福祉共済特別会計</t>
    <phoneticPr fontId="5"/>
  </si>
  <si>
    <t>公共用地先行取得特別会計</t>
    <phoneticPr fontId="5"/>
  </si>
  <si>
    <t>病院事業債管理特別会計</t>
    <phoneticPr fontId="5"/>
  </si>
  <si>
    <t>母子父子寡婦福祉資金貸付特別会計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</si>
  <si>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</si>
  <si>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</si>
  <si>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</si>
  <si>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</si>
  <si>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</si>
  <si>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</si>
  <si>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</si>
  <si>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</si>
  <si>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</si>
  <si>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</si>
  <si>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</si>
  <si>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</si>
  <si>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</si>
  <si>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</si>
  <si>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</si>
  <si>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</si>
  <si>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</si>
  <si>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</si>
  <si>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</si>
  <si>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</si>
  <si>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</si>
  <si>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</si>
  <si>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</si>
  <si>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</si>
  <si>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</si>
  <si>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</si>
  <si>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</si>
  <si>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</si>
  <si>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</si>
  <si>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</si>
  <si>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</si>
  <si>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</si>
  <si>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</si>
  <si>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</si>
  <si>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</si>
  <si>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</si>
  <si>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</si>
  <si>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</si>
  <si>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</si>
  <si>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</si>
  <si>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</si>
  <si>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</si>
  <si>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</si>
  <si>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</si>
  <si>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</si>
  <si>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</si>
  <si>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</si>
  <si>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</si>
  <si>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</si>
  <si>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</si>
  <si>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</si>
  <si>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</si>
  <si>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</si>
  <si>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</si>
  <si>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</si>
  <si>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</si>
  <si>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</si>
  <si>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</si>
  <si>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</si>
  <si>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</si>
  <si>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</si>
  <si>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</si>
  <si>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</si>
  <si>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</si>
  <si>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</si>
  <si>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</si>
  <si>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</si>
  <si>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</si>
  <si>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</si>
  <si>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</si>
  <si>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</si>
  <si>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</si>
  <si>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</si>
  <si>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</si>
  <si>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</si>
  <si>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</si>
  <si>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</si>
  <si>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</si>
  <si>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</si>
  <si>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</si>
  <si>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</si>
  <si>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</si>
  <si>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</si>
  <si>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</si>
  <si>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</si>
  <si>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</si>
  <si>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</si>
  <si>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</si>
  <si>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</si>
  <si>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</si>
  <si>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</si>
  <si>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</si>
  <si>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</si>
  <si>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</si>
  <si>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</si>
  <si>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</si>
  <si>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</si>
  <si>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</si>
  <si>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</si>
  <si>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</si>
  <si>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</si>
  <si>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</si>
  <si>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</si>
  <si>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</si>
  <si>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</si>
  <si>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</si>
  <si>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</si>
  <si>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</si>
  <si>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</si>
  <si>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</si>
  <si>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</si>
  <si>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</si>
  <si>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</si>
  <si>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</si>
  <si>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</si>
  <si>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</si>
  <si>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</si>
  <si>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</si>
  <si>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</si>
  <si>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</si>
  <si>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</si>
  <si>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</si>
  <si>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</si>
  <si>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</si>
  <si>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</si>
  <si>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</si>
  <si>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</si>
  <si>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</si>
  <si>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</si>
  <si>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</si>
  <si>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</si>
  <si>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</si>
  <si>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</si>
  <si>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</si>
  <si>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</si>
  <si>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</si>
  <si>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</si>
  <si>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</si>
  <si>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</si>
  <si>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</si>
  <si>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</si>
  <si>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</si>
  <si>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</si>
  <si>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</si>
  <si>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</si>
  <si>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</si>
  <si>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</si>
  <si>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</si>
  <si>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</si>
  <si>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</si>
  <si>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</si>
  <si>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</si>
  <si>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</si>
  <si>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</si>
  <si>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1.14</t>
  </si>
  <si>
    <t>▲ 0.76</t>
  </si>
  <si>
    <t>▲ 0.78</t>
  </si>
  <si>
    <t>公共用地先行取得特別会計</t>
  </si>
  <si>
    <t>▲ 0.02</t>
  </si>
  <si>
    <t>▲ 0.00</t>
  </si>
  <si>
    <t>水道事業会計</t>
  </si>
  <si>
    <t>下水道事業会計</t>
  </si>
  <si>
    <t>国民健康保険特別会計</t>
  </si>
  <si>
    <t>介護保険特別会計</t>
  </si>
  <si>
    <t>一般会計</t>
  </si>
  <si>
    <t>後期高齢者医療特別会計</t>
  </si>
  <si>
    <t>母子父子寡婦福祉資金貸付特別会計</t>
  </si>
  <si>
    <t>その他会計（赤字）</t>
  </si>
  <si>
    <t>その他会計（黒字）</t>
  </si>
  <si>
    <t>R01</t>
    <phoneticPr fontId="5"/>
  </si>
  <si>
    <t>R02</t>
    <phoneticPr fontId="5"/>
  </si>
  <si>
    <t>R03</t>
    <phoneticPr fontId="5"/>
  </si>
  <si>
    <t>R04</t>
    <phoneticPr fontId="5"/>
  </si>
  <si>
    <t>R05</t>
    <phoneticPr fontId="5"/>
  </si>
  <si>
    <t>-</t>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</si>
  <si>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9">
      <t>イッパンカイケイ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</si>
  <si>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</si>
  <si>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淀川右岸水防事務組合</t>
    <rPh sb="0" eb="2">
      <t>ヨドガワ</t>
    </rPh>
    <rPh sb="2" eb="4">
      <t>ウガン</t>
    </rPh>
    <rPh sb="4" eb="6">
      <t>スイボウ</t>
    </rPh>
    <rPh sb="6" eb="10">
      <t>ジムクミアイ</t>
    </rPh>
    <phoneticPr fontId="10"/>
  </si>
  <si>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10"/>
  </si>
  <si>
    <t>吹田市健康づくり推進事業団</t>
    <rPh sb="0" eb="3">
      <t>スイタシ</t>
    </rPh>
    <rPh sb="3" eb="5">
      <t>ケンコウ</t>
    </rPh>
    <rPh sb="8" eb="10">
      <t>スイシン</t>
    </rPh>
    <rPh sb="10" eb="13">
      <t>ジギョウダン</t>
    </rPh>
    <phoneticPr fontId="10"/>
  </si>
  <si>
    <t>吹田市介護老人保健施設事業団</t>
    <rPh sb="0" eb="3">
      <t>スイタシ</t>
    </rPh>
    <rPh sb="3" eb="5">
      <t>カイゴ</t>
    </rPh>
    <rPh sb="5" eb="7">
      <t>ロウジン</t>
    </rPh>
    <rPh sb="7" eb="9">
      <t>ホケン</t>
    </rPh>
    <rPh sb="9" eb="11">
      <t>シセツ</t>
    </rPh>
    <rPh sb="11" eb="14">
      <t>ジギョウダン</t>
    </rPh>
    <phoneticPr fontId="10"/>
  </si>
  <si>
    <t>吹田市文化振興事業団</t>
    <rPh sb="0" eb="3">
      <t>スイタシ</t>
    </rPh>
    <rPh sb="3" eb="5">
      <t>ブンカ</t>
    </rPh>
    <rPh sb="5" eb="7">
      <t>シンコウ</t>
    </rPh>
    <rPh sb="7" eb="10">
      <t>ジギョウダン</t>
    </rPh>
    <phoneticPr fontId="10"/>
  </si>
  <si>
    <t>吹田市国際交流協会</t>
    <rPh sb="0" eb="3">
      <t>スイタシ</t>
    </rPh>
    <rPh sb="3" eb="5">
      <t>コクサイ</t>
    </rPh>
    <rPh sb="5" eb="7">
      <t>コウリュウ</t>
    </rPh>
    <rPh sb="7" eb="9">
      <t>キョウカイ</t>
    </rPh>
    <phoneticPr fontId="10"/>
  </si>
  <si>
    <t>吹田市開発ビル</t>
    <rPh sb="0" eb="3">
      <t>スイタシ</t>
    </rPh>
    <rPh sb="3" eb="5">
      <t>カイハツ</t>
    </rPh>
    <phoneticPr fontId="10"/>
  </si>
  <si>
    <t>千里リサイクルプラザ</t>
    <rPh sb="0" eb="2">
      <t>センリ</t>
    </rPh>
    <phoneticPr fontId="10"/>
  </si>
  <si>
    <t>市立吹田市民病院</t>
    <rPh sb="0" eb="2">
      <t>シリツ</t>
    </rPh>
    <rPh sb="2" eb="6">
      <t>スイタシミン</t>
    </rPh>
    <rPh sb="6" eb="8">
      <t>ビョウイン</t>
    </rPh>
    <phoneticPr fontId="10"/>
  </si>
  <si>
    <t>大阪外環状鉄道</t>
    <rPh sb="0" eb="2">
      <t>オオサカ</t>
    </rPh>
    <rPh sb="2" eb="3">
      <t>ガイ</t>
    </rPh>
    <rPh sb="3" eb="5">
      <t>カンジョウ</t>
    </rPh>
    <rPh sb="5" eb="7">
      <t>テツドウ</t>
    </rPh>
    <phoneticPr fontId="10"/>
  </si>
  <si>
    <t>-</t>
    <phoneticPr fontId="10"/>
  </si>
  <si>
    <t>大阪府都市ボートレース企業団</t>
    <rPh sb="0" eb="3">
      <t>オオサカフ</t>
    </rPh>
    <rPh sb="3" eb="5">
      <t>トシ</t>
    </rPh>
    <rPh sb="11" eb="13">
      <t>キギョウ</t>
    </rPh>
    <rPh sb="13" eb="14">
      <t>ダン</t>
    </rPh>
    <phoneticPr fontId="10"/>
  </si>
  <si>
    <t>大阪広域水道企業団水道事業会計（水道用水供給事業用）</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20">
      <t>ヨウスイ</t>
    </rPh>
    <rPh sb="20" eb="22">
      <t>キョウキュウ</t>
    </rPh>
    <rPh sb="22" eb="24">
      <t>ジギョウ</t>
    </rPh>
    <rPh sb="24" eb="25">
      <t>ヨウ</t>
    </rPh>
    <phoneticPr fontId="10"/>
  </si>
  <si>
    <t>都市計画施設整備基金</t>
    <rPh sb="0" eb="4">
      <t>トシケイカク</t>
    </rPh>
    <rPh sb="4" eb="6">
      <t>シセツ</t>
    </rPh>
    <rPh sb="6" eb="8">
      <t>セイビ</t>
    </rPh>
    <rPh sb="8" eb="10">
      <t>キキン</t>
    </rPh>
    <phoneticPr fontId="5"/>
  </si>
  <si>
    <t>廃棄物処理施設整備基金</t>
    <rPh sb="0" eb="5">
      <t>ハイキブツショリ</t>
    </rPh>
    <rPh sb="5" eb="7">
      <t>シセツ</t>
    </rPh>
    <rPh sb="7" eb="9">
      <t>セイビ</t>
    </rPh>
    <rPh sb="9" eb="11">
      <t>キキン</t>
    </rPh>
    <phoneticPr fontId="2"/>
  </si>
  <si>
    <t>公共施設等整備基金</t>
    <rPh sb="0" eb="5">
      <t>コウキョウシセツトウ</t>
    </rPh>
    <rPh sb="5" eb="7">
      <t>セイビ</t>
    </rPh>
    <rPh sb="7" eb="9">
      <t>キキン</t>
    </rPh>
    <phoneticPr fontId="2"/>
  </si>
  <si>
    <t>緑化推進基金</t>
    <rPh sb="0" eb="2">
      <t>リョッカ</t>
    </rPh>
    <rPh sb="2" eb="4">
      <t>スイシン</t>
    </rPh>
    <rPh sb="4" eb="6">
      <t>キキン</t>
    </rPh>
    <phoneticPr fontId="2"/>
  </si>
  <si>
    <t>地域福祉基金</t>
    <rPh sb="0" eb="6">
      <t>チイキフクシキキン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</si>
  <si>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</si>
  <si>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</si>
  <si>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現時点では地方債の現在高などが、ただちに本市の財政を圧迫するものではないと思われる。しかしながら、都市計画道路の整備などの大規模な普通建設事業を予定しており、多額の地方債発行が見込まれていること、また、有形固定資産減価償却率が64.9％と、既存施設の老朽化が進んでいることから、今後、多額の費用が必要となるため、長寿命化など公共施設のあり方の検討を進め、公共施設の維持管理・修繕・更新等にかかるトータルコストの縮減や市の財政の平準化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</si>
  <si>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</si>
  <si>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</si>
  <si>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</si>
  <si>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</si>
  <si>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</si>
  <si>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</si>
  <si>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市が将来負担する可能性のある債務等の規模は前年度に引き続き類似団体内平均値と比べて小さい。また、普通建設事業費の精査に努め、地方債償還のための一般財源等を抑えているため、現時点ではただちに財政を圧迫するものではないと思われる。しかしながら、今後多額の地方債発行を伴う普通建設事業の実施が見込まれることから、世代間の公平性を十分に考慮し、将来世代への過度な負担の先送りなどを行わない財政運営に努める必要がある。</t>
    <rPh sb="110" eb="111">
      <t>オモ</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</si>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</sst>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2E7E316-13DB-448B-A5CA-9659A0C94F2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46035</c:v>
                </c:pt>
                <c:pt idx="1">
                  <c:v>52191</c:v>
                </c:pt>
                <c:pt idx="2">
                  <c:v>48105</c:v>
                </c:pt>
                <c:pt idx="3">
                  <c:v>47446</c:v>
                </c:pt>
                <c:pt idx="4">
                  <c:v>48387</c:v>
                </c:pt>
              </c:numCache>
            </c:numRef>
          </c:val>
          <c:smooth val="0"/>
          <c:extLst>
            <c:ext xmlns:c16="http://schemas.microsoft.com/office/drawing/2014/chart" uri="{C3380CC4-5D6E-409C-BE32-E72D297353CC}">
              <c16:uniqueId val="{00000000-70C7-460B-AD3E-76AB1FD7E95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35520</c:v>
                </c:pt>
                <c:pt idx="1">
                  <c:v>43019</c:v>
                </c:pt>
                <c:pt idx="2">
                  <c:v>42353</c:v>
                </c:pt>
                <c:pt idx="3">
                  <c:v>44784</c:v>
                </c:pt>
                <c:pt idx="4">
                  <c:v>59449</c:v>
                </c:pt>
              </c:numCache>
            </c:numRef>
          </c:val>
          <c:smooth val="0"/>
          <c:extLst>
            <c:ext xmlns:c16="http://schemas.microsoft.com/office/drawing/2014/chart" uri="{C3380CC4-5D6E-409C-BE32-E72D297353CC}">
              <c16:uniqueId val="{00000001-70C7-460B-AD3E-76AB1FD7E95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0.57999999999999996</c:v>
                </c:pt>
                <c:pt idx="1">
                  <c:v>0.57999999999999996</c:v>
                </c:pt>
                <c:pt idx="2">
                  <c:v>3.29</c:v>
                </c:pt>
                <c:pt idx="3">
                  <c:v>1.89</c:v>
                </c:pt>
                <c:pt idx="4">
                  <c:v>0.78</c:v>
                </c:pt>
              </c:numCache>
            </c:numRef>
          </c:val>
          <c:extLst>
            <c:ext xmlns:c16="http://schemas.microsoft.com/office/drawing/2014/chart" uri="{C3380CC4-5D6E-409C-BE32-E72D297353CC}">
              <c16:uniqueId val="{00000000-95D2-4C43-B9C3-F9C7AA1B122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18.73</c:v>
                </c:pt>
                <c:pt idx="1">
                  <c:v>17</c:v>
                </c:pt>
                <c:pt idx="2">
                  <c:v>16.37</c:v>
                </c:pt>
                <c:pt idx="3">
                  <c:v>18.190000000000001</c:v>
                </c:pt>
                <c:pt idx="4">
                  <c:v>18.13</c:v>
                </c:pt>
              </c:numCache>
            </c:numRef>
          </c:val>
          <c:extLst>
            <c:ext xmlns:c16="http://schemas.microsoft.com/office/drawing/2014/chart" uri="{C3380CC4-5D6E-409C-BE32-E72D297353CC}">
              <c16:uniqueId val="{00000001-95D2-4C43-B9C3-F9C7AA1B122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-1.1399999999999999</c:v>
                </c:pt>
                <c:pt idx="1">
                  <c:v>-0.76</c:v>
                </c:pt>
                <c:pt idx="2">
                  <c:v>3.02</c:v>
                </c:pt>
                <c:pt idx="3">
                  <c:v>0.21</c:v>
                </c:pt>
                <c:pt idx="4">
                  <c:v>-0.78</c:v>
                </c:pt>
              </c:numCache>
            </c:numRef>
          </c:val>
          <c:smooth val="0"/>
          <c:extLst>
            <c:ext xmlns:c16="http://schemas.microsoft.com/office/drawing/2014/chart" uri="{C3380CC4-5D6E-409C-BE32-E72D297353CC}">
              <c16:uniqueId val="{00000002-95D2-4C43-B9C3-F9C7AA1B122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279C-4C8F-8A68-6ACC5401871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79C-4C8F-8A68-6ACC54018716}"/>
            </c:ext>
          </c:extLst>
        </c:ser>
        <c:ser>
          <c:idx val="2"/>
          <c:order val="2"/>
          <c:tx>
            <c:strRef>
              <c:f>データシート!$A$29</c:f>
              <c:strCache>
                <c:ptCount val="1"/>
                <c:pt idx="0">
                  <c:v>母子父子寡婦福祉資金貸付特別会計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#N/A</c:v>
                </c:pt>
                <c:pt idx="3">
                  <c:v>0</c:v>
                </c:pt>
                <c:pt idx="4">
                  <c:v>#N/A</c:v>
                </c:pt>
                <c:pt idx="5">
                  <c:v>0.02</c:v>
                </c:pt>
                <c:pt idx="6">
                  <c:v>#N/A</c:v>
                </c:pt>
                <c:pt idx="7">
                  <c:v>7.0000000000000007E-2</c:v>
                </c:pt>
                <c:pt idx="8">
                  <c:v>#N/A</c:v>
                </c:pt>
                <c:pt idx="9">
                  <c:v>0.08</c:v>
                </c:pt>
              </c:numCache>
            </c:numRef>
          </c:val>
          <c:extLst>
            <c:ext xmlns:c16="http://schemas.microsoft.com/office/drawing/2014/chart" uri="{C3380CC4-5D6E-409C-BE32-E72D297353CC}">
              <c16:uniqueId val="{00000002-279C-4C8F-8A68-6ACC5401871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0.18</c:v>
                </c:pt>
                <c:pt idx="2">
                  <c:v>#N/A</c:v>
                </c:pt>
                <c:pt idx="3">
                  <c:v>0.17</c:v>
                </c:pt>
                <c:pt idx="4">
                  <c:v>#N/A</c:v>
                </c:pt>
                <c:pt idx="5">
                  <c:v>0.17</c:v>
                </c:pt>
                <c:pt idx="6">
                  <c:v>#N/A</c:v>
                </c:pt>
                <c:pt idx="7">
                  <c:v>0.2</c:v>
                </c:pt>
                <c:pt idx="8">
                  <c:v>#N/A</c:v>
                </c:pt>
                <c:pt idx="9">
                  <c:v>0.2</c:v>
                </c:pt>
              </c:numCache>
            </c:numRef>
          </c:val>
          <c:extLst>
            <c:ext xmlns:c16="http://schemas.microsoft.com/office/drawing/2014/chart" uri="{C3380CC4-5D6E-409C-BE32-E72D297353CC}">
              <c16:uniqueId val="{00000003-279C-4C8F-8A68-6ACC54018716}"/>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0.56999999999999995</c:v>
                </c:pt>
                <c:pt idx="2">
                  <c:v>#N/A</c:v>
                </c:pt>
                <c:pt idx="3">
                  <c:v>0.57999999999999996</c:v>
                </c:pt>
                <c:pt idx="4">
                  <c:v>#N/A</c:v>
                </c:pt>
                <c:pt idx="5">
                  <c:v>3.26</c:v>
                </c:pt>
                <c:pt idx="6">
                  <c:v>#N/A</c:v>
                </c:pt>
                <c:pt idx="7">
                  <c:v>1.67</c:v>
                </c:pt>
                <c:pt idx="8">
                  <c:v>#N/A</c:v>
                </c:pt>
                <c:pt idx="9">
                  <c:v>0.66</c:v>
                </c:pt>
              </c:numCache>
            </c:numRef>
          </c:val>
          <c:extLst>
            <c:ext xmlns:c16="http://schemas.microsoft.com/office/drawing/2014/chart" uri="{C3380CC4-5D6E-409C-BE32-E72D297353CC}">
              <c16:uniqueId val="{00000004-279C-4C8F-8A68-6ACC54018716}"/>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0.47</c:v>
                </c:pt>
                <c:pt idx="2">
                  <c:v>#N/A</c:v>
                </c:pt>
                <c:pt idx="3">
                  <c:v>0.72</c:v>
                </c:pt>
                <c:pt idx="4">
                  <c:v>#N/A</c:v>
                </c:pt>
                <c:pt idx="5">
                  <c:v>1.04</c:v>
                </c:pt>
                <c:pt idx="6">
                  <c:v>#N/A</c:v>
                </c:pt>
                <c:pt idx="7">
                  <c:v>1.02</c:v>
                </c:pt>
                <c:pt idx="8">
                  <c:v>#N/A</c:v>
                </c:pt>
                <c:pt idx="9">
                  <c:v>0.98</c:v>
                </c:pt>
              </c:numCache>
            </c:numRef>
          </c:val>
          <c:extLst>
            <c:ext xmlns:c16="http://schemas.microsoft.com/office/drawing/2014/chart" uri="{C3380CC4-5D6E-409C-BE32-E72D297353CC}">
              <c16:uniqueId val="{00000005-279C-4C8F-8A68-6ACC54018716}"/>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0.19</c:v>
                </c:pt>
                <c:pt idx="2">
                  <c:v>#N/A</c:v>
                </c:pt>
                <c:pt idx="3">
                  <c:v>1.3</c:v>
                </c:pt>
                <c:pt idx="4">
                  <c:v>#N/A</c:v>
                </c:pt>
                <c:pt idx="5">
                  <c:v>1.85</c:v>
                </c:pt>
                <c:pt idx="6">
                  <c:v>#N/A</c:v>
                </c:pt>
                <c:pt idx="7">
                  <c:v>1.93</c:v>
                </c:pt>
                <c:pt idx="8">
                  <c:v>#N/A</c:v>
                </c:pt>
                <c:pt idx="9">
                  <c:v>1.08</c:v>
                </c:pt>
              </c:numCache>
            </c:numRef>
          </c:val>
          <c:extLst>
            <c:ext xmlns:c16="http://schemas.microsoft.com/office/drawing/2014/chart" uri="{C3380CC4-5D6E-409C-BE32-E72D297353CC}">
              <c16:uniqueId val="{00000006-279C-4C8F-8A68-6ACC5401871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3.7</c:v>
                </c:pt>
                <c:pt idx="2">
                  <c:v>#N/A</c:v>
                </c:pt>
                <c:pt idx="3">
                  <c:v>4.6100000000000003</c:v>
                </c:pt>
                <c:pt idx="4">
                  <c:v>#N/A</c:v>
                </c:pt>
                <c:pt idx="5">
                  <c:v>4.55</c:v>
                </c:pt>
                <c:pt idx="6">
                  <c:v>#N/A</c:v>
                </c:pt>
                <c:pt idx="7">
                  <c:v>4.95</c:v>
                </c:pt>
                <c:pt idx="8">
                  <c:v>#N/A</c:v>
                </c:pt>
                <c:pt idx="9">
                  <c:v>5.35</c:v>
                </c:pt>
              </c:numCache>
            </c:numRef>
          </c:val>
          <c:extLst>
            <c:ext xmlns:c16="http://schemas.microsoft.com/office/drawing/2014/chart" uri="{C3380CC4-5D6E-409C-BE32-E72D297353CC}">
              <c16:uniqueId val="{00000007-279C-4C8F-8A68-6ACC5401871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5.0999999999999996</c:v>
                </c:pt>
                <c:pt idx="2">
                  <c:v>#N/A</c:v>
                </c:pt>
                <c:pt idx="3">
                  <c:v>6.23</c:v>
                </c:pt>
                <c:pt idx="4">
                  <c:v>#N/A</c:v>
                </c:pt>
                <c:pt idx="5">
                  <c:v>6.59</c:v>
                </c:pt>
                <c:pt idx="6">
                  <c:v>#N/A</c:v>
                </c:pt>
                <c:pt idx="7">
                  <c:v>7.05</c:v>
                </c:pt>
                <c:pt idx="8">
                  <c:v>#N/A</c:v>
                </c:pt>
                <c:pt idx="9">
                  <c:v>6.53</c:v>
                </c:pt>
              </c:numCache>
            </c:numRef>
          </c:val>
          <c:extLst>
            <c:ext xmlns:c16="http://schemas.microsoft.com/office/drawing/2014/chart" uri="{C3380CC4-5D6E-409C-BE32-E72D297353CC}">
              <c16:uniqueId val="{00000008-279C-4C8F-8A68-6ACC54018716}"/>
            </c:ext>
          </c:extLst>
        </c:ser>
        <c:ser>
          <c:idx val="9"/>
          <c:order val="9"/>
          <c:tx>
            <c:strRef>
              <c:f>データシート!$A$36</c:f>
              <c:strCache>
                <c:ptCount val="1"/>
                <c:pt idx="0">
                  <c:v>公共用地先行取得特別会計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c:v>
                </c:pt>
                <c:pt idx="2">
                  <c:v>0.02</c:v>
                </c:pt>
                <c:pt idx="3">
                  <c:v>#N/A</c:v>
                </c:pt>
                <c:pt idx="4">
                  <c:v>#N/A</c:v>
                </c:pt>
                <c:pt idx="5">
                  <c:v>0</c:v>
                </c:pt>
                <c:pt idx="6">
                  <c:v>#N/A</c:v>
                </c:pt>
                <c:pt idx="7">
                  <c:v>0</c:v>
                </c:pt>
                <c:pt idx="8">
                  <c:v>0.02</c:v>
                </c:pt>
                <c:pt idx="9">
                  <c:v>#N/A</c:v>
                </c:pt>
              </c:numCache>
            </c:numRef>
          </c:val>
          <c:extLst>
            <c:ext xmlns:c16="http://schemas.microsoft.com/office/drawing/2014/chart" uri="{C3380CC4-5D6E-409C-BE32-E72D297353CC}">
              <c16:uniqueId val="{00000009-279C-4C8F-8A68-6ACC5401871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9533</c:v>
                </c:pt>
                <c:pt idx="5">
                  <c:v>9232</c:v>
                </c:pt>
                <c:pt idx="8">
                  <c:v>10356</c:v>
                </c:pt>
                <c:pt idx="11">
                  <c:v>9850</c:v>
                </c:pt>
                <c:pt idx="14">
                  <c:v>9298</c:v>
                </c:pt>
              </c:numCache>
            </c:numRef>
          </c:val>
          <c:extLst>
            <c:ext xmlns:c16="http://schemas.microsoft.com/office/drawing/2014/chart" uri="{C3380CC4-5D6E-409C-BE32-E72D297353CC}">
              <c16:uniqueId val="{00000000-1B09-44B5-8AA2-B1C06F87840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B09-44B5-8AA2-B1C06F87840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310</c:v>
                </c:pt>
                <c:pt idx="3">
                  <c:v>305</c:v>
                </c:pt>
                <c:pt idx="6">
                  <c:v>973</c:v>
                </c:pt>
                <c:pt idx="9">
                  <c:v>310</c:v>
                </c:pt>
                <c:pt idx="12">
                  <c:v>307</c:v>
                </c:pt>
              </c:numCache>
            </c:numRef>
          </c:val>
          <c:extLst>
            <c:ext xmlns:c16="http://schemas.microsoft.com/office/drawing/2014/chart" uri="{C3380CC4-5D6E-409C-BE32-E72D297353CC}">
              <c16:uniqueId val="{00000002-1B09-44B5-8AA2-B1C06F87840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B09-44B5-8AA2-B1C06F87840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1832</c:v>
                </c:pt>
                <c:pt idx="3">
                  <c:v>1704</c:v>
                </c:pt>
                <c:pt idx="6">
                  <c:v>1680</c:v>
                </c:pt>
                <c:pt idx="9">
                  <c:v>1606</c:v>
                </c:pt>
                <c:pt idx="12">
                  <c:v>1570</c:v>
                </c:pt>
              </c:numCache>
            </c:numRef>
          </c:val>
          <c:extLst>
            <c:ext xmlns:c16="http://schemas.microsoft.com/office/drawing/2014/chart" uri="{C3380CC4-5D6E-409C-BE32-E72D297353CC}">
              <c16:uniqueId val="{00000004-1B09-44B5-8AA2-B1C06F87840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B09-44B5-8AA2-B1C06F87840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B09-44B5-8AA2-B1C06F87840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5859</c:v>
                </c:pt>
                <c:pt idx="3">
                  <c:v>6530</c:v>
                </c:pt>
                <c:pt idx="6">
                  <c:v>7507</c:v>
                </c:pt>
                <c:pt idx="9">
                  <c:v>8034</c:v>
                </c:pt>
                <c:pt idx="12">
                  <c:v>7999</c:v>
                </c:pt>
              </c:numCache>
            </c:numRef>
          </c:val>
          <c:extLst>
            <c:ext xmlns:c16="http://schemas.microsoft.com/office/drawing/2014/chart" uri="{C3380CC4-5D6E-409C-BE32-E72D297353CC}">
              <c16:uniqueId val="{00000007-1B09-44B5-8AA2-B1C06F87840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-1532</c:v>
                </c:pt>
                <c:pt idx="2">
                  <c:v>#N/A</c:v>
                </c:pt>
                <c:pt idx="3">
                  <c:v>#N/A</c:v>
                </c:pt>
                <c:pt idx="4">
                  <c:v>-693</c:v>
                </c:pt>
                <c:pt idx="5">
                  <c:v>#N/A</c:v>
                </c:pt>
                <c:pt idx="6">
                  <c:v>#N/A</c:v>
                </c:pt>
                <c:pt idx="7">
                  <c:v>-196</c:v>
                </c:pt>
                <c:pt idx="8">
                  <c:v>#N/A</c:v>
                </c:pt>
                <c:pt idx="9">
                  <c:v>#N/A</c:v>
                </c:pt>
                <c:pt idx="10">
                  <c:v>100</c:v>
                </c:pt>
                <c:pt idx="11">
                  <c:v>#N/A</c:v>
                </c:pt>
                <c:pt idx="12">
                  <c:v>#N/A</c:v>
                </c:pt>
                <c:pt idx="13">
                  <c:v>578</c:v>
                </c:pt>
                <c:pt idx="14">
                  <c:v>#N/A</c:v>
                </c:pt>
              </c:numCache>
            </c:numRef>
          </c:val>
          <c:smooth val="0"/>
          <c:extLst>
            <c:ext xmlns:c16="http://schemas.microsoft.com/office/drawing/2014/chart" uri="{C3380CC4-5D6E-409C-BE32-E72D297353CC}">
              <c16:uniqueId val="{00000008-1B09-44B5-8AA2-B1C06F87840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68487</c:v>
                </c:pt>
                <c:pt idx="5">
                  <c:v>67097</c:v>
                </c:pt>
                <c:pt idx="8">
                  <c:v>67019</c:v>
                </c:pt>
                <c:pt idx="11">
                  <c:v>64059</c:v>
                </c:pt>
                <c:pt idx="14">
                  <c:v>61809</c:v>
                </c:pt>
              </c:numCache>
            </c:numRef>
          </c:val>
          <c:extLst>
            <c:ext xmlns:c16="http://schemas.microsoft.com/office/drawing/2014/chart" uri="{C3380CC4-5D6E-409C-BE32-E72D297353CC}">
              <c16:uniqueId val="{00000000-124D-4949-935A-C8BD07B6256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36708</c:v>
                </c:pt>
                <c:pt idx="5">
                  <c:v>34784</c:v>
                </c:pt>
                <c:pt idx="8">
                  <c:v>32875</c:v>
                </c:pt>
                <c:pt idx="11">
                  <c:v>31065</c:v>
                </c:pt>
                <c:pt idx="14">
                  <c:v>30346</c:v>
                </c:pt>
              </c:numCache>
            </c:numRef>
          </c:val>
          <c:extLst>
            <c:ext xmlns:c16="http://schemas.microsoft.com/office/drawing/2014/chart" uri="{C3380CC4-5D6E-409C-BE32-E72D297353CC}">
              <c16:uniqueId val="{00000001-124D-4949-935A-C8BD07B6256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36219</c:v>
                </c:pt>
                <c:pt idx="5">
                  <c:v>38644</c:v>
                </c:pt>
                <c:pt idx="8">
                  <c:v>40547</c:v>
                </c:pt>
                <c:pt idx="11">
                  <c:v>39794</c:v>
                </c:pt>
                <c:pt idx="14">
                  <c:v>37802</c:v>
                </c:pt>
              </c:numCache>
            </c:numRef>
          </c:val>
          <c:extLst>
            <c:ext xmlns:c16="http://schemas.microsoft.com/office/drawing/2014/chart" uri="{C3380CC4-5D6E-409C-BE32-E72D297353CC}">
              <c16:uniqueId val="{00000002-124D-4949-935A-C8BD07B6256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24D-4949-935A-C8BD07B6256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24D-4949-935A-C8BD07B6256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5408</c:v>
                </c:pt>
                <c:pt idx="3">
                  <c:v>5573</c:v>
                </c:pt>
                <c:pt idx="6">
                  <c:v>4008</c:v>
                </c:pt>
                <c:pt idx="9">
                  <c:v>2205</c:v>
                </c:pt>
                <c:pt idx="12">
                  <c:v>3639</c:v>
                </c:pt>
              </c:numCache>
            </c:numRef>
          </c:val>
          <c:extLst>
            <c:ext xmlns:c16="http://schemas.microsoft.com/office/drawing/2014/chart" uri="{C3380CC4-5D6E-409C-BE32-E72D297353CC}">
              <c16:uniqueId val="{00000005-124D-4949-935A-C8BD07B6256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15677</c:v>
                </c:pt>
                <c:pt idx="3">
                  <c:v>15283</c:v>
                </c:pt>
                <c:pt idx="6">
                  <c:v>15351</c:v>
                </c:pt>
                <c:pt idx="9">
                  <c:v>15296</c:v>
                </c:pt>
                <c:pt idx="12">
                  <c:v>15860</c:v>
                </c:pt>
              </c:numCache>
            </c:numRef>
          </c:val>
          <c:extLst>
            <c:ext xmlns:c16="http://schemas.microsoft.com/office/drawing/2014/chart" uri="{C3380CC4-5D6E-409C-BE32-E72D297353CC}">
              <c16:uniqueId val="{00000006-124D-4949-935A-C8BD07B6256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124D-4949-935A-C8BD07B6256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15565</c:v>
                </c:pt>
                <c:pt idx="3">
                  <c:v>14636</c:v>
                </c:pt>
                <c:pt idx="6">
                  <c:v>13966</c:v>
                </c:pt>
                <c:pt idx="9">
                  <c:v>13540</c:v>
                </c:pt>
                <c:pt idx="12">
                  <c:v>13013</c:v>
                </c:pt>
              </c:numCache>
            </c:numRef>
          </c:val>
          <c:extLst>
            <c:ext xmlns:c16="http://schemas.microsoft.com/office/drawing/2014/chart" uri="{C3380CC4-5D6E-409C-BE32-E72D297353CC}">
              <c16:uniqueId val="{00000008-124D-4949-935A-C8BD07B6256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2986</c:v>
                </c:pt>
                <c:pt idx="3">
                  <c:v>2736</c:v>
                </c:pt>
                <c:pt idx="6">
                  <c:v>2758</c:v>
                </c:pt>
                <c:pt idx="9">
                  <c:v>2485</c:v>
                </c:pt>
                <c:pt idx="12">
                  <c:v>2212</c:v>
                </c:pt>
              </c:numCache>
            </c:numRef>
          </c:val>
          <c:extLst>
            <c:ext xmlns:c16="http://schemas.microsoft.com/office/drawing/2014/chart" uri="{C3380CC4-5D6E-409C-BE32-E72D297353CC}">
              <c16:uniqueId val="{00000009-124D-4949-935A-C8BD07B6256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71298</c:v>
                </c:pt>
                <c:pt idx="3">
                  <c:v>74557</c:v>
                </c:pt>
                <c:pt idx="6">
                  <c:v>73312</c:v>
                </c:pt>
                <c:pt idx="9">
                  <c:v>73283</c:v>
                </c:pt>
                <c:pt idx="12">
                  <c:v>76006</c:v>
                </c:pt>
              </c:numCache>
            </c:numRef>
          </c:val>
          <c:extLst>
            <c:ext xmlns:c16="http://schemas.microsoft.com/office/drawing/2014/chart" uri="{C3380CC4-5D6E-409C-BE32-E72D297353CC}">
              <c16:uniqueId val="{0000000A-124D-4949-935A-C8BD07B6256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24D-4949-935A-C8BD07B6256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13007</c:v>
                </c:pt>
                <c:pt idx="1">
                  <c:v>14304</c:v>
                </c:pt>
                <c:pt idx="2">
                  <c:v>14564</c:v>
                </c:pt>
              </c:numCache>
            </c:numRef>
          </c:val>
          <c:extLst>
            <c:ext xmlns:c16="http://schemas.microsoft.com/office/drawing/2014/chart" uri="{C3380CC4-5D6E-409C-BE32-E72D297353CC}">
              <c16:uniqueId val="{00000000-BF94-4806-9D7A-9D37093CB82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F94-4806-9D7A-9D37093CB82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23220</c:v>
                </c:pt>
                <c:pt idx="1">
                  <c:v>21287</c:v>
                </c:pt>
                <c:pt idx="2">
                  <c:v>19534</c:v>
                </c:pt>
              </c:numCache>
            </c:numRef>
          </c:val>
          <c:extLst>
            <c:ext xmlns:c16="http://schemas.microsoft.com/office/drawing/2014/chart" uri="{C3380CC4-5D6E-409C-BE32-E72D297353CC}">
              <c16:uniqueId val="{00000002-BF94-4806-9D7A-9D37093CB82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{0FA15E51-14A9-4DAD-8E7E-1C0396302238}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AF5-4E42-A7EA-66B61FD9688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{1DDFB5D3-DE4C-4EB5-B551-0D66A8B639FA}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F5-4E42-A7EA-66B61FD9688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{9A600B61-2797-4667-B578-225F5B638C83}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F5-4E42-A7EA-66B61FD9688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{B98A8D76-1E0E-44FA-ADC8-CC074B2339D6}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F5-4E42-A7EA-66B61FD9688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{27C52625-40C6-4C2E-BCB8-A1A65CE75334}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F5-4E42-A7EA-66B61FD9688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{614A286A-B7B9-4AF6-93AD-2BF64AF231CF}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AF5-4E42-A7EA-66B61FD9688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{FC010438-5F8E-433F-ADF2-F4A8D9C963C4}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AF5-4E42-A7EA-66B61FD9688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{06524585-3853-429D-B1F0-DF6732216F53}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AF5-4E42-A7EA-66B61FD9688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{D226212B-0141-4E9E-9803-73B4F35C3E10}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AF5-4E42-A7EA-66B61FD9688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60.6</c:v>
                </c:pt>
                <c:pt idx="8">
                  <c:v>62.1</c:v>
                </c:pt>
                <c:pt idx="16">
                  <c:v>62.7</c:v>
                </c:pt>
                <c:pt idx="24">
                  <c:v>64.400000000000006</c:v>
                </c:pt>
                <c:pt idx="32">
                  <c:v>64.900000000000006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AF5-4E42-A7EA-66B61FD9688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{4DDC8646-CFE6-4287-B47E-3632332A23F0}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AF5-4E42-A7EA-66B61FD9688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{93C310E1-3A79-4FF9-ABBF-A939BAC1E904}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F5-4E42-A7EA-66B61FD9688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{D6C9CFEC-9117-4651-A2C0-CDBE72EB61D5}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F5-4E42-A7EA-66B61FD9688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{EE4D67FF-5911-4F48-919D-3A19E79271C8}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F5-4E42-A7EA-66B61FD9688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{386B8461-0453-4882-A0D9-0351697BFE48}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F5-4E42-A7EA-66B61FD9688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{4776EF0B-F2A1-480E-B6DA-0CA5DB41C2A0}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AF5-4E42-A7EA-66B61FD9688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{5243A0F5-CB6C-403D-B873-401C96D3FF4C}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AF5-4E42-A7EA-66B61FD9688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{A832B2CA-DEFB-4381-B30A-2903BA988981}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AF5-4E42-A7EA-66B61FD9688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{728CD947-B0B7-449A-94F3-D87389ACAD4B}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AF5-4E42-A7EA-66B61FD9688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62.9</c:v>
                </c:pt>
                <c:pt idx="16">
                  <c:v>63.9</c:v>
                </c:pt>
                <c:pt idx="24">
                  <c:v>64.900000000000006</c:v>
                </c:pt>
                <c:pt idx="32">
                  <c:v>65.8</c:v>
                </c:pt>
              </c:numCache>
            </c:numRef>
          </c:xVal>
          <c:yVal>
            <c:numRef>
              <c:f>公会計指標分析・財政指標組合せ分析表!$BP$55:$DC$55</c:f>
              <c:numCache>
                <c:formatCode>#,##0.0;"▲ "#,##0.0</c:formatCode>
                <c:ptCount val="40"/>
                <c:pt idx="0">
                  <c:v>19</c:v>
                </c:pt>
                <c:pt idx="8">
                  <c:v>31.5</c:v>
                </c:pt>
                <c:pt idx="16">
                  <c:v>23.4</c:v>
                </c:pt>
                <c:pt idx="24">
                  <c:v>18.2</c:v>
                </c:pt>
                <c:pt idx="32">
                  <c:v>17.100000000000001</c:v>
                </c:pt>
              </c:numCache>
            </c:numRef>
          </c:yVal>
          <c:smooth val="0"/>
          <c:extLst>
            <c:ext xmlns:c16="http://schemas.microsoft.com/office/drawing/2014/chart" uri="{C3380CC4-5D6E-409C-BE32-E72D297353CC}">
              <c16:uniqueId val="{00000013-AAF5-4E42-A7EA-66B61FD9688F}"/>
            </c:ext>
          </c:extLst>
        </c:ser>
        <c:dLbls>
          <c:showLegendKey val="0"/>
          <c:showVal val="1"/>
          <c:showCatName val="0"/>
          <c:showSerName val="0"/>
          <c:showPercent val="0"/>
          <c:showBubbleSize val="0"/>
        </c:dLbls>
        <c:axId val="46179840"/>
        <c:axId val="46181760"/>
      </c:scatterChart>
      <c:valAx>
        <c:axId val="46179840"/>
        <c:scaling>
          <c:orientation val="maxMin"/>
          <c:max val="67"/>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{982307F3-A250-4FC6-B847-3647EA5A35BE}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9A3-4FE8-8259-B1B0DEA4AD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{DF8C3E30-82BB-4E8F-B801-D0E4CA3DC444}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9A3-4FE8-8259-B1B0DEA4AD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{619ABC17-FB2A-4CDE-B537-759D574A4AD2}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9A3-4FE8-8259-B1B0DEA4AD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{929FA9CF-6CC3-4A0A-8C5B-FB0F8A7853B5}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9A3-4FE8-8259-B1B0DEA4AD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{B804FFF4-8278-45D3-ADE6-1EC4DC5E5B84}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9A3-4FE8-8259-B1B0DEA4ADD8}"/>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{8D01E53C-54DF-4FDA-A2FC-CEDDDF789D5D}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9A3-4FE8-8259-B1B0DEA4ADD8}"/>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{93923707-7EB5-4D7E-911A-5180905D3C07}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9A3-4FE8-8259-B1B0DEA4ADD8}"/>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{FE474715-89CB-49F6-B22E-BB157A2B95B9}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9A3-4FE8-8259-B1B0DEA4ADD8}"/>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{FDCD7AE3-8BB7-4A1A-8F97-AC0F80E84ADC}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9A3-4FE8-8259-B1B0DEA4AD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-2.1</c:v>
                </c:pt>
                <c:pt idx="16">
                  <c:v>-1.2</c:v>
                </c:pt>
                <c:pt idx="24">
                  <c:v>-0.3</c:v>
                </c:pt>
                <c:pt idx="32">
                  <c:v>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9A3-4FE8-8259-B1B0DEA4ADD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{02BF5FDB-3DD8-47D7-B635-6D898CE53BDE}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9A3-4FE8-8259-B1B0DEA4ADD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{747FB846-C90F-492A-98E7-C99F8DB0DABE}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9A3-4FE8-8259-B1B0DEA4AD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{32AB496C-4D3B-465C-8D34-B0CD0DCB470B}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9A3-4FE8-8259-B1B0DEA4AD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{F0ABF9B2-CC14-4BFE-B347-D2C106108A61}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9A3-4FE8-8259-B1B0DEA4AD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{D1B522B1-8322-469D-8AFD-13AC7C56E8B4}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9A3-4FE8-8259-B1B0DEA4ADD8}"/>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{74FE950C-7CF4-402B-83EE-4DB333983172}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9A3-4FE8-8259-B1B0DEA4ADD8}"/>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{785CA02A-00B9-4F66-B606-D45A2D640411}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9A3-4FE8-8259-B1B0DEA4ADD8}"/>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{92E6009F-22EB-47E0-8E49-7702043B411C}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9A3-4FE8-8259-B1B0DEA4ADD8}"/>
                </c:ext>
              </c:extLst>
            </c:dLbl>
            <c:dLbl>
              <c:idx val="32"/>
              <c:layout>
                <c:manualLayout>
                  <c:x val="-1.8235628084250059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{B8A352B0-9148-41F2-AF5C-A5F4D844A0B6}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9A3-4FE8-8259-B1B0DEA4AD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5.4</c:v>
                </c:pt>
                <c:pt idx="16">
                  <c:v>5.2</c:v>
                </c:pt>
                <c:pt idx="24">
                  <c:v>5.2</c:v>
                </c:pt>
                <c:pt idx="32">
                  <c:v>5.2</c:v>
                </c:pt>
              </c:numCache>
            </c:numRef>
          </c:xVal>
          <c:yVal>
            <c:numRef>
              <c:f>公会計指標分析・財政指標組合せ分析表!$BP$77:$DC$77</c:f>
              <c:numCache>
                <c:formatCode>#,##0.0;"▲ "#,##0.0</c:formatCode>
                <c:ptCount val="40"/>
                <c:pt idx="0">
                  <c:v>19</c:v>
                </c:pt>
                <c:pt idx="8">
                  <c:v>31.5</c:v>
                </c:pt>
                <c:pt idx="16">
                  <c:v>23.4</c:v>
                </c:pt>
                <c:pt idx="24">
                  <c:v>18.2</c:v>
                </c:pt>
                <c:pt idx="32">
                  <c:v>17.100000000000001</c:v>
                </c:pt>
              </c:numCache>
            </c:numRef>
          </c:yVal>
          <c:smooth val="0"/>
          <c:extLst>
            <c:ext xmlns:c16="http://schemas.microsoft.com/office/drawing/2014/chart" uri="{C3380CC4-5D6E-409C-BE32-E72D297353CC}">
              <c16:uniqueId val="{00000013-F9A3-4FE8-8259-B1B0DEA4ADD8}"/>
            </c:ext>
          </c:extLst>
        </c:ser>
        <c:dLbls>
          <c:showLegendKey val="0"/>
          <c:showVal val="1"/>
          <c:showCatName val="0"/>
          <c:showSerName val="0"/>
          <c:showPercent val="0"/>
          <c:showBubbleSize val="0"/>
        </c:dLbls>
        <c:axId val="84219776"/>
        <c:axId val="84234240"/>
      </c:scatterChart>
      <c:valAx>
        <c:axId val="84219776"/>
        <c:scaling>
          <c:orientation val="maxMin"/>
          <c:max val="6"/>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0" i="0">
              <a:solidFill>
                <a:sysClr val="windowText" lastClr="000000"/>
              </a:solidFill>
              <a:effectLst/>
              <a:latin typeface="ＭＳ Ｐゴシック" panose="020B0600070205080204" pitchFamily="50" charset="-128"/>
              <a:ea typeface="ＭＳ Ｐゴシック" panose="020B0600070205080204" pitchFamily="50" charset="-128"/>
              <a:cs typeface="+mn-cs"/>
            </a:rPr>
            <a:t>　「元利償還金等」</a:t>
          </a:r>
          <a:r>
            <a:rPr lang="en-US" altLang="ja-JP" sz="1100" b="0" i="0">
              <a:solidFill>
                <a:sysClr val="windowText" lastClr="000000"/>
              </a:solidFill>
              <a:effectLst/>
              <a:latin typeface="ＭＳ Ｐゴシック" panose="020B0600070205080204" pitchFamily="50" charset="-128"/>
              <a:ea typeface="ＭＳ Ｐゴシック" panose="020B0600070205080204" pitchFamily="50" charset="-128"/>
              <a:cs typeface="+mn-cs"/>
            </a:rPr>
            <a:t>(A)</a:t>
          </a:r>
          <a:r>
            <a:rPr lang="ja-JP" altLang="ja-JP" sz="1100" b="0" i="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については、増加傾向にあるものの、交付税措置のある市債を優先して借り入れるなど、適切な市債管理に努めてきたことにより、「実質公債費比率の分子」</a:t>
          </a:r>
          <a:r>
            <a:rPr lang="en-US" altLang="ja-JP" sz="1100" b="0" i="0">
              <a:solidFill>
                <a:sysClr val="windowText" lastClr="000000"/>
              </a:solidFill>
              <a:effectLst/>
              <a:latin typeface="ＭＳ Ｐゴシック" panose="020B0600070205080204" pitchFamily="50" charset="-128"/>
              <a:ea typeface="ＭＳ Ｐゴシック" panose="020B0600070205080204" pitchFamily="50" charset="-128"/>
              <a:cs typeface="+mn-cs"/>
            </a:rPr>
            <a:t>((A)-(B))</a:t>
          </a:r>
          <a:r>
            <a:rPr lang="ja-JP" altLang="ja-JP" sz="1100" b="0" i="0">
              <a:solidFill>
                <a:sysClr val="windowText" lastClr="000000"/>
              </a:solidFill>
              <a:effectLst/>
              <a:latin typeface="ＭＳ Ｐゴシック" panose="020B0600070205080204" pitchFamily="50" charset="-128"/>
              <a:ea typeface="ＭＳ Ｐゴシック" panose="020B0600070205080204" pitchFamily="50" charset="-128"/>
              <a:cs typeface="+mn-cs"/>
            </a:rPr>
            <a:t>に</a:t>
          </a:r>
          <a:r>
            <a:rPr lang="ja-JP" altLang="ja-JP" sz="1100" b="0" i="0">
              <a:solidFill>
                <a:schemeClr val="tx1"/>
              </a:solidFill>
              <a:effectLst/>
              <a:latin typeface="ＭＳ Ｐゴシック" panose="020B0600070205080204" pitchFamily="50" charset="-128"/>
              <a:ea typeface="ＭＳ Ｐゴシック" panose="020B0600070205080204" pitchFamily="50" charset="-128"/>
              <a:cs typeface="+mn-cs"/>
            </a:rPr>
            <a:t>ついては、マイナスの数値で推移してきた。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しかし令和</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３</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年度に発行した教育債（主に小・中学校改修事業）に係る元金の償還を開始したことにより「元利償還金等」が増加し</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たことや</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算入公債費等に含まれる臨時財政対策債や公害防止事業債の償還を終えたことから、</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「実質公債費比率の分子」</a:t>
          </a:r>
          <a:r>
            <a:rPr lang="ja-JP" altLang="ja-JP" sz="1100" b="0" i="0">
              <a:solidFill>
                <a:schemeClr val="tx1"/>
              </a:solidFill>
              <a:effectLst/>
              <a:latin typeface="ＭＳ Ｐゴシック" panose="020B0600070205080204" pitchFamily="50" charset="-128"/>
              <a:ea typeface="ＭＳ Ｐゴシック" panose="020B0600070205080204" pitchFamily="50" charset="-128"/>
              <a:cs typeface="+mn-cs"/>
            </a:rPr>
            <a:t>の数値は</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プラスに転じた。</a:t>
          </a:r>
          <a:b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b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臨時財政対策債の発行抑制に努めてはいるが、今後大規模な普通建設事業の実施に伴う建設債の発行</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が見込まれることから、必要性を十分に精査するなど持続可能な財政運営に努める必要がある。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endParaRPr kumimoji="1" lang="en-US" altLang="ja-JP" sz="100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算定上は充当可能財源等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(B)</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が将来負担額</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(A)</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を上回り、現時点では地方債の現在高などが近い将来に本市の財政を圧迫する見込みは少ないと思われる。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しかしながら、今後大規模な普通建設事業の実施に伴う建設債の発行が見込まれていることから、将来世代への過度な負担を強いることがないよう、世代間の公平性を十分に考慮した財政運営に努める。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大阪府吹田市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地方財政法の規定に基づき、令和</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４</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年度の実質収支額の２分の１を積み立てたこと等により、「財政調整基金」は約</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３</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億円増加した。一方で、北部消防庁舎等複合施設の建設等に伴い「公共施設等整備基金」を</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約</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35</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億円取り崩し、</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佐井寺西土地区画整理事業に係る用地取得等に伴い「都市計画施設整備基金」を約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億円取り崩したこと等により</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基金全体としては約</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２</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億円の減となった。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今後も公共施設の整備等が進んでいく見込みであり、</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中長期的には減少傾向にある。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公共施設等整備基金：小・中学校校舎の大規模改造などの公共施設等の整備</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都市計画施設整備基金：都市計画道路などの都市計画施設等の整備</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廃棄物処理施設整備基金：資源循環エネルギーセンターや破砕選別工場などの廃棄物処理施設の整備</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緑化推進基金：公共施設等の緑化推進　</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地域福祉基金：地域福祉サービスの推進</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公共施設等整備基金：</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北部消防庁舎等複合施設の建設に伴い約</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35</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億円取り崩したこと等による減少</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都市計画施設整備基金：佐井寺西土地区画整理事業に係る用地取得に伴い約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億円取り崩したこと等による減少</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今後も公共施設の整備等が進んでいく見込みであり、各基金の設置目的達成のため、引き続き適切な積み立て、取り崩しに努める。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財政調整基金については、令和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年度の実質収支額の２分の１である約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億円を積立てたことから残高が増加した。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財政調整基金の残高は、標準財政規模に対する割合 </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％を確保という指標を本市の第４次総合計画改訂版において掲げている。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en-US"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R</a:t>
          </a:r>
          <a:r>
            <a:rPr kumimoji="1" lang="ja-JP" altLang="en-US" sz="110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末時点：</a:t>
          </a:r>
          <a:r>
            <a:rPr kumimoji="1" lang="en-US"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18.13</a:t>
          </a:r>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減債基金は設置していない</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今後も減債基金の設置を行う予定はない</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45B6E7C-CC72-483B-A0D4-89C6E18212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12BF7FE-D05F-4F10-B3E5-2CD7F88D08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0644D0D-9D20-4413-9BF0-AA2BFF57BE10}"/>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5937BB-07A9-48F1-B033-D093C1447F25}"/>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8152DDC2-6A4F-448F-9A89-78D193CC9816}"/>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CAABF0DD-0C1A-4F77-807B-F2246EB549F0}"/>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EE8CDEB-6E0C-4E1C-8697-90BAF659AD1B}"/>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3EFCD2A5-929D-4877-8E55-D48575346C7D}"/>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F28F42B3-88E7-4057-AB96-702B9EEBC60F}"/>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2D3FA86-02CA-4E6D-852C-00033AFB5B9E}"/>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77B76D0B-2308-439D-AA86-DF1E83FC45FF}"/>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769604F-D809-4225-96B6-52C407A32CF8}"/>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E3683D10-C4DE-45BD-882A-3F9596F68123}"/>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CAD93C3D-D321-4AA5-BA75-99DDA18E37CA}"/>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B08066F-4CFB-4119-B415-F03001ECC903}"/>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492D1F90-C31D-47F2-8A31-F96965DCA9BD}"/>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B9418BF6-D268-472F-918D-E02096CFFE4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C540C63-AD67-46E7-A877-BFFA1004CFB1}"/>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F355C30-2E4F-46CB-98E1-C5034E70DD44}"/>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93C48E30-2BE4-4782-8A43-E2A221525DAF}"/>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7BAA0107-67AB-45F9-9348-0287E324384E}"/>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2AD7B960-F120-4A92-9EB0-945C59395883}"/>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24AE84B-CCD8-45B8-B7CD-EADD73A7D90D}"/>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E731A19-704B-4690-9840-CCAE410C351D}"/>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11CC683-A180-47DB-9E3B-CFB97B52F262}"/>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58EACB6D-0FEF-438B-BFD9-4292EF29291B}"/>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D4EFC06-B1A7-4A4D-84C3-2FE0B29CFE72}"/>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EDCE8A6-F3AE-4854-AF66-3BB2C404A947}"/>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D5C1E52A-7B83-4DFA-8C38-1BF85CF47533}"/>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01725E0-1EA1-4E23-BA56-E52F5929739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9EAA53A-59B1-4D6E-91EA-AEDE90E1E20F}"/>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DC21D81-41C5-4E71-9764-DAEA224D57B2}"/>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94A1017-D270-4E11-975F-613DE7BEA709}"/>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B26EAC01-741A-4F6F-BF2F-1544804C3FED}"/>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B10A114-A314-408F-8B9C-195A410F97DD}"/>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EF81C19-11DD-48EF-92F5-1A3E7E2344C4}"/>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86E8AF4-3250-4E96-8734-A38844D8AFE1}"/>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88A979A3-B462-4100-BE3B-FD3A96D9F172}"/>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7D46DB7C-E549-438F-8C70-2EE20349EA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0DAE56B-7400-4DD1-B80D-2E79BB29DD7A}"/>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93BD3601-82B7-42D1-955A-1BC37A66E69B}"/>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38ACCBA-454E-4D8A-AFE3-2B849628EB08}"/>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70582E03-8CC8-434D-B880-AB29E6BBCA38}"/>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AC2F0314-A507-428F-8509-63D0CDE43EA3}"/>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08BEBC7-EF9C-4AAE-AD28-003251125514}"/>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1ADEAAB-CFAE-489A-92F8-F98F09DCAB22}"/>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E7C7135-ECC5-4A43-A4BA-BC4B6DA9DFAC}"/>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3AB8AF5-8A3B-496E-B043-DE81B358328A}"/>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17C25AB-0140-493B-A390-53679D315B39}"/>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588E55D5-6BA9-44B0-88D6-55801947EED6}"/>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24A616CC-0952-492E-8523-E7865F17BFB1}"/>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50532D5-D32B-4EDE-8194-E9FC2F45D4CD}"/>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7D33CBF-93DD-4BC1-A0CD-AC7F3A7AFD29}"/>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0AD0938-63F7-4884-B9EC-C80D2E63BF4A}"/>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707F4B3-8A68-46BC-9EA0-ADC53C9D8B97}"/>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53A3ED0-0451-4108-9346-1A254B2A527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652D3FF8-700F-4CEE-BB40-FA78B7DEB0F3}"/>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本市では、多くの施設が昭和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年代にかけて建設されているため老朽化が進んでおり、有形固定資産減価償却率については類似団体内平均値と比較して同水準にある。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現在、一般建築物やインフラ・プラント系施設を含めた公共施設の最適化に取り組んでおり、長寿命化など、施設の特性に応じた最適化を推進する。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B6837EA-B71B-4DE3-9DF3-EDF07EFAB0D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D46374F9-2F43-424D-95D7-2B17DB15C2AE}"/>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AA8A80FE-3A9D-487F-9AF8-9A203DCD7CAC}"/>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53005F7D-16E7-4E48-B64F-D021240D0745}"/>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67C45940-3179-4EE1-81A6-C361BDEB7A45}"/>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DEF378CD-7E60-4CFE-A183-78B8CC345604}"/>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5B5958E7-F756-4144-9138-6D3905044873}"/>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87DD0737-077A-4537-907C-20BA1016FA61}"/>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B18DF686-8EE2-4410-93A9-CB350C93E27D}"/>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1FBAF669-0E7D-4747-9F1D-7425818A143E}"/>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92EE3409-3CCA-4FA2-A707-2E42B74E0E5F}"/>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56F3F831-DB8A-4A8B-BD9A-9BE944CBF3AD}"/>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475E3CBF-0A6E-49FF-BD1F-69EC5659D047}"/>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2C9C7709-557F-4B58-B98F-B534BF713C6A}"/>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EDEA07CC-BD01-4DC3-BAD7-1EF3B3028309}"/>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7AF65E27-1559-4301-A4F7-21559439CA08}"/>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CB09D1DA-9206-4290-AFD6-42E660F53811}"/>
            </a:ext>
          </a:extLst>
        </xdr:cNvPr>
        <xdr:cNvCxnSpPr/>
      </xdr:nvCxnSpPr>
      <xdr:spPr>
        <a:xfrm flipV="1">
          <a:off x="4300220" y="5257165"/>
          <a:ext cx="1270" cy="12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237AAE4B-5A81-4F76-9573-DB7EA545BDF2}"/>
            </a:ext>
          </a:extLst>
        </xdr:cNvPr>
        <xdr:cNvSpPr txBox="1"/>
      </xdr:nvSpPr>
      <xdr:spPr>
        <a:xfrm>
          <a:off x="4352925"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78D371EB-D907-4A62-A7D1-EB43C5F3E451}"/>
            </a:ext>
          </a:extLst>
        </xdr:cNvPr>
        <xdr:cNvCxnSpPr/>
      </xdr:nvCxnSpPr>
      <xdr:spPr>
        <a:xfrm>
          <a:off x="4213225" y="651891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8" name="有形固定資産減価償却率最大値テキスト">
          <a:extLst>
            <a:ext uri="{FF2B5EF4-FFF2-40B4-BE49-F238E27FC236}">
              <a16:creationId xmlns:a16="http://schemas.microsoft.com/office/drawing/2014/main" id="{B72F523E-1B7F-4D04-B4CD-EC49DC7B78C5}"/>
            </a:ext>
          </a:extLst>
        </xdr:cNvPr>
        <xdr:cNvSpPr txBox="1"/>
      </xdr:nvSpPr>
      <xdr:spPr>
        <a:xfrm>
          <a:off x="4352925" y="504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9" name="直線コネクタ 78">
          <a:extLst>
            <a:ext uri="{FF2B5EF4-FFF2-40B4-BE49-F238E27FC236}">
              <a16:creationId xmlns:a16="http://schemas.microsoft.com/office/drawing/2014/main" id="{D792883B-0228-4718-ABFB-95565B4E3F22}"/>
            </a:ext>
          </a:extLst>
        </xdr:cNvPr>
        <xdr:cNvCxnSpPr/>
      </xdr:nvCxnSpPr>
      <xdr:spPr>
        <a:xfrm>
          <a:off x="4213225" y="525716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80" name="有形固定資産減価償却率平均値テキスト">
          <a:extLst>
            <a:ext uri="{FF2B5EF4-FFF2-40B4-BE49-F238E27FC236}">
              <a16:creationId xmlns:a16="http://schemas.microsoft.com/office/drawing/2014/main" id="{B46BBEB6-E32F-4CB5-9B9C-1A860258480B}"/>
            </a:ext>
          </a:extLst>
        </xdr:cNvPr>
        <xdr:cNvSpPr txBox="1"/>
      </xdr:nvSpPr>
      <xdr:spPr>
        <a:xfrm>
          <a:off x="4352925" y="59942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フローチャート: 判断 80">
          <a:extLst>
            <a:ext uri="{FF2B5EF4-FFF2-40B4-BE49-F238E27FC236}">
              <a16:creationId xmlns:a16="http://schemas.microsoft.com/office/drawing/2014/main" id="{FADA07B5-CD1D-4A7C-B3BA-04CF8EB7808C}"/>
            </a:ext>
          </a:extLst>
        </xdr:cNvPr>
        <xdr:cNvSpPr/>
      </xdr:nvSpPr>
      <xdr:spPr>
        <a:xfrm>
          <a:off x="4251325" y="60157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2" name="フローチャート: 判断 81">
          <a:extLst>
            <a:ext uri="{FF2B5EF4-FFF2-40B4-BE49-F238E27FC236}">
              <a16:creationId xmlns:a16="http://schemas.microsoft.com/office/drawing/2014/main" id="{1FD86703-903F-4F86-A9C3-B8BCF5F6F2B3}"/>
            </a:ext>
          </a:extLst>
        </xdr:cNvPr>
        <xdr:cNvSpPr/>
      </xdr:nvSpPr>
      <xdr:spPr>
        <a:xfrm>
          <a:off x="3616325" y="59833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3" name="フローチャート: 判断 82">
          <a:extLst>
            <a:ext uri="{FF2B5EF4-FFF2-40B4-BE49-F238E27FC236}">
              <a16:creationId xmlns:a16="http://schemas.microsoft.com/office/drawing/2014/main" id="{CB22CB1A-371E-4BEE-9C0E-D5DB8C30986A}"/>
            </a:ext>
          </a:extLst>
        </xdr:cNvPr>
        <xdr:cNvSpPr/>
      </xdr:nvSpPr>
      <xdr:spPr>
        <a:xfrm>
          <a:off x="2930525" y="5947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4" name="フローチャート: 判断 83">
          <a:extLst>
            <a:ext uri="{FF2B5EF4-FFF2-40B4-BE49-F238E27FC236}">
              <a16:creationId xmlns:a16="http://schemas.microsoft.com/office/drawing/2014/main" id="{7DC10E1B-E4C1-4C3F-9C7E-F33C2EFDB460}"/>
            </a:ext>
          </a:extLst>
        </xdr:cNvPr>
        <xdr:cNvSpPr/>
      </xdr:nvSpPr>
      <xdr:spPr>
        <a:xfrm>
          <a:off x="2244725" y="59114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99060</xdr:rowOff>
    </xdr:from>
    <xdr:to>
      <xdr:col>7</xdr:col>
      <xdr:colOff>187325</xdr:colOff>
      <xdr:row>31</xdr:row>
      <xdr:rowOff>29210</xdr:rowOff>
    </xdr:to>
    <xdr:sp macro="" textlink="">
      <xdr:nvSpPr>
        <xdr:cNvPr id="85" name="フローチャート: 判断 84">
          <a:extLst>
            <a:ext uri="{FF2B5EF4-FFF2-40B4-BE49-F238E27FC236}">
              <a16:creationId xmlns:a16="http://schemas.microsoft.com/office/drawing/2014/main" id="{7D8BD119-A673-41F9-A444-B52C2FB0289C}"/>
            </a:ext>
          </a:extLst>
        </xdr:cNvPr>
        <xdr:cNvSpPr/>
      </xdr:nvSpPr>
      <xdr:spPr>
        <a:xfrm>
          <a:off x="1558925" y="5845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68186E2-5069-4AC4-9DD2-449AB1D94743}"/>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30A2A3F-91DD-45BD-A610-C3BA74F2BADF}"/>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1477990-00C3-469D-AA8B-48D46C8BBB5B}"/>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EE7945A8-EDF9-4674-8440-1EFC7131B96B}"/>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A70F8A53-5194-48DF-A017-6F1AA34CF298}"/>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71543</xdr:rowOff>
    </xdr:from>
    <xdr:to>
      <xdr:col>23</xdr:col>
      <xdr:colOff>136525</xdr:colOff>
      <xdr:row>32</xdr:row>
      <xdr:rowOff>1693</xdr:rowOff>
    </xdr:to>
    <xdr:sp macro="" textlink="">
      <xdr:nvSpPr>
        <xdr:cNvPr id="91" name="楕円 90">
          <a:extLst>
            <a:ext uri="{FF2B5EF4-FFF2-40B4-BE49-F238E27FC236}">
              <a16:creationId xmlns:a16="http://schemas.microsoft.com/office/drawing/2014/main" id="{6FCA0F4E-AE6D-408F-92EB-7B870415C49D}"/>
            </a:ext>
          </a:extLst>
        </xdr:cNvPr>
        <xdr:cNvSpPr/>
      </xdr:nvSpPr>
      <xdr:spPr>
        <a:xfrm>
          <a:off x="4251325" y="59833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94420</xdr:rowOff>
    </xdr:from>
    <xdr:ext cx="405111" cy="259045"/>
    <xdr:sp macro="" textlink="">
      <xdr:nvSpPr>
        <xdr:cNvPr id="92" name="有形固定資産減価償却率該当値テキスト">
          <a:extLst>
            <a:ext uri="{FF2B5EF4-FFF2-40B4-BE49-F238E27FC236}">
              <a16:creationId xmlns:a16="http://schemas.microsoft.com/office/drawing/2014/main" id="{F26B5627-EE4B-47DD-B569-6D7AC23663CC}"/>
            </a:ext>
          </a:extLst>
        </xdr:cNvPr>
        <xdr:cNvSpPr txBox="1"/>
      </xdr:nvSpPr>
      <xdr:spPr>
        <a:xfrm>
          <a:off x="4352925" y="5841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53552</xdr:rowOff>
    </xdr:from>
    <xdr:to>
      <xdr:col>19</xdr:col>
      <xdr:colOff>187325</xdr:colOff>
      <xdr:row>31</xdr:row>
      <xdr:rowOff>155152</xdr:rowOff>
    </xdr:to>
    <xdr:sp macro="" textlink="">
      <xdr:nvSpPr>
        <xdr:cNvPr id="93" name="楕円 92">
          <a:extLst>
            <a:ext uri="{FF2B5EF4-FFF2-40B4-BE49-F238E27FC236}">
              <a16:creationId xmlns:a16="http://schemas.microsoft.com/office/drawing/2014/main" id="{094A7002-543E-4898-9AE8-3C31656CE713}"/>
            </a:ext>
          </a:extLst>
        </xdr:cNvPr>
        <xdr:cNvSpPr/>
      </xdr:nvSpPr>
      <xdr:spPr>
        <a:xfrm>
          <a:off x="3616325" y="59654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104352</xdr:rowOff>
    </xdr:from>
    <xdr:to>
      <xdr:col>23</xdr:col>
      <xdr:colOff>85725</xdr:colOff>
      <xdr:row>31</xdr:row>
      <xdr:rowOff>122343</xdr:rowOff>
    </xdr:to>
    <xdr:cxnSp macro="">
      <xdr:nvCxnSpPr>
        <xdr:cNvPr id="94" name="直線コネクタ 93">
          <a:extLst>
            <a:ext uri="{FF2B5EF4-FFF2-40B4-BE49-F238E27FC236}">
              <a16:creationId xmlns:a16="http://schemas.microsoft.com/office/drawing/2014/main" id="{D393F520-850C-451E-A712-C281E8DD31A2}"/>
            </a:ext>
          </a:extLst>
        </xdr:cNvPr>
        <xdr:cNvCxnSpPr/>
      </xdr:nvCxnSpPr>
      <xdr:spPr>
        <a:xfrm>
          <a:off x="3667125" y="6016202"/>
          <a:ext cx="635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163830</xdr:rowOff>
    </xdr:from>
    <xdr:to>
      <xdr:col>15</xdr:col>
      <xdr:colOff>187325</xdr:colOff>
      <xdr:row>31</xdr:row>
      <xdr:rowOff>93980</xdr:rowOff>
    </xdr:to>
    <xdr:sp macro="" textlink="">
      <xdr:nvSpPr>
        <xdr:cNvPr id="95" name="楕円 94">
          <a:extLst>
            <a:ext uri="{FF2B5EF4-FFF2-40B4-BE49-F238E27FC236}">
              <a16:creationId xmlns:a16="http://schemas.microsoft.com/office/drawing/2014/main" id="{2CB90D34-297C-428D-A5BB-084518486B76}"/>
            </a:ext>
          </a:extLst>
        </xdr:cNvPr>
        <xdr:cNvSpPr/>
      </xdr:nvSpPr>
      <xdr:spPr>
        <a:xfrm>
          <a:off x="2930525" y="59105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43180</xdr:rowOff>
    </xdr:from>
    <xdr:to>
      <xdr:col>19</xdr:col>
      <xdr:colOff>136525</xdr:colOff>
      <xdr:row>31</xdr:row>
      <xdr:rowOff>104352</xdr:rowOff>
    </xdr:to>
    <xdr:cxnSp macro="">
      <xdr:nvCxnSpPr>
        <xdr:cNvPr id="96" name="直線コネクタ 95">
          <a:extLst>
            <a:ext uri="{FF2B5EF4-FFF2-40B4-BE49-F238E27FC236}">
              <a16:creationId xmlns:a16="http://schemas.microsoft.com/office/drawing/2014/main" id="{69BD0492-D27C-41B6-AFBB-CB291E73DD82}"/>
            </a:ext>
          </a:extLst>
        </xdr:cNvPr>
        <xdr:cNvCxnSpPr/>
      </xdr:nvCxnSpPr>
      <xdr:spPr>
        <a:xfrm>
          <a:off x="2981325" y="5955030"/>
          <a:ext cx="6858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142240</xdr:rowOff>
    </xdr:from>
    <xdr:to>
      <xdr:col>11</xdr:col>
      <xdr:colOff>187325</xdr:colOff>
      <xdr:row>31</xdr:row>
      <xdr:rowOff>72390</xdr:rowOff>
    </xdr:to>
    <xdr:sp macro="" textlink="">
      <xdr:nvSpPr>
        <xdr:cNvPr id="97" name="楕円 96">
          <a:extLst>
            <a:ext uri="{FF2B5EF4-FFF2-40B4-BE49-F238E27FC236}">
              <a16:creationId xmlns:a16="http://schemas.microsoft.com/office/drawing/2014/main" id="{0BD2512D-AEEA-41CD-AFFB-0DE9FF977F33}"/>
            </a:ext>
          </a:extLst>
        </xdr:cNvPr>
        <xdr:cNvSpPr/>
      </xdr:nvSpPr>
      <xdr:spPr>
        <a:xfrm>
          <a:off x="2244725" y="58889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21590</xdr:rowOff>
    </xdr:from>
    <xdr:to>
      <xdr:col>15</xdr:col>
      <xdr:colOff>136525</xdr:colOff>
      <xdr:row>31</xdr:row>
      <xdr:rowOff>43180</xdr:rowOff>
    </xdr:to>
    <xdr:cxnSp macro="">
      <xdr:nvCxnSpPr>
        <xdr:cNvPr id="98" name="直線コネクタ 97">
          <a:extLst>
            <a:ext uri="{FF2B5EF4-FFF2-40B4-BE49-F238E27FC236}">
              <a16:creationId xmlns:a16="http://schemas.microsoft.com/office/drawing/2014/main" id="{23CC41B0-086C-41AF-B52F-9D71AE9BF533}"/>
            </a:ext>
          </a:extLst>
        </xdr:cNvPr>
        <xdr:cNvCxnSpPr/>
      </xdr:nvCxnSpPr>
      <xdr:spPr>
        <a:xfrm>
          <a:off x="2295525" y="5933440"/>
          <a:ext cx="6858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88265</xdr:rowOff>
    </xdr:from>
    <xdr:to>
      <xdr:col>7</xdr:col>
      <xdr:colOff>187325</xdr:colOff>
      <xdr:row>31</xdr:row>
      <xdr:rowOff>18415</xdr:rowOff>
    </xdr:to>
    <xdr:sp macro="" textlink="">
      <xdr:nvSpPr>
        <xdr:cNvPr id="99" name="楕円 98">
          <a:extLst>
            <a:ext uri="{FF2B5EF4-FFF2-40B4-BE49-F238E27FC236}">
              <a16:creationId xmlns:a16="http://schemas.microsoft.com/office/drawing/2014/main" id="{9D722FB3-0DD1-40B4-B87E-FC4D17C24883}"/>
            </a:ext>
          </a:extLst>
        </xdr:cNvPr>
        <xdr:cNvSpPr/>
      </xdr:nvSpPr>
      <xdr:spPr>
        <a:xfrm>
          <a:off x="1558925" y="58350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139065</xdr:rowOff>
    </xdr:from>
    <xdr:to>
      <xdr:col>11</xdr:col>
      <xdr:colOff>136525</xdr:colOff>
      <xdr:row>31</xdr:row>
      <xdr:rowOff>21590</xdr:rowOff>
    </xdr:to>
    <xdr:cxnSp macro="">
      <xdr:nvCxnSpPr>
        <xdr:cNvPr id="100" name="直線コネクタ 99">
          <a:extLst>
            <a:ext uri="{FF2B5EF4-FFF2-40B4-BE49-F238E27FC236}">
              <a16:creationId xmlns:a16="http://schemas.microsoft.com/office/drawing/2014/main" id="{7CFA45D3-C0B2-4B9D-AFA2-38753521DDAE}"/>
            </a:ext>
          </a:extLst>
        </xdr:cNvPr>
        <xdr:cNvCxnSpPr/>
      </xdr:nvCxnSpPr>
      <xdr:spPr>
        <a:xfrm>
          <a:off x="1609725" y="5885815"/>
          <a:ext cx="6858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164270</xdr:rowOff>
    </xdr:from>
    <xdr:ext cx="405111" cy="259045"/>
    <xdr:sp macro="" textlink="">
      <xdr:nvSpPr>
        <xdr:cNvPr id="101" name="n_1aveValue有形固定資産減価償却率">
          <a:extLst>
            <a:ext uri="{FF2B5EF4-FFF2-40B4-BE49-F238E27FC236}">
              <a16:creationId xmlns:a16="http://schemas.microsoft.com/office/drawing/2014/main" id="{98639C8B-B5D0-4AAB-8279-A2F769153E15}"/>
            </a:ext>
          </a:extLst>
        </xdr:cNvPr>
        <xdr:cNvSpPr txBox="1"/>
      </xdr:nvSpPr>
      <xdr:spPr>
        <a:xfrm>
          <a:off x="3470919" y="6076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102" name="n_2aveValue有形固定資産減価償却率">
          <a:extLst>
            <a:ext uri="{FF2B5EF4-FFF2-40B4-BE49-F238E27FC236}">
              <a16:creationId xmlns:a16="http://schemas.microsoft.com/office/drawing/2014/main" id="{CC580AFD-5F48-4D92-9C01-A64FC0130F20}"/>
            </a:ext>
          </a:extLst>
        </xdr:cNvPr>
        <xdr:cNvSpPr txBox="1"/>
      </xdr:nvSpPr>
      <xdr:spPr>
        <a:xfrm>
          <a:off x="2797819" y="6040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92304</xdr:rowOff>
    </xdr:from>
    <xdr:ext cx="405111" cy="259045"/>
    <xdr:sp macro="" textlink="">
      <xdr:nvSpPr>
        <xdr:cNvPr id="103" name="n_3aveValue有形固定資産減価償却率">
          <a:extLst>
            <a:ext uri="{FF2B5EF4-FFF2-40B4-BE49-F238E27FC236}">
              <a16:creationId xmlns:a16="http://schemas.microsoft.com/office/drawing/2014/main" id="{30E86369-EBC3-417D-BC43-68BF77194CEA}"/>
            </a:ext>
          </a:extLst>
        </xdr:cNvPr>
        <xdr:cNvSpPr txBox="1"/>
      </xdr:nvSpPr>
      <xdr:spPr>
        <a:xfrm>
          <a:off x="2112019" y="6004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20337</xdr:rowOff>
    </xdr:from>
    <xdr:ext cx="405111" cy="259045"/>
    <xdr:sp macro="" textlink="">
      <xdr:nvSpPr>
        <xdr:cNvPr id="104" name="n_4aveValue有形固定資産減価償却率">
          <a:extLst>
            <a:ext uri="{FF2B5EF4-FFF2-40B4-BE49-F238E27FC236}">
              <a16:creationId xmlns:a16="http://schemas.microsoft.com/office/drawing/2014/main" id="{B58396AA-A024-4B8F-A0D6-AD2796ADC7B7}"/>
            </a:ext>
          </a:extLst>
        </xdr:cNvPr>
        <xdr:cNvSpPr txBox="1"/>
      </xdr:nvSpPr>
      <xdr:spPr>
        <a:xfrm>
          <a:off x="1426219" y="5932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229</xdr:rowOff>
    </xdr:from>
    <xdr:ext cx="405111" cy="259045"/>
    <xdr:sp macro="" textlink="">
      <xdr:nvSpPr>
        <xdr:cNvPr id="105" name="n_1mainValue有形固定資産減価償却率">
          <a:extLst>
            <a:ext uri="{FF2B5EF4-FFF2-40B4-BE49-F238E27FC236}">
              <a16:creationId xmlns:a16="http://schemas.microsoft.com/office/drawing/2014/main" id="{30884664-7C2A-4EF1-9B58-1A9396F8F39E}"/>
            </a:ext>
          </a:extLst>
        </xdr:cNvPr>
        <xdr:cNvSpPr txBox="1"/>
      </xdr:nvSpPr>
      <xdr:spPr>
        <a:xfrm>
          <a:off x="3470919" y="5746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110507</xdr:rowOff>
    </xdr:from>
    <xdr:ext cx="405111" cy="259045"/>
    <xdr:sp macro="" textlink="">
      <xdr:nvSpPr>
        <xdr:cNvPr id="106" name="n_2mainValue有形固定資産減価償却率">
          <a:extLst>
            <a:ext uri="{FF2B5EF4-FFF2-40B4-BE49-F238E27FC236}">
              <a16:creationId xmlns:a16="http://schemas.microsoft.com/office/drawing/2014/main" id="{BE49AC6B-00DA-4B8D-BBCE-55AB55D48D10}"/>
            </a:ext>
          </a:extLst>
        </xdr:cNvPr>
        <xdr:cNvSpPr txBox="1"/>
      </xdr:nvSpPr>
      <xdr:spPr>
        <a:xfrm>
          <a:off x="2797819"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88917</xdr:rowOff>
    </xdr:from>
    <xdr:ext cx="405111" cy="259045"/>
    <xdr:sp macro="" textlink="">
      <xdr:nvSpPr>
        <xdr:cNvPr id="107" name="n_3mainValue有形固定資産減価償却率">
          <a:extLst>
            <a:ext uri="{FF2B5EF4-FFF2-40B4-BE49-F238E27FC236}">
              <a16:creationId xmlns:a16="http://schemas.microsoft.com/office/drawing/2014/main" id="{554C069D-1CBF-42CD-9424-0CA2F69F85D7}"/>
            </a:ext>
          </a:extLst>
        </xdr:cNvPr>
        <xdr:cNvSpPr txBox="1"/>
      </xdr:nvSpPr>
      <xdr:spPr>
        <a:xfrm>
          <a:off x="2112019"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34942</xdr:rowOff>
    </xdr:from>
    <xdr:ext cx="405111" cy="259045"/>
    <xdr:sp macro="" textlink="">
      <xdr:nvSpPr>
        <xdr:cNvPr id="108" name="n_4mainValue有形固定資産減価償却率">
          <a:extLst>
            <a:ext uri="{FF2B5EF4-FFF2-40B4-BE49-F238E27FC236}">
              <a16:creationId xmlns:a16="http://schemas.microsoft.com/office/drawing/2014/main" id="{D0D5C8CC-A807-4BFB-9950-E1D6D4AEDDFF}"/>
            </a:ext>
          </a:extLst>
        </xdr:cNvPr>
        <xdr:cNvSpPr txBox="1"/>
      </xdr:nvSpPr>
      <xdr:spPr>
        <a:xfrm>
          <a:off x="1426219"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71BE05D5-269A-46FC-83C2-BA091C52A57A}"/>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D11A793A-DA75-409F-BCB6-B31E079F60F5}"/>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51CB4502-8F99-43E2-A00E-B083F1E2024E}"/>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58F5F362-4AEC-481E-B529-EA266D2DF02D}"/>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B7813592-59CA-44DE-8630-01A2E1879D23}"/>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AC551AC-5749-43DB-B0C9-C832B48761BE}"/>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E84B6847-E7A5-40D1-8AAA-D3D962E10414}"/>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12F1C336-5316-40A2-BF06-52A5CF8977A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BACFB23-DD65-40C6-874B-92C4C3DBF714}"/>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B4C3E8B5-B243-43D4-B10E-05B0D6566C53}"/>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812EE001-2F31-4FB0-8747-30562B58AE15}"/>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FAB1659-4A86-4A9C-ABE9-BF5C2EACB213}"/>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5313A317-B593-45DF-9573-83ECB9DD7D25}"/>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債務償還比率は低いため、本市の債務償還能力は高いと考える。しかしながら、今後、多額の地方債発行と基金の繰入を伴う普通建設事業の実施等が見込まれることから、債務償還比率は高くなると考えられ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世代間の公平性を十分に考慮し、将来世代への過度な負担の先送りなどを行わない財政運営に努める必要がある。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6241457-6CA0-41B2-8586-3E788BFAC6A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6A4666B0-6A08-437A-BF6D-670112C10282}"/>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5850439-90BB-4483-A57B-C46A629AAC73}"/>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BA2FCB55-119A-4673-A7FC-F78845C973B6}"/>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ADBF1DC-BCAE-4353-8DB2-67F1520AEFE2}"/>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B4A71A19-FE25-49C7-88B4-A7C235156D84}"/>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14198A8F-B1A3-4E39-9E4D-8C0E469FDFCE}"/>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4E3AFE7C-8CB3-47F9-8678-C8F4858C4B01}"/>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6633515D-662E-433D-91BA-8E9904379A3C}"/>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DF88F1C8-537D-410E-AC66-197255AC2C83}"/>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9343B831-7701-4240-A0ED-9F3FEABCAC89}"/>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65D3E55D-2964-4A31-859B-60DEE35685E5}"/>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9BB606D8-E93E-4BEE-B3B8-2F9EA38C07E1}"/>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E912D359-80CC-408B-B8CE-A68BAE9B3A8C}"/>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6F58DB28-CCA0-4294-9906-6007A38DB4A4}"/>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7" name="直線コネクタ 136">
          <a:extLst>
            <a:ext uri="{FF2B5EF4-FFF2-40B4-BE49-F238E27FC236}">
              <a16:creationId xmlns:a16="http://schemas.microsoft.com/office/drawing/2014/main" id="{C7426365-651F-4B4A-9DB5-4FEB434D7B76}"/>
            </a:ext>
          </a:extLst>
        </xdr:cNvPr>
        <xdr:cNvCxnSpPr/>
      </xdr:nvCxnSpPr>
      <xdr:spPr>
        <a:xfrm flipV="1">
          <a:off x="13323570" y="5169958"/>
          <a:ext cx="1269" cy="1389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8" name="債務償還比率最小値テキスト">
          <a:extLst>
            <a:ext uri="{FF2B5EF4-FFF2-40B4-BE49-F238E27FC236}">
              <a16:creationId xmlns:a16="http://schemas.microsoft.com/office/drawing/2014/main" id="{E71412E9-E832-46CC-9D9A-540F06F4E049}"/>
            </a:ext>
          </a:extLst>
        </xdr:cNvPr>
        <xdr:cNvSpPr txBox="1"/>
      </xdr:nvSpPr>
      <xdr:spPr>
        <a:xfrm>
          <a:off x="13376275" y="65636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9" name="直線コネクタ 138">
          <a:extLst>
            <a:ext uri="{FF2B5EF4-FFF2-40B4-BE49-F238E27FC236}">
              <a16:creationId xmlns:a16="http://schemas.microsoft.com/office/drawing/2014/main" id="{9DD1FF6D-F633-45E5-A691-0CF466355835}"/>
            </a:ext>
          </a:extLst>
        </xdr:cNvPr>
        <xdr:cNvCxnSpPr/>
      </xdr:nvCxnSpPr>
      <xdr:spPr>
        <a:xfrm>
          <a:off x="13255625" y="6559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F4B5DCD9-B08A-42FC-AF61-5A5DCD40F0B5}"/>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C33C97A9-C3BA-4F7E-ACA2-F18084126C5A}"/>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2" name="債務償還比率平均値テキスト">
          <a:extLst>
            <a:ext uri="{FF2B5EF4-FFF2-40B4-BE49-F238E27FC236}">
              <a16:creationId xmlns:a16="http://schemas.microsoft.com/office/drawing/2014/main" id="{1A3AE2FD-3167-443A-B5B9-32431F8132B2}"/>
            </a:ext>
          </a:extLst>
        </xdr:cNvPr>
        <xdr:cNvSpPr txBox="1"/>
      </xdr:nvSpPr>
      <xdr:spPr>
        <a:xfrm>
          <a:off x="13376275" y="5760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3" name="フローチャート: 判断 142">
          <a:extLst>
            <a:ext uri="{FF2B5EF4-FFF2-40B4-BE49-F238E27FC236}">
              <a16:creationId xmlns:a16="http://schemas.microsoft.com/office/drawing/2014/main" id="{411BE0B0-37DF-4832-9064-1270DD588B35}"/>
            </a:ext>
          </a:extLst>
        </xdr:cNvPr>
        <xdr:cNvSpPr/>
      </xdr:nvSpPr>
      <xdr:spPr>
        <a:xfrm>
          <a:off x="13293725" y="57822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4" name="フローチャート: 判断 143">
          <a:extLst>
            <a:ext uri="{FF2B5EF4-FFF2-40B4-BE49-F238E27FC236}">
              <a16:creationId xmlns:a16="http://schemas.microsoft.com/office/drawing/2014/main" id="{4A64D090-7DFD-44EA-A5FF-F72A5AB69622}"/>
            </a:ext>
          </a:extLst>
        </xdr:cNvPr>
        <xdr:cNvSpPr/>
      </xdr:nvSpPr>
      <xdr:spPr>
        <a:xfrm>
          <a:off x="12639675" y="57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5" name="フローチャート: 判断 144">
          <a:extLst>
            <a:ext uri="{FF2B5EF4-FFF2-40B4-BE49-F238E27FC236}">
              <a16:creationId xmlns:a16="http://schemas.microsoft.com/office/drawing/2014/main" id="{19F4A9E0-80BC-4A7B-AE62-6E9F358B3E46}"/>
            </a:ext>
          </a:extLst>
        </xdr:cNvPr>
        <xdr:cNvSpPr/>
      </xdr:nvSpPr>
      <xdr:spPr>
        <a:xfrm>
          <a:off x="11953875" y="57069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6" name="フローチャート: 判断 145">
          <a:extLst>
            <a:ext uri="{FF2B5EF4-FFF2-40B4-BE49-F238E27FC236}">
              <a16:creationId xmlns:a16="http://schemas.microsoft.com/office/drawing/2014/main" id="{11B8D315-86C2-49CF-AED0-68B8FF1FA88B}"/>
            </a:ext>
          </a:extLst>
        </xdr:cNvPr>
        <xdr:cNvSpPr/>
      </xdr:nvSpPr>
      <xdr:spPr>
        <a:xfrm>
          <a:off x="11268075" y="58825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70273</xdr:rowOff>
    </xdr:from>
    <xdr:to>
      <xdr:col>60</xdr:col>
      <xdr:colOff>123825</xdr:colOff>
      <xdr:row>31</xdr:row>
      <xdr:rowOff>423</xdr:rowOff>
    </xdr:to>
    <xdr:sp macro="" textlink="">
      <xdr:nvSpPr>
        <xdr:cNvPr id="147" name="フローチャート: 判断 146">
          <a:extLst>
            <a:ext uri="{FF2B5EF4-FFF2-40B4-BE49-F238E27FC236}">
              <a16:creationId xmlns:a16="http://schemas.microsoft.com/office/drawing/2014/main" id="{8B65E58B-FEEF-44A6-A98F-91F270E7B92C}"/>
            </a:ext>
          </a:extLst>
        </xdr:cNvPr>
        <xdr:cNvSpPr/>
      </xdr:nvSpPr>
      <xdr:spPr>
        <a:xfrm>
          <a:off x="10582275" y="58170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6DDC0DDE-F3D9-4C2C-AD3B-6692410FA9CD}"/>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A767FF44-2987-4608-A146-83EB88295AB2}"/>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E386A20-5E47-4A9A-8CF0-DBDB0362CDBC}"/>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992E8D8-1F49-49BF-84A4-AA17BC4F7145}"/>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4278F14-5D8B-4F9E-96AE-98B90949DADE}"/>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129745</xdr:rowOff>
    </xdr:from>
    <xdr:to>
      <xdr:col>76</xdr:col>
      <xdr:colOff>73025</xdr:colOff>
      <xdr:row>29</xdr:row>
      <xdr:rowOff>59895</xdr:rowOff>
    </xdr:to>
    <xdr:sp macro="" textlink="">
      <xdr:nvSpPr>
        <xdr:cNvPr id="153" name="楕円 152">
          <a:extLst>
            <a:ext uri="{FF2B5EF4-FFF2-40B4-BE49-F238E27FC236}">
              <a16:creationId xmlns:a16="http://schemas.microsoft.com/office/drawing/2014/main" id="{7E9519DD-EC34-4F87-9190-7997E45A3FC2}"/>
            </a:ext>
          </a:extLst>
        </xdr:cNvPr>
        <xdr:cNvSpPr/>
      </xdr:nvSpPr>
      <xdr:spPr>
        <a:xfrm>
          <a:off x="13293725" y="55462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152622</xdr:rowOff>
    </xdr:from>
    <xdr:ext cx="469744" cy="259045"/>
    <xdr:sp macro="" textlink="">
      <xdr:nvSpPr>
        <xdr:cNvPr id="154" name="債務償還比率該当値テキスト">
          <a:extLst>
            <a:ext uri="{FF2B5EF4-FFF2-40B4-BE49-F238E27FC236}">
              <a16:creationId xmlns:a16="http://schemas.microsoft.com/office/drawing/2014/main" id="{F62BA3DD-3932-4A57-95C1-CED5E9AE872F}"/>
            </a:ext>
          </a:extLst>
        </xdr:cNvPr>
        <xdr:cNvSpPr txBox="1"/>
      </xdr:nvSpPr>
      <xdr:spPr>
        <a:xfrm>
          <a:off x="13376275" y="540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48063</xdr:rowOff>
    </xdr:from>
    <xdr:to>
      <xdr:col>72</xdr:col>
      <xdr:colOff>123825</xdr:colOff>
      <xdr:row>28</xdr:row>
      <xdr:rowOff>149663</xdr:rowOff>
    </xdr:to>
    <xdr:sp macro="" textlink="">
      <xdr:nvSpPr>
        <xdr:cNvPr id="155" name="楕円 154">
          <a:extLst>
            <a:ext uri="{FF2B5EF4-FFF2-40B4-BE49-F238E27FC236}">
              <a16:creationId xmlns:a16="http://schemas.microsoft.com/office/drawing/2014/main" id="{795D2D52-19DB-4459-BDC8-A3ADBCBD0DF1}"/>
            </a:ext>
          </a:extLst>
        </xdr:cNvPr>
        <xdr:cNvSpPr/>
      </xdr:nvSpPr>
      <xdr:spPr>
        <a:xfrm>
          <a:off x="12639675" y="546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98863</xdr:rowOff>
    </xdr:from>
    <xdr:to>
      <xdr:col>76</xdr:col>
      <xdr:colOff>22225</xdr:colOff>
      <xdr:row>29</xdr:row>
      <xdr:rowOff>9095</xdr:rowOff>
    </xdr:to>
    <xdr:cxnSp macro="">
      <xdr:nvCxnSpPr>
        <xdr:cNvPr id="156" name="直線コネクタ 155">
          <a:extLst>
            <a:ext uri="{FF2B5EF4-FFF2-40B4-BE49-F238E27FC236}">
              <a16:creationId xmlns:a16="http://schemas.microsoft.com/office/drawing/2014/main" id="{EFB1EA07-0741-4516-9B2C-89A7A3493749}"/>
            </a:ext>
          </a:extLst>
        </xdr:cNvPr>
        <xdr:cNvCxnSpPr/>
      </xdr:nvCxnSpPr>
      <xdr:spPr>
        <a:xfrm>
          <a:off x="12690475" y="5515413"/>
          <a:ext cx="635000" cy="75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97889</xdr:rowOff>
    </xdr:from>
    <xdr:to>
      <xdr:col>68</xdr:col>
      <xdr:colOff>123825</xdr:colOff>
      <xdr:row>28</xdr:row>
      <xdr:rowOff>28039</xdr:rowOff>
    </xdr:to>
    <xdr:sp macro="" textlink="">
      <xdr:nvSpPr>
        <xdr:cNvPr id="157" name="楕円 156">
          <a:extLst>
            <a:ext uri="{FF2B5EF4-FFF2-40B4-BE49-F238E27FC236}">
              <a16:creationId xmlns:a16="http://schemas.microsoft.com/office/drawing/2014/main" id="{A6A39911-5BEB-4D71-9AF0-0D6B587372E3}"/>
            </a:ext>
          </a:extLst>
        </xdr:cNvPr>
        <xdr:cNvSpPr/>
      </xdr:nvSpPr>
      <xdr:spPr>
        <a:xfrm>
          <a:off x="11953875" y="53493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148689</xdr:rowOff>
    </xdr:from>
    <xdr:to>
      <xdr:col>72</xdr:col>
      <xdr:colOff>73025</xdr:colOff>
      <xdr:row>28</xdr:row>
      <xdr:rowOff>98863</xdr:rowOff>
    </xdr:to>
    <xdr:cxnSp macro="">
      <xdr:nvCxnSpPr>
        <xdr:cNvPr id="158" name="直線コネクタ 157">
          <a:extLst>
            <a:ext uri="{FF2B5EF4-FFF2-40B4-BE49-F238E27FC236}">
              <a16:creationId xmlns:a16="http://schemas.microsoft.com/office/drawing/2014/main" id="{1A48B31D-65BA-4594-8DE3-DB7A24E347C5}"/>
            </a:ext>
          </a:extLst>
        </xdr:cNvPr>
        <xdr:cNvCxnSpPr/>
      </xdr:nvCxnSpPr>
      <xdr:spPr>
        <a:xfrm>
          <a:off x="12004675" y="5400139"/>
          <a:ext cx="685800" cy="11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121469</xdr:rowOff>
    </xdr:from>
    <xdr:to>
      <xdr:col>64</xdr:col>
      <xdr:colOff>123825</xdr:colOff>
      <xdr:row>29</xdr:row>
      <xdr:rowOff>51619</xdr:rowOff>
    </xdr:to>
    <xdr:sp macro="" textlink="">
      <xdr:nvSpPr>
        <xdr:cNvPr id="159" name="楕円 158">
          <a:extLst>
            <a:ext uri="{FF2B5EF4-FFF2-40B4-BE49-F238E27FC236}">
              <a16:creationId xmlns:a16="http://schemas.microsoft.com/office/drawing/2014/main" id="{F7F19037-69F1-4B09-BED2-8F5D95BA8B70}"/>
            </a:ext>
          </a:extLst>
        </xdr:cNvPr>
        <xdr:cNvSpPr/>
      </xdr:nvSpPr>
      <xdr:spPr>
        <a:xfrm>
          <a:off x="11268075" y="55380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148689</xdr:rowOff>
    </xdr:from>
    <xdr:to>
      <xdr:col>68</xdr:col>
      <xdr:colOff>73025</xdr:colOff>
      <xdr:row>29</xdr:row>
      <xdr:rowOff>819</xdr:rowOff>
    </xdr:to>
    <xdr:cxnSp macro="">
      <xdr:nvCxnSpPr>
        <xdr:cNvPr id="160" name="直線コネクタ 159">
          <a:extLst>
            <a:ext uri="{FF2B5EF4-FFF2-40B4-BE49-F238E27FC236}">
              <a16:creationId xmlns:a16="http://schemas.microsoft.com/office/drawing/2014/main" id="{B21F6C4F-7F7B-464D-B1A8-4B95CF8ECADB}"/>
            </a:ext>
          </a:extLst>
        </xdr:cNvPr>
        <xdr:cNvCxnSpPr/>
      </xdr:nvCxnSpPr>
      <xdr:spPr>
        <a:xfrm flipV="1">
          <a:off x="11318875" y="5400139"/>
          <a:ext cx="685800" cy="18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109474</xdr:rowOff>
    </xdr:from>
    <xdr:to>
      <xdr:col>60</xdr:col>
      <xdr:colOff>123825</xdr:colOff>
      <xdr:row>29</xdr:row>
      <xdr:rowOff>39624</xdr:rowOff>
    </xdr:to>
    <xdr:sp macro="" textlink="">
      <xdr:nvSpPr>
        <xdr:cNvPr id="161" name="楕円 160">
          <a:extLst>
            <a:ext uri="{FF2B5EF4-FFF2-40B4-BE49-F238E27FC236}">
              <a16:creationId xmlns:a16="http://schemas.microsoft.com/office/drawing/2014/main" id="{5173CD33-44FB-4804-993A-598CE50F0F68}"/>
            </a:ext>
          </a:extLst>
        </xdr:cNvPr>
        <xdr:cNvSpPr/>
      </xdr:nvSpPr>
      <xdr:spPr>
        <a:xfrm>
          <a:off x="10582275" y="55260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160274</xdr:rowOff>
    </xdr:from>
    <xdr:to>
      <xdr:col>64</xdr:col>
      <xdr:colOff>73025</xdr:colOff>
      <xdr:row>29</xdr:row>
      <xdr:rowOff>819</xdr:rowOff>
    </xdr:to>
    <xdr:cxnSp macro="">
      <xdr:nvCxnSpPr>
        <xdr:cNvPr id="162" name="直線コネクタ 161">
          <a:extLst>
            <a:ext uri="{FF2B5EF4-FFF2-40B4-BE49-F238E27FC236}">
              <a16:creationId xmlns:a16="http://schemas.microsoft.com/office/drawing/2014/main" id="{8EFA688C-D76D-4257-9A51-12EC40F22BBB}"/>
            </a:ext>
          </a:extLst>
        </xdr:cNvPr>
        <xdr:cNvCxnSpPr/>
      </xdr:nvCxnSpPr>
      <xdr:spPr>
        <a:xfrm>
          <a:off x="10633075" y="5576824"/>
          <a:ext cx="685800" cy="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3" name="n_1aveValue債務償還比率">
          <a:extLst>
            <a:ext uri="{FF2B5EF4-FFF2-40B4-BE49-F238E27FC236}">
              <a16:creationId xmlns:a16="http://schemas.microsoft.com/office/drawing/2014/main" id="{5E2B6160-CD61-43E9-B73B-227690B4C6D9}"/>
            </a:ext>
          </a:extLst>
        </xdr:cNvPr>
        <xdr:cNvSpPr txBox="1"/>
      </xdr:nvSpPr>
      <xdr:spPr>
        <a:xfrm>
          <a:off x="12461952" y="586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4" name="n_2aveValue債務償還比率">
          <a:extLst>
            <a:ext uri="{FF2B5EF4-FFF2-40B4-BE49-F238E27FC236}">
              <a16:creationId xmlns:a16="http://schemas.microsoft.com/office/drawing/2014/main" id="{D78EDC7F-ED11-4BC0-B269-6F0439CC6843}"/>
            </a:ext>
          </a:extLst>
        </xdr:cNvPr>
        <xdr:cNvSpPr txBox="1"/>
      </xdr:nvSpPr>
      <xdr:spPr>
        <a:xfrm>
          <a:off x="11788852" y="579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5" name="n_3aveValue債務償還比率">
          <a:extLst>
            <a:ext uri="{FF2B5EF4-FFF2-40B4-BE49-F238E27FC236}">
              <a16:creationId xmlns:a16="http://schemas.microsoft.com/office/drawing/2014/main" id="{335EA444-0C47-4669-962A-58ACDEE5C27B}"/>
            </a:ext>
          </a:extLst>
        </xdr:cNvPr>
        <xdr:cNvSpPr txBox="1"/>
      </xdr:nvSpPr>
      <xdr:spPr>
        <a:xfrm>
          <a:off x="11103052" y="596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163000</xdr:rowOff>
    </xdr:from>
    <xdr:ext cx="469744" cy="259045"/>
    <xdr:sp macro="" textlink="">
      <xdr:nvSpPr>
        <xdr:cNvPr id="166" name="n_4aveValue債務償還比率">
          <a:extLst>
            <a:ext uri="{FF2B5EF4-FFF2-40B4-BE49-F238E27FC236}">
              <a16:creationId xmlns:a16="http://schemas.microsoft.com/office/drawing/2014/main" id="{7D1B372E-39BF-4C6D-BC9D-FDB4A9D67F8A}"/>
            </a:ext>
          </a:extLst>
        </xdr:cNvPr>
        <xdr:cNvSpPr txBox="1"/>
      </xdr:nvSpPr>
      <xdr:spPr>
        <a:xfrm>
          <a:off x="10417252" y="590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166190</xdr:rowOff>
    </xdr:from>
    <xdr:ext cx="469744" cy="259045"/>
    <xdr:sp macro="" textlink="">
      <xdr:nvSpPr>
        <xdr:cNvPr id="167" name="n_1mainValue債務償還比率">
          <a:extLst>
            <a:ext uri="{FF2B5EF4-FFF2-40B4-BE49-F238E27FC236}">
              <a16:creationId xmlns:a16="http://schemas.microsoft.com/office/drawing/2014/main" id="{C25364F1-943E-4A81-A3A6-450BDF7D89FC}"/>
            </a:ext>
          </a:extLst>
        </xdr:cNvPr>
        <xdr:cNvSpPr txBox="1"/>
      </xdr:nvSpPr>
      <xdr:spPr>
        <a:xfrm>
          <a:off x="12461952" y="525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44566</xdr:rowOff>
    </xdr:from>
    <xdr:ext cx="469744" cy="259045"/>
    <xdr:sp macro="" textlink="">
      <xdr:nvSpPr>
        <xdr:cNvPr id="168" name="n_2mainValue債務償還比率">
          <a:extLst>
            <a:ext uri="{FF2B5EF4-FFF2-40B4-BE49-F238E27FC236}">
              <a16:creationId xmlns:a16="http://schemas.microsoft.com/office/drawing/2014/main" id="{395BB0C2-08D3-4078-8769-82877FFA9595}"/>
            </a:ext>
          </a:extLst>
        </xdr:cNvPr>
        <xdr:cNvSpPr txBox="1"/>
      </xdr:nvSpPr>
      <xdr:spPr>
        <a:xfrm>
          <a:off x="11788852" y="51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68146</xdr:rowOff>
    </xdr:from>
    <xdr:ext cx="469744" cy="259045"/>
    <xdr:sp macro="" textlink="">
      <xdr:nvSpPr>
        <xdr:cNvPr id="169" name="n_3mainValue債務償還比率">
          <a:extLst>
            <a:ext uri="{FF2B5EF4-FFF2-40B4-BE49-F238E27FC236}">
              <a16:creationId xmlns:a16="http://schemas.microsoft.com/office/drawing/2014/main" id="{22375559-87B5-403C-87D8-3ACA128BE64F}"/>
            </a:ext>
          </a:extLst>
        </xdr:cNvPr>
        <xdr:cNvSpPr txBox="1"/>
      </xdr:nvSpPr>
      <xdr:spPr>
        <a:xfrm>
          <a:off x="11103052" y="531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56151</xdr:rowOff>
    </xdr:from>
    <xdr:ext cx="469744" cy="259045"/>
    <xdr:sp macro="" textlink="">
      <xdr:nvSpPr>
        <xdr:cNvPr id="170" name="n_4mainValue債務償還比率">
          <a:extLst>
            <a:ext uri="{FF2B5EF4-FFF2-40B4-BE49-F238E27FC236}">
              <a16:creationId xmlns:a16="http://schemas.microsoft.com/office/drawing/2014/main" id="{2D794CA8-E0B5-44B4-8085-BA9AD43ED807}"/>
            </a:ext>
          </a:extLst>
        </xdr:cNvPr>
        <xdr:cNvSpPr txBox="1"/>
      </xdr:nvSpPr>
      <xdr:spPr>
        <a:xfrm>
          <a:off x="10417252" y="530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519B109E-BB2A-4E33-A5BF-A2783C4F3058}"/>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CDA61EDA-EFA5-4669-B661-977075BA8E56}"/>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6820006E-5706-4153-94D2-C7646B0AB8CA}"/>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5A8E8A9B-3027-411A-A272-71593E33A111}"/>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96716B3E-DF02-4167-B3D1-865BA5CA8C41}"/>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E9DE3738-BFC8-404D-8568-8F734FE33AA2}"/>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4826182-26B4-4CDA-82F2-131574E66BEB}"/>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6EE2FBE-1216-4552-9EA3-51532395D176}"/>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C5CB6A6-F14E-43D5-AEC0-EE26445B1D23}"/>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CE690AD-833D-4278-9E8C-AFCF1D78AF52}"/>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C05AB8B-54FF-436C-A854-2A93B57806C8}"/>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4E0FF73-C34B-4CBF-A19C-2B0966322D73}"/>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73EBE44-2C38-48A8-90EF-F50F34C532D6}"/>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1CED4E-D452-41E3-A7F7-7544DE4A9F65}"/>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CD04B4F-8303-4456-AF2E-26353229C18E}"/>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D8BF78C-CABB-4CB7-9818-BF2BBC7E00C4}"/>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3AE7B5D-73E6-49C0-94D4-0929C47381F1}"/>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934A6F1-6E97-4CD3-BC16-E296B7563A56}"/>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193857C-4911-4363-8914-20AF42D6F9F4}"/>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123F585-ACD7-4205-AA38-A8D2C0E26CA3}"/>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6FD9E4C-D6EA-419D-9597-600953D06CE8}"/>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54CBBC7-B4A7-4899-AF14-738984E4DA2B}"/>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29FBDE1-7E4B-44AA-A478-1F934D4E253E}"/>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3012FEC-434B-4507-B729-1248A78542A1}"/>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FAE7680-12AF-4EEF-9A68-E4BE33E524BA}"/>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DE89A95-1494-4FDC-B5F9-0D0CC3190A12}"/>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F92FDE7-2C36-4BE7-9F79-116B067BCBCE}"/>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E04C08E-6F1F-4548-A99B-102AC513FB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B5B6B88-BE0D-4D8C-A25A-7514038A7109}"/>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78586F1-2743-4FB5-AD28-ADF105D91B19}"/>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5BECA4A-24CB-4FCD-ABC4-062F36651C32}"/>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F90D0C3-32E0-4505-A31D-632264B73C5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CCFBB4F-C0A0-4FC1-9CF6-9BB6308A905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BAAA954-2D31-474E-9739-714AE79DAC1B}"/>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251CF62-DA41-4D56-B682-E69CF5E0B43C}"/>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E437CDC-4F0D-4E91-B062-9C1EED157E12}"/>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5A0F9D3-6277-4272-8C7C-1B59EE974183}"/>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2A8B05D-99B9-473D-ABFD-39F9A6495A15}"/>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8AF8E5B-E8F2-4108-8057-5826BBAC4431}"/>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D21684C-E329-40A6-AF6F-9A3FF50C8538}"/>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E6491F0-C402-44DA-8006-F9212199AA5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3A7EF83-DE24-4E31-8E24-4BEA59E96B1C}"/>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C246A16-1BF5-4AF0-A503-A66C2E882BF2}"/>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36AF045-CF61-4158-BD02-0227D77AF65C}"/>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B46185E-4E9A-4C45-B5A5-7D61674D4389}"/>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218AFE5-A656-4AA9-A0DB-BD9065A28A98}"/>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6C1AA35-C0F5-4A22-AA18-8751EC6BCB0C}"/>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263FBD1-C776-418F-BC13-EAA19799E04E}"/>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8E693E48-CA43-4AAC-9ABD-737501430B05}"/>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F92C2403-57E9-448C-8036-5CAC4FED637C}"/>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EBEA4E19-97EB-4769-800F-4D63ED870D03}"/>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6ACC28F8-221C-4351-A215-2798A08E8C1B}"/>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FDE5FE9-A62F-441B-B344-EA2D1F5FA73F}"/>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75C51148-BE05-4F1E-9825-5EA6E52CA5F7}"/>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A8F4E3FE-DE26-4AC9-A4D4-4AE2D309F010}"/>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3D5A01A-AA3E-485F-A2FC-FF3DFEB43E70}"/>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46F8E54-AA5E-4ABD-AC44-22EFC84A7B06}"/>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FC7D9481-253A-41A1-B4C9-0F028C3BDF94}"/>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6FA1AD3D-6DF2-482D-86E1-3A9DFCA52F92}"/>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63BB47E2-ADE6-4E85-902C-A06B2F84AD30}"/>
            </a:ext>
          </a:extLst>
        </xdr:cNvPr>
        <xdr:cNvCxnSpPr/>
      </xdr:nvCxnSpPr>
      <xdr:spPr>
        <a:xfrm flipV="1">
          <a:off x="4177665" y="5592572"/>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68BCFC98-9B5A-4686-9251-EAFE9BFE4F00}"/>
            </a:ext>
          </a:extLst>
        </xdr:cNvPr>
        <xdr:cNvSpPr txBox="1"/>
      </xdr:nvSpPr>
      <xdr:spPr>
        <a:xfrm>
          <a:off x="4216400" y="6857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99BABC98-E0F2-473D-B942-FB7FD1CACD13}"/>
            </a:ext>
          </a:extLst>
        </xdr:cNvPr>
        <xdr:cNvCxnSpPr/>
      </xdr:nvCxnSpPr>
      <xdr:spPr>
        <a:xfrm>
          <a:off x="4108450" y="6853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8A4D3F4B-4D3C-4358-AAE0-B5CECAD75DD2}"/>
            </a:ext>
          </a:extLst>
        </xdr:cNvPr>
        <xdr:cNvSpPr txBox="1"/>
      </xdr:nvSpPr>
      <xdr:spPr>
        <a:xfrm>
          <a:off x="4216400" y="537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3F5AACA3-5FEA-453C-B882-D14F5AFC3341}"/>
            </a:ext>
          </a:extLst>
        </xdr:cNvPr>
        <xdr:cNvCxnSpPr/>
      </xdr:nvCxnSpPr>
      <xdr:spPr>
        <a:xfrm>
          <a:off x="4108450" y="55925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0028B5A9-FD02-4EFA-844E-F62E64EB5FC9}"/>
            </a:ext>
          </a:extLst>
        </xdr:cNvPr>
        <xdr:cNvSpPr txBox="1"/>
      </xdr:nvSpPr>
      <xdr:spPr>
        <a:xfrm>
          <a:off x="4216400" y="6141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6A26422F-AF87-4284-9FC3-761DB9020826}"/>
            </a:ext>
          </a:extLst>
        </xdr:cNvPr>
        <xdr:cNvSpPr/>
      </xdr:nvSpPr>
      <xdr:spPr>
        <a:xfrm>
          <a:off x="4127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1D9B0B73-0962-4CBE-9AE7-7AC9858704B3}"/>
            </a:ext>
          </a:extLst>
        </xdr:cNvPr>
        <xdr:cNvSpPr/>
      </xdr:nvSpPr>
      <xdr:spPr>
        <a:xfrm>
          <a:off x="3384550" y="61381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D911318D-1C4B-48AF-B657-EC90F80BA291}"/>
            </a:ext>
          </a:extLst>
        </xdr:cNvPr>
        <xdr:cNvSpPr/>
      </xdr:nvSpPr>
      <xdr:spPr>
        <a:xfrm>
          <a:off x="257175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4B050B75-8CE5-492E-826E-490021A26A23}"/>
            </a:ext>
          </a:extLst>
        </xdr:cNvPr>
        <xdr:cNvSpPr/>
      </xdr:nvSpPr>
      <xdr:spPr>
        <a:xfrm>
          <a:off x="1778000" y="6082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75692</xdr:rowOff>
    </xdr:from>
    <xdr:to>
      <xdr:col>6</xdr:col>
      <xdr:colOff>38100</xdr:colOff>
      <xdr:row>37</xdr:row>
      <xdr:rowOff>5842</xdr:rowOff>
    </xdr:to>
    <xdr:sp macro="" textlink="">
      <xdr:nvSpPr>
        <xdr:cNvPr id="65" name="フローチャート: 判断 64">
          <a:extLst>
            <a:ext uri="{FF2B5EF4-FFF2-40B4-BE49-F238E27FC236}">
              <a16:creationId xmlns:a16="http://schemas.microsoft.com/office/drawing/2014/main" id="{E70AE1C3-FA89-410C-B77E-30249AAD74C5}"/>
            </a:ext>
          </a:extLst>
        </xdr:cNvPr>
        <xdr:cNvSpPr/>
      </xdr:nvSpPr>
      <xdr:spPr>
        <a:xfrm>
          <a:off x="984250" y="60256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CA7A6B8-7832-4BA1-B242-404503D7302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8C61362C-C1FB-4CF1-882F-884CC18222D1}"/>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A18AC1E-475A-48D3-9B13-BAF7329D8255}"/>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C6FDA68-5939-4A53-972F-D43322881B79}"/>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78E4833-6B82-4951-9580-878B7018C959}"/>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155702</xdr:rowOff>
    </xdr:from>
    <xdr:to>
      <xdr:col>24</xdr:col>
      <xdr:colOff>114300</xdr:colOff>
      <xdr:row>37</xdr:row>
      <xdr:rowOff>85852</xdr:rowOff>
    </xdr:to>
    <xdr:sp macro="" textlink="">
      <xdr:nvSpPr>
        <xdr:cNvPr id="71" name="楕円 70">
          <a:extLst>
            <a:ext uri="{FF2B5EF4-FFF2-40B4-BE49-F238E27FC236}">
              <a16:creationId xmlns:a16="http://schemas.microsoft.com/office/drawing/2014/main" id="{3B52FCD0-9E88-4229-AA8A-ADB5A118D632}"/>
            </a:ext>
          </a:extLst>
        </xdr:cNvPr>
        <xdr:cNvSpPr/>
      </xdr:nvSpPr>
      <xdr:spPr>
        <a:xfrm>
          <a:off x="4127500" y="61056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7129</xdr:rowOff>
    </xdr:from>
    <xdr:ext cx="405111" cy="259045"/>
    <xdr:sp macro="" textlink="">
      <xdr:nvSpPr>
        <xdr:cNvPr id="72" name="【道路】&#10;有形固定資産減価償却率該当値テキスト">
          <a:extLst>
            <a:ext uri="{FF2B5EF4-FFF2-40B4-BE49-F238E27FC236}">
              <a16:creationId xmlns:a16="http://schemas.microsoft.com/office/drawing/2014/main" id="{610459DE-DDA7-4AC4-A993-72F88DABA1CC}"/>
            </a:ext>
          </a:extLst>
        </xdr:cNvPr>
        <xdr:cNvSpPr txBox="1"/>
      </xdr:nvSpPr>
      <xdr:spPr>
        <a:xfrm>
          <a:off x="4216400" y="5957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119126</xdr:rowOff>
    </xdr:from>
    <xdr:to>
      <xdr:col>20</xdr:col>
      <xdr:colOff>38100</xdr:colOff>
      <xdr:row>37</xdr:row>
      <xdr:rowOff>49276</xdr:rowOff>
    </xdr:to>
    <xdr:sp macro="" textlink="">
      <xdr:nvSpPr>
        <xdr:cNvPr id="73" name="楕円 72">
          <a:extLst>
            <a:ext uri="{FF2B5EF4-FFF2-40B4-BE49-F238E27FC236}">
              <a16:creationId xmlns:a16="http://schemas.microsoft.com/office/drawing/2014/main" id="{9664C0A9-F10A-494D-B0C4-9DC987AD26B9}"/>
            </a:ext>
          </a:extLst>
        </xdr:cNvPr>
        <xdr:cNvSpPr/>
      </xdr:nvSpPr>
      <xdr:spPr>
        <a:xfrm>
          <a:off x="3384550" y="60690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169926</xdr:rowOff>
    </xdr:from>
    <xdr:to>
      <xdr:col>24</xdr:col>
      <xdr:colOff>63500</xdr:colOff>
      <xdr:row>37</xdr:row>
      <xdr:rowOff>35052</xdr:rowOff>
    </xdr:to>
    <xdr:cxnSp macro="">
      <xdr:nvCxnSpPr>
        <xdr:cNvPr id="74" name="直線コネクタ 73">
          <a:extLst>
            <a:ext uri="{FF2B5EF4-FFF2-40B4-BE49-F238E27FC236}">
              <a16:creationId xmlns:a16="http://schemas.microsoft.com/office/drawing/2014/main" id="{F7042652-2642-440D-AAEB-959FBA54ED72}"/>
            </a:ext>
          </a:extLst>
        </xdr:cNvPr>
        <xdr:cNvCxnSpPr/>
      </xdr:nvCxnSpPr>
      <xdr:spPr>
        <a:xfrm>
          <a:off x="3429000" y="6113526"/>
          <a:ext cx="7493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75692</xdr:rowOff>
    </xdr:from>
    <xdr:to>
      <xdr:col>15</xdr:col>
      <xdr:colOff>101600</xdr:colOff>
      <xdr:row>37</xdr:row>
      <xdr:rowOff>5842</xdr:rowOff>
    </xdr:to>
    <xdr:sp macro="" textlink="">
      <xdr:nvSpPr>
        <xdr:cNvPr id="75" name="楕円 74">
          <a:extLst>
            <a:ext uri="{FF2B5EF4-FFF2-40B4-BE49-F238E27FC236}">
              <a16:creationId xmlns:a16="http://schemas.microsoft.com/office/drawing/2014/main" id="{73B9B395-D9E7-45F8-A897-21DDBC7344CC}"/>
            </a:ext>
          </a:extLst>
        </xdr:cNvPr>
        <xdr:cNvSpPr/>
      </xdr:nvSpPr>
      <xdr:spPr>
        <a:xfrm>
          <a:off x="2571750" y="60256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126492</xdr:rowOff>
    </xdr:from>
    <xdr:to>
      <xdr:col>19</xdr:col>
      <xdr:colOff>177800</xdr:colOff>
      <xdr:row>36</xdr:row>
      <xdr:rowOff>169926</xdr:rowOff>
    </xdr:to>
    <xdr:cxnSp macro="">
      <xdr:nvCxnSpPr>
        <xdr:cNvPr id="76" name="直線コネクタ 75">
          <a:extLst>
            <a:ext uri="{FF2B5EF4-FFF2-40B4-BE49-F238E27FC236}">
              <a16:creationId xmlns:a16="http://schemas.microsoft.com/office/drawing/2014/main" id="{9A939710-A439-4F82-B002-287DDAE56689}"/>
            </a:ext>
          </a:extLst>
        </xdr:cNvPr>
        <xdr:cNvCxnSpPr/>
      </xdr:nvCxnSpPr>
      <xdr:spPr>
        <a:xfrm>
          <a:off x="2622550" y="6076442"/>
          <a:ext cx="80645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66548</xdr:rowOff>
    </xdr:from>
    <xdr:to>
      <xdr:col>10</xdr:col>
      <xdr:colOff>165100</xdr:colOff>
      <xdr:row>36</xdr:row>
      <xdr:rowOff>168148</xdr:rowOff>
    </xdr:to>
    <xdr:sp macro="" textlink="">
      <xdr:nvSpPr>
        <xdr:cNvPr id="77" name="楕円 76">
          <a:extLst>
            <a:ext uri="{FF2B5EF4-FFF2-40B4-BE49-F238E27FC236}">
              <a16:creationId xmlns:a16="http://schemas.microsoft.com/office/drawing/2014/main" id="{E9849CB0-99D5-4313-A77E-ACF8E25640BD}"/>
            </a:ext>
          </a:extLst>
        </xdr:cNvPr>
        <xdr:cNvSpPr/>
      </xdr:nvSpPr>
      <xdr:spPr>
        <a:xfrm>
          <a:off x="1778000" y="601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117348</xdr:rowOff>
    </xdr:from>
    <xdr:to>
      <xdr:col>15</xdr:col>
      <xdr:colOff>50800</xdr:colOff>
      <xdr:row>36</xdr:row>
      <xdr:rowOff>126492</xdr:rowOff>
    </xdr:to>
    <xdr:cxnSp macro="">
      <xdr:nvCxnSpPr>
        <xdr:cNvPr id="78" name="直線コネクタ 77">
          <a:extLst>
            <a:ext uri="{FF2B5EF4-FFF2-40B4-BE49-F238E27FC236}">
              <a16:creationId xmlns:a16="http://schemas.microsoft.com/office/drawing/2014/main" id="{03054721-C1DC-4018-A88A-CF287C4BE1CE}"/>
            </a:ext>
          </a:extLst>
        </xdr:cNvPr>
        <xdr:cNvCxnSpPr/>
      </xdr:nvCxnSpPr>
      <xdr:spPr>
        <a:xfrm>
          <a:off x="1828800" y="6067298"/>
          <a:ext cx="7937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50546</xdr:rowOff>
    </xdr:from>
    <xdr:to>
      <xdr:col>6</xdr:col>
      <xdr:colOff>38100</xdr:colOff>
      <xdr:row>36</xdr:row>
      <xdr:rowOff>152146</xdr:rowOff>
    </xdr:to>
    <xdr:sp macro="" textlink="">
      <xdr:nvSpPr>
        <xdr:cNvPr id="79" name="楕円 78">
          <a:extLst>
            <a:ext uri="{FF2B5EF4-FFF2-40B4-BE49-F238E27FC236}">
              <a16:creationId xmlns:a16="http://schemas.microsoft.com/office/drawing/2014/main" id="{6CF95286-9064-473D-933D-86A80495E1C2}"/>
            </a:ext>
          </a:extLst>
        </xdr:cNvPr>
        <xdr:cNvSpPr/>
      </xdr:nvSpPr>
      <xdr:spPr>
        <a:xfrm>
          <a:off x="984250" y="60004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101346</xdr:rowOff>
    </xdr:from>
    <xdr:to>
      <xdr:col>10</xdr:col>
      <xdr:colOff>114300</xdr:colOff>
      <xdr:row>36</xdr:row>
      <xdr:rowOff>117348</xdr:rowOff>
    </xdr:to>
    <xdr:cxnSp macro="">
      <xdr:nvCxnSpPr>
        <xdr:cNvPr id="80" name="直線コネクタ 79">
          <a:extLst>
            <a:ext uri="{FF2B5EF4-FFF2-40B4-BE49-F238E27FC236}">
              <a16:creationId xmlns:a16="http://schemas.microsoft.com/office/drawing/2014/main" id="{DEE75B44-05E0-401C-BFE7-DA9D8351D8AA}"/>
            </a:ext>
          </a:extLst>
        </xdr:cNvPr>
        <xdr:cNvCxnSpPr/>
      </xdr:nvCxnSpPr>
      <xdr:spPr>
        <a:xfrm>
          <a:off x="1028700" y="6051296"/>
          <a:ext cx="8001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115841</xdr:rowOff>
    </xdr:from>
    <xdr:ext cx="405111" cy="259045"/>
    <xdr:sp macro="" textlink="">
      <xdr:nvSpPr>
        <xdr:cNvPr id="81" name="n_1aveValue【道路】&#10;有形固定資産減価償却率">
          <a:extLst>
            <a:ext uri="{FF2B5EF4-FFF2-40B4-BE49-F238E27FC236}">
              <a16:creationId xmlns:a16="http://schemas.microsoft.com/office/drawing/2014/main" id="{281D6103-0010-43CA-9C9B-342CBD65A5FD}"/>
            </a:ext>
          </a:extLst>
        </xdr:cNvPr>
        <xdr:cNvSpPr txBox="1"/>
      </xdr:nvSpPr>
      <xdr:spPr>
        <a:xfrm>
          <a:off x="323914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6F591DDE-DDBD-41EC-B6BC-6B239A1B8A8B}"/>
            </a:ext>
          </a:extLst>
        </xdr:cNvPr>
        <xdr:cNvSpPr txBox="1"/>
      </xdr:nvSpPr>
      <xdr:spPr>
        <a:xfrm>
          <a:off x="2439044"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54119</xdr:rowOff>
    </xdr:from>
    <xdr:ext cx="405111" cy="259045"/>
    <xdr:sp macro="" textlink="">
      <xdr:nvSpPr>
        <xdr:cNvPr id="83" name="n_3aveValue【道路】&#10;有形固定資産減価償却率">
          <a:extLst>
            <a:ext uri="{FF2B5EF4-FFF2-40B4-BE49-F238E27FC236}">
              <a16:creationId xmlns:a16="http://schemas.microsoft.com/office/drawing/2014/main" id="{84861D3C-31AF-47F7-BDE7-AE3B0C7F9C8A}"/>
            </a:ext>
          </a:extLst>
        </xdr:cNvPr>
        <xdr:cNvSpPr txBox="1"/>
      </xdr:nvSpPr>
      <xdr:spPr>
        <a:xfrm>
          <a:off x="1645294" y="616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168419</xdr:rowOff>
    </xdr:from>
    <xdr:ext cx="405111" cy="259045"/>
    <xdr:sp macro="" textlink="">
      <xdr:nvSpPr>
        <xdr:cNvPr id="84" name="n_4aveValue【道路】&#10;有形固定資産減価償却率">
          <a:extLst>
            <a:ext uri="{FF2B5EF4-FFF2-40B4-BE49-F238E27FC236}">
              <a16:creationId xmlns:a16="http://schemas.microsoft.com/office/drawing/2014/main" id="{BDE1715A-C447-42C0-9AD2-BC6D8B58B88D}"/>
            </a:ext>
          </a:extLst>
        </xdr:cNvPr>
        <xdr:cNvSpPr txBox="1"/>
      </xdr:nvSpPr>
      <xdr:spPr>
        <a:xfrm>
          <a:off x="851544" y="611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65803</xdr:rowOff>
    </xdr:from>
    <xdr:ext cx="405111" cy="259045"/>
    <xdr:sp macro="" textlink="">
      <xdr:nvSpPr>
        <xdr:cNvPr id="85" name="n_1mainValue【道路】&#10;有形固定資産減価償却率">
          <a:extLst>
            <a:ext uri="{FF2B5EF4-FFF2-40B4-BE49-F238E27FC236}">
              <a16:creationId xmlns:a16="http://schemas.microsoft.com/office/drawing/2014/main" id="{F9C81163-3C92-4CE9-BC0A-1D0281020198}"/>
            </a:ext>
          </a:extLst>
        </xdr:cNvPr>
        <xdr:cNvSpPr txBox="1"/>
      </xdr:nvSpPr>
      <xdr:spPr>
        <a:xfrm>
          <a:off x="3239144" y="5850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22369</xdr:rowOff>
    </xdr:from>
    <xdr:ext cx="405111" cy="259045"/>
    <xdr:sp macro="" textlink="">
      <xdr:nvSpPr>
        <xdr:cNvPr id="86" name="n_2mainValue【道路】&#10;有形固定資産減価償却率">
          <a:extLst>
            <a:ext uri="{FF2B5EF4-FFF2-40B4-BE49-F238E27FC236}">
              <a16:creationId xmlns:a16="http://schemas.microsoft.com/office/drawing/2014/main" id="{1151BDDA-820F-4E70-BA7B-4E7F748A3046}"/>
            </a:ext>
          </a:extLst>
        </xdr:cNvPr>
        <xdr:cNvSpPr txBox="1"/>
      </xdr:nvSpPr>
      <xdr:spPr>
        <a:xfrm>
          <a:off x="2439044" y="5807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13225</xdr:rowOff>
    </xdr:from>
    <xdr:ext cx="405111" cy="259045"/>
    <xdr:sp macro="" textlink="">
      <xdr:nvSpPr>
        <xdr:cNvPr id="87" name="n_3mainValue【道路】&#10;有形固定資産減価償却率">
          <a:extLst>
            <a:ext uri="{FF2B5EF4-FFF2-40B4-BE49-F238E27FC236}">
              <a16:creationId xmlns:a16="http://schemas.microsoft.com/office/drawing/2014/main" id="{5585F58C-4CE3-4E4F-AE38-187E4FDD098B}"/>
            </a:ext>
          </a:extLst>
        </xdr:cNvPr>
        <xdr:cNvSpPr txBox="1"/>
      </xdr:nvSpPr>
      <xdr:spPr>
        <a:xfrm>
          <a:off x="1645294" y="5798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168673</xdr:rowOff>
    </xdr:from>
    <xdr:ext cx="405111" cy="259045"/>
    <xdr:sp macro="" textlink="">
      <xdr:nvSpPr>
        <xdr:cNvPr id="88" name="n_4mainValue【道路】&#10;有形固定資産減価償却率">
          <a:extLst>
            <a:ext uri="{FF2B5EF4-FFF2-40B4-BE49-F238E27FC236}">
              <a16:creationId xmlns:a16="http://schemas.microsoft.com/office/drawing/2014/main" id="{447A14DF-E9E5-498C-971A-B3291AEB7128}"/>
            </a:ext>
          </a:extLst>
        </xdr:cNvPr>
        <xdr:cNvSpPr txBox="1"/>
      </xdr:nvSpPr>
      <xdr:spPr>
        <a:xfrm>
          <a:off x="851544" y="5782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1D717D3D-8B6C-4C8B-B975-08D26113B73F}"/>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FD24CC27-D3D6-4BA0-8621-AD909AADEB8C}"/>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4E47380-F26D-4ABF-B93C-4D8A07245F6D}"/>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D96B4274-D0CA-412B-90F0-BA186895A8A5}"/>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14D98F27-46D3-48A0-9FD4-A29604A09F13}"/>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303FCCD-8DE0-4262-8970-95E7A88A9A0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37037F1-1E3F-41C0-A8E0-5DA69FAC92B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B7D2C05C-F9A3-4B21-969C-02DFA475BC9E}"/>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8A5E76A5-9C30-4689-ACE8-E797A02B11BA}"/>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DBEF0380-8E92-4386-9AE2-3EB0BCE99FBE}"/>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4621EE35-B8D6-40AC-87F6-9E9E5CFC8C4F}"/>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A0B13AF1-0E45-4ACA-A552-BA98D0A3E290}"/>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6173FF62-D318-4835-94D6-D8E5BBF10B11}"/>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7365D3FF-867B-4C1F-99C6-CE661A01F6A5}"/>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CE36D205-1D99-4226-97BA-B33E9A570C5A}"/>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FAE2749E-C175-4360-9B40-160767F7F2DA}"/>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2250CD62-11FE-43DE-82DF-4C720D900817}"/>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5C66803F-FA11-4C56-9CDB-1489BD9DBB5F}"/>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7F3F4C30-D5D7-443A-8BB0-AF8FD55EFC67}"/>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864BE000-5A31-4CB9-A364-AF78B3207046}"/>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34E5DAC5-B8F1-4C0E-9C4E-11E9412698DC}"/>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C3046663-094C-4317-9A6D-9E218708D37D}"/>
            </a:ext>
          </a:extLst>
        </xdr:cNvPr>
        <xdr:cNvCxnSpPr/>
      </xdr:nvCxnSpPr>
      <xdr:spPr>
        <a:xfrm flipV="1">
          <a:off x="9429115" y="5509544"/>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C154CA85-7D4D-4A57-BB22-59C5AD3D5007}"/>
            </a:ext>
          </a:extLst>
        </xdr:cNvPr>
        <xdr:cNvSpPr txBox="1"/>
      </xdr:nvSpPr>
      <xdr:spPr>
        <a:xfrm>
          <a:off x="9467850" y="685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13621069-3620-4B9E-BBCC-94E269C26550}"/>
            </a:ext>
          </a:extLst>
        </xdr:cNvPr>
        <xdr:cNvCxnSpPr/>
      </xdr:nvCxnSpPr>
      <xdr:spPr>
        <a:xfrm>
          <a:off x="9359900" y="68463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1A8D42A0-6669-4A04-B014-A5B18EF64499}"/>
            </a:ext>
          </a:extLst>
        </xdr:cNvPr>
        <xdr:cNvSpPr txBox="1"/>
      </xdr:nvSpPr>
      <xdr:spPr>
        <a:xfrm>
          <a:off x="9467850" y="529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269C709E-1EE4-494D-9C27-D7B7134BE601}"/>
            </a:ext>
          </a:extLst>
        </xdr:cNvPr>
        <xdr:cNvCxnSpPr/>
      </xdr:nvCxnSpPr>
      <xdr:spPr>
        <a:xfrm>
          <a:off x="9359900" y="55095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2FDEC9E3-149C-48CC-9DAA-978F932B7AB1}"/>
            </a:ext>
          </a:extLst>
        </xdr:cNvPr>
        <xdr:cNvSpPr txBox="1"/>
      </xdr:nvSpPr>
      <xdr:spPr>
        <a:xfrm>
          <a:off x="9467850" y="619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F0585EF5-2041-4582-AABE-CF34A60E9DF8}"/>
            </a:ext>
          </a:extLst>
        </xdr:cNvPr>
        <xdr:cNvSpPr/>
      </xdr:nvSpPr>
      <xdr:spPr>
        <a:xfrm>
          <a:off x="9398000" y="63359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B9CFA957-E3C5-4975-9EF7-7C97C1F8DD15}"/>
            </a:ext>
          </a:extLst>
        </xdr:cNvPr>
        <xdr:cNvSpPr/>
      </xdr:nvSpPr>
      <xdr:spPr>
        <a:xfrm>
          <a:off x="8636000" y="634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48C17F5C-F59C-4971-BE68-D58B1A6067D7}"/>
            </a:ext>
          </a:extLst>
        </xdr:cNvPr>
        <xdr:cNvSpPr/>
      </xdr:nvSpPr>
      <xdr:spPr>
        <a:xfrm>
          <a:off x="7842250" y="63484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A00A02E6-CE93-42CD-8FAD-EF6562B62838}"/>
            </a:ext>
          </a:extLst>
        </xdr:cNvPr>
        <xdr:cNvSpPr/>
      </xdr:nvSpPr>
      <xdr:spPr>
        <a:xfrm>
          <a:off x="7029450" y="63564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169510</xdr:rowOff>
    </xdr:from>
    <xdr:to>
      <xdr:col>36</xdr:col>
      <xdr:colOff>165100</xdr:colOff>
      <xdr:row>38</xdr:row>
      <xdr:rowOff>99660</xdr:rowOff>
    </xdr:to>
    <xdr:sp macro="" textlink="">
      <xdr:nvSpPr>
        <xdr:cNvPr id="120" name="フローチャート: 判断 119">
          <a:extLst>
            <a:ext uri="{FF2B5EF4-FFF2-40B4-BE49-F238E27FC236}">
              <a16:creationId xmlns:a16="http://schemas.microsoft.com/office/drawing/2014/main" id="{2F6BAD93-8A86-4843-A045-36D7810564F3}"/>
            </a:ext>
          </a:extLst>
        </xdr:cNvPr>
        <xdr:cNvSpPr/>
      </xdr:nvSpPr>
      <xdr:spPr>
        <a:xfrm>
          <a:off x="6235700" y="627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842C5098-A54F-4684-ACFA-A838C234297F}"/>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7A8D7EFE-E86F-4AA5-8930-302C84650F89}"/>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1E60D90-E135-4350-9A52-4EAA88458F29}"/>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5E5D6ED-DF39-4187-BB39-EBDE36D443A2}"/>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B04BD00-E408-4277-9AFF-79BCF0BB1529}"/>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123789</xdr:rowOff>
    </xdr:from>
    <xdr:to>
      <xdr:col>55</xdr:col>
      <xdr:colOff>50800</xdr:colOff>
      <xdr:row>41</xdr:row>
      <xdr:rowOff>53939</xdr:rowOff>
    </xdr:to>
    <xdr:sp macro="" textlink="">
      <xdr:nvSpPr>
        <xdr:cNvPr id="126" name="楕円 125">
          <a:extLst>
            <a:ext uri="{FF2B5EF4-FFF2-40B4-BE49-F238E27FC236}">
              <a16:creationId xmlns:a16="http://schemas.microsoft.com/office/drawing/2014/main" id="{91AC5626-A494-4E90-8692-170EABE11690}"/>
            </a:ext>
          </a:extLst>
        </xdr:cNvPr>
        <xdr:cNvSpPr/>
      </xdr:nvSpPr>
      <xdr:spPr>
        <a:xfrm>
          <a:off x="9398000" y="67341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38716</xdr:rowOff>
    </xdr:from>
    <xdr:ext cx="469744" cy="259045"/>
    <xdr:sp macro="" textlink="">
      <xdr:nvSpPr>
        <xdr:cNvPr id="127" name="【道路】&#10;一人当たり延長該当値テキスト">
          <a:extLst>
            <a:ext uri="{FF2B5EF4-FFF2-40B4-BE49-F238E27FC236}">
              <a16:creationId xmlns:a16="http://schemas.microsoft.com/office/drawing/2014/main" id="{A20C2DC7-3308-43D3-9CA4-59877C766E50}"/>
            </a:ext>
          </a:extLst>
        </xdr:cNvPr>
        <xdr:cNvSpPr txBox="1"/>
      </xdr:nvSpPr>
      <xdr:spPr>
        <a:xfrm>
          <a:off x="9467850" y="664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123881</xdr:rowOff>
    </xdr:from>
    <xdr:to>
      <xdr:col>50</xdr:col>
      <xdr:colOff>165100</xdr:colOff>
      <xdr:row>41</xdr:row>
      <xdr:rowOff>54031</xdr:rowOff>
    </xdr:to>
    <xdr:sp macro="" textlink="">
      <xdr:nvSpPr>
        <xdr:cNvPr id="128" name="楕円 127">
          <a:extLst>
            <a:ext uri="{FF2B5EF4-FFF2-40B4-BE49-F238E27FC236}">
              <a16:creationId xmlns:a16="http://schemas.microsoft.com/office/drawing/2014/main" id="{38D41067-4845-4912-9D81-5CFDA2900772}"/>
            </a:ext>
          </a:extLst>
        </xdr:cNvPr>
        <xdr:cNvSpPr/>
      </xdr:nvSpPr>
      <xdr:spPr>
        <a:xfrm>
          <a:off x="8636000" y="67342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3139</xdr:rowOff>
    </xdr:from>
    <xdr:to>
      <xdr:col>55</xdr:col>
      <xdr:colOff>0</xdr:colOff>
      <xdr:row>41</xdr:row>
      <xdr:rowOff>3231</xdr:rowOff>
    </xdr:to>
    <xdr:cxnSp macro="">
      <xdr:nvCxnSpPr>
        <xdr:cNvPr id="129" name="直線コネクタ 128">
          <a:extLst>
            <a:ext uri="{FF2B5EF4-FFF2-40B4-BE49-F238E27FC236}">
              <a16:creationId xmlns:a16="http://schemas.microsoft.com/office/drawing/2014/main" id="{D7E163B4-E4F7-4192-8E22-4B52721C2FA6}"/>
            </a:ext>
          </a:extLst>
        </xdr:cNvPr>
        <xdr:cNvCxnSpPr/>
      </xdr:nvCxnSpPr>
      <xdr:spPr>
        <a:xfrm flipV="1">
          <a:off x="8686800" y="6778589"/>
          <a:ext cx="74295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108336</xdr:rowOff>
    </xdr:from>
    <xdr:to>
      <xdr:col>46</xdr:col>
      <xdr:colOff>38100</xdr:colOff>
      <xdr:row>41</xdr:row>
      <xdr:rowOff>38486</xdr:rowOff>
    </xdr:to>
    <xdr:sp macro="" textlink="">
      <xdr:nvSpPr>
        <xdr:cNvPr id="130" name="楕円 129">
          <a:extLst>
            <a:ext uri="{FF2B5EF4-FFF2-40B4-BE49-F238E27FC236}">
              <a16:creationId xmlns:a16="http://schemas.microsoft.com/office/drawing/2014/main" id="{438B8462-D940-45EC-BD24-D3D14EC05CFA}"/>
            </a:ext>
          </a:extLst>
        </xdr:cNvPr>
        <xdr:cNvSpPr/>
      </xdr:nvSpPr>
      <xdr:spPr>
        <a:xfrm>
          <a:off x="7842250" y="67186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159136</xdr:rowOff>
    </xdr:from>
    <xdr:to>
      <xdr:col>50</xdr:col>
      <xdr:colOff>114300</xdr:colOff>
      <xdr:row>41</xdr:row>
      <xdr:rowOff>3231</xdr:rowOff>
    </xdr:to>
    <xdr:cxnSp macro="">
      <xdr:nvCxnSpPr>
        <xdr:cNvPr id="131" name="直線コネクタ 130">
          <a:extLst>
            <a:ext uri="{FF2B5EF4-FFF2-40B4-BE49-F238E27FC236}">
              <a16:creationId xmlns:a16="http://schemas.microsoft.com/office/drawing/2014/main" id="{77260377-DDB0-40CB-B20F-12B786C5E9B5}"/>
            </a:ext>
          </a:extLst>
        </xdr:cNvPr>
        <xdr:cNvCxnSpPr/>
      </xdr:nvCxnSpPr>
      <xdr:spPr>
        <a:xfrm>
          <a:off x="7886700" y="6769486"/>
          <a:ext cx="800100" cy="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123423</xdr:rowOff>
    </xdr:from>
    <xdr:to>
      <xdr:col>41</xdr:col>
      <xdr:colOff>101600</xdr:colOff>
      <xdr:row>41</xdr:row>
      <xdr:rowOff>53573</xdr:rowOff>
    </xdr:to>
    <xdr:sp macro="" textlink="">
      <xdr:nvSpPr>
        <xdr:cNvPr id="132" name="楕円 131">
          <a:extLst>
            <a:ext uri="{FF2B5EF4-FFF2-40B4-BE49-F238E27FC236}">
              <a16:creationId xmlns:a16="http://schemas.microsoft.com/office/drawing/2014/main" id="{63BEA833-805B-42FE-8CC4-5095ACAFFA78}"/>
            </a:ext>
          </a:extLst>
        </xdr:cNvPr>
        <xdr:cNvSpPr/>
      </xdr:nvSpPr>
      <xdr:spPr>
        <a:xfrm>
          <a:off x="7029450" y="67337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159136</xdr:rowOff>
    </xdr:from>
    <xdr:to>
      <xdr:col>45</xdr:col>
      <xdr:colOff>177800</xdr:colOff>
      <xdr:row>41</xdr:row>
      <xdr:rowOff>2773</xdr:rowOff>
    </xdr:to>
    <xdr:cxnSp macro="">
      <xdr:nvCxnSpPr>
        <xdr:cNvPr id="133" name="直線コネクタ 132">
          <a:extLst>
            <a:ext uri="{FF2B5EF4-FFF2-40B4-BE49-F238E27FC236}">
              <a16:creationId xmlns:a16="http://schemas.microsoft.com/office/drawing/2014/main" id="{8EB44036-B5C1-4BE4-A330-4CCFB5E19E14}"/>
            </a:ext>
          </a:extLst>
        </xdr:cNvPr>
        <xdr:cNvCxnSpPr/>
      </xdr:nvCxnSpPr>
      <xdr:spPr>
        <a:xfrm flipV="1">
          <a:off x="7080250" y="6769486"/>
          <a:ext cx="806450" cy="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123058</xdr:rowOff>
    </xdr:from>
    <xdr:to>
      <xdr:col>36</xdr:col>
      <xdr:colOff>165100</xdr:colOff>
      <xdr:row>41</xdr:row>
      <xdr:rowOff>53208</xdr:rowOff>
    </xdr:to>
    <xdr:sp macro="" textlink="">
      <xdr:nvSpPr>
        <xdr:cNvPr id="134" name="楕円 133">
          <a:extLst>
            <a:ext uri="{FF2B5EF4-FFF2-40B4-BE49-F238E27FC236}">
              <a16:creationId xmlns:a16="http://schemas.microsoft.com/office/drawing/2014/main" id="{BFA2F7B8-B631-4932-9858-B7ED382A0D91}"/>
            </a:ext>
          </a:extLst>
        </xdr:cNvPr>
        <xdr:cNvSpPr/>
      </xdr:nvSpPr>
      <xdr:spPr>
        <a:xfrm>
          <a:off x="6235700" y="67334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2408</xdr:rowOff>
    </xdr:from>
    <xdr:to>
      <xdr:col>41</xdr:col>
      <xdr:colOff>50800</xdr:colOff>
      <xdr:row>41</xdr:row>
      <xdr:rowOff>2773</xdr:rowOff>
    </xdr:to>
    <xdr:cxnSp macro="">
      <xdr:nvCxnSpPr>
        <xdr:cNvPr id="135" name="直線コネクタ 134">
          <a:extLst>
            <a:ext uri="{FF2B5EF4-FFF2-40B4-BE49-F238E27FC236}">
              <a16:creationId xmlns:a16="http://schemas.microsoft.com/office/drawing/2014/main" id="{703FA887-0428-49AC-9ACA-C810F27D43DD}"/>
            </a:ext>
          </a:extLst>
        </xdr:cNvPr>
        <xdr:cNvCxnSpPr/>
      </xdr:nvCxnSpPr>
      <xdr:spPr>
        <a:xfrm>
          <a:off x="6286500" y="6777858"/>
          <a:ext cx="79375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4FE0B95C-4520-4A93-B0A2-26F0885415ED}"/>
            </a:ext>
          </a:extLst>
        </xdr:cNvPr>
        <xdr:cNvSpPr txBox="1"/>
      </xdr:nvSpPr>
      <xdr:spPr>
        <a:xfrm>
          <a:off x="8458277" y="612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8F99AF0F-31BF-467F-AFA3-D1BA9678BD91}"/>
            </a:ext>
          </a:extLst>
        </xdr:cNvPr>
        <xdr:cNvSpPr txBox="1"/>
      </xdr:nvSpPr>
      <xdr:spPr>
        <a:xfrm>
          <a:off x="7677227" y="613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5B038A5D-3B82-4256-92CE-A22C3C786B59}"/>
            </a:ext>
          </a:extLst>
        </xdr:cNvPr>
        <xdr:cNvSpPr txBox="1"/>
      </xdr:nvSpPr>
      <xdr:spPr>
        <a:xfrm>
          <a:off x="6864427" y="613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116186</xdr:rowOff>
    </xdr:from>
    <xdr:ext cx="469744" cy="259045"/>
    <xdr:sp macro="" textlink="">
      <xdr:nvSpPr>
        <xdr:cNvPr id="139" name="n_4aveValue【道路】&#10;一人当たり延長">
          <a:extLst>
            <a:ext uri="{FF2B5EF4-FFF2-40B4-BE49-F238E27FC236}">
              <a16:creationId xmlns:a16="http://schemas.microsoft.com/office/drawing/2014/main" id="{93223E3E-61CA-4D2E-B631-539A8B3F7F16}"/>
            </a:ext>
          </a:extLst>
        </xdr:cNvPr>
        <xdr:cNvSpPr txBox="1"/>
      </xdr:nvSpPr>
      <xdr:spPr>
        <a:xfrm>
          <a:off x="6070677" y="606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45158</xdr:rowOff>
    </xdr:from>
    <xdr:ext cx="469744" cy="259045"/>
    <xdr:sp macro="" textlink="">
      <xdr:nvSpPr>
        <xdr:cNvPr id="140" name="n_1mainValue【道路】&#10;一人当たり延長">
          <a:extLst>
            <a:ext uri="{FF2B5EF4-FFF2-40B4-BE49-F238E27FC236}">
              <a16:creationId xmlns:a16="http://schemas.microsoft.com/office/drawing/2014/main" id="{3CF59045-2906-4A2D-8B6D-077845A90499}"/>
            </a:ext>
          </a:extLst>
        </xdr:cNvPr>
        <xdr:cNvSpPr txBox="1"/>
      </xdr:nvSpPr>
      <xdr:spPr>
        <a:xfrm>
          <a:off x="8458277" y="682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29613</xdr:rowOff>
    </xdr:from>
    <xdr:ext cx="469744" cy="259045"/>
    <xdr:sp macro="" textlink="">
      <xdr:nvSpPr>
        <xdr:cNvPr id="141" name="n_2mainValue【道路】&#10;一人当たり延長">
          <a:extLst>
            <a:ext uri="{FF2B5EF4-FFF2-40B4-BE49-F238E27FC236}">
              <a16:creationId xmlns:a16="http://schemas.microsoft.com/office/drawing/2014/main" id="{9F09A129-548F-4D36-90E0-D1ED15E15275}"/>
            </a:ext>
          </a:extLst>
        </xdr:cNvPr>
        <xdr:cNvSpPr txBox="1"/>
      </xdr:nvSpPr>
      <xdr:spPr>
        <a:xfrm>
          <a:off x="7677227" y="6805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44700</xdr:rowOff>
    </xdr:from>
    <xdr:ext cx="469744" cy="259045"/>
    <xdr:sp macro="" textlink="">
      <xdr:nvSpPr>
        <xdr:cNvPr id="142" name="n_3mainValue【道路】&#10;一人当たり延長">
          <a:extLst>
            <a:ext uri="{FF2B5EF4-FFF2-40B4-BE49-F238E27FC236}">
              <a16:creationId xmlns:a16="http://schemas.microsoft.com/office/drawing/2014/main" id="{D0742B5A-506C-4413-8088-644516B7861B}"/>
            </a:ext>
          </a:extLst>
        </xdr:cNvPr>
        <xdr:cNvSpPr txBox="1"/>
      </xdr:nvSpPr>
      <xdr:spPr>
        <a:xfrm>
          <a:off x="6864427" y="682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44335</xdr:rowOff>
    </xdr:from>
    <xdr:ext cx="469744" cy="259045"/>
    <xdr:sp macro="" textlink="">
      <xdr:nvSpPr>
        <xdr:cNvPr id="143" name="n_4mainValue【道路】&#10;一人当たり延長">
          <a:extLst>
            <a:ext uri="{FF2B5EF4-FFF2-40B4-BE49-F238E27FC236}">
              <a16:creationId xmlns:a16="http://schemas.microsoft.com/office/drawing/2014/main" id="{4CBAB74D-DD5F-4E01-801D-39365660950E}"/>
            </a:ext>
          </a:extLst>
        </xdr:cNvPr>
        <xdr:cNvSpPr txBox="1"/>
      </xdr:nvSpPr>
      <xdr:spPr>
        <a:xfrm>
          <a:off x="6070677" y="681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15BB1E0A-DDC5-49E7-9F50-69359B2C697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8AB21958-E986-405F-9B33-61F782CAA8B5}"/>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F591FB8C-811A-41E7-B1A9-DA5262E553C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FEAB9BEC-2F92-44FB-BD9E-7E30196869C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2714EEEB-F4BF-49D3-829F-193B0228A4DF}"/>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F667B13D-FBAC-41CF-BFD7-AB73F2C63B19}"/>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0B3E8081-664F-48D8-9D59-4E087110D1FC}"/>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1F3143CD-32FD-43F4-9EF5-0123B2ACBFEA}"/>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156DFA20-9779-4652-8725-3651BEB3CB6E}"/>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4A93D998-D898-4A0B-940E-0713FB7EDEA7}"/>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F0B8D279-8368-430B-91B5-DFE80C2F9846}"/>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D6C51DF3-893A-494C-95C1-9138C17364F9}"/>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421A54C6-C488-42EE-831F-47793F1CE54F}"/>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DE41E3B6-2ECE-4920-842C-2549C7DF9D8F}"/>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49C119AA-DE47-422D-A30D-9CF2EE8212E1}"/>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FCECF712-5372-47ED-BF51-68B6C9F7E23C}"/>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F6D1114E-9400-4232-B443-3A8392CAF047}"/>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60AEA253-24EA-46E2-897B-5887CAD82CE4}"/>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FEFF02D5-D842-4D94-9058-9ACB90001394}"/>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3219F4B2-5EF2-4C40-8D03-2D2A1017ADD1}"/>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B5A53115-0BB4-4854-AAF9-B0CD5D194C64}"/>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56CCE088-64B5-4C54-8151-3021A0FAC3A1}"/>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A4743BA8-BC79-485F-8F91-1601E5CB018D}"/>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B58869E3-E7C8-4AA3-9893-D19C4A005D88}"/>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F36BFB2C-90F3-48D2-A5FB-3FB5377F51C9}"/>
            </a:ext>
          </a:extLst>
        </xdr:cNvPr>
        <xdr:cNvCxnSpPr/>
      </xdr:nvCxnSpPr>
      <xdr:spPr>
        <a:xfrm flipV="1">
          <a:off x="4177665" y="9138285"/>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496650B6-5BA0-4D91-BBA3-F881E5E8CAC9}"/>
            </a:ext>
          </a:extLst>
        </xdr:cNvPr>
        <xdr:cNvSpPr txBox="1"/>
      </xdr:nvSpPr>
      <xdr:spPr>
        <a:xfrm>
          <a:off x="4216400" y="10440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9F5C3FEA-875C-4B77-8742-74EA83F06BD4}"/>
            </a:ext>
          </a:extLst>
        </xdr:cNvPr>
        <xdr:cNvCxnSpPr/>
      </xdr:nvCxnSpPr>
      <xdr:spPr>
        <a:xfrm>
          <a:off x="4108450" y="10436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E193B96C-E5DB-47B2-BEB1-C5529680428D}"/>
            </a:ext>
          </a:extLst>
        </xdr:cNvPr>
        <xdr:cNvSpPr txBox="1"/>
      </xdr:nvSpPr>
      <xdr:spPr>
        <a:xfrm>
          <a:off x="4216400" y="891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68ADF9CB-5E92-4E22-B988-62F5DF3AB50B}"/>
            </a:ext>
          </a:extLst>
        </xdr:cNvPr>
        <xdr:cNvCxnSpPr/>
      </xdr:nvCxnSpPr>
      <xdr:spPr>
        <a:xfrm>
          <a:off x="4108450" y="91382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160037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70B8F668-C7E6-44EA-8EBB-D77D8A9D0273}"/>
            </a:ext>
          </a:extLst>
        </xdr:cNvPr>
        <xdr:cNvSpPr txBox="1"/>
      </xdr:nvSpPr>
      <xdr:spPr>
        <a:xfrm>
          <a:off x="4216400" y="9907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9CB234B1-3BFB-459D-BA5C-A2A6F5D314C4}"/>
            </a:ext>
          </a:extLst>
        </xdr:cNvPr>
        <xdr:cNvSpPr/>
      </xdr:nvSpPr>
      <xdr:spPr>
        <a:xfrm>
          <a:off x="4127500" y="992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35E453BF-DC86-4A7D-AD75-61BA27681C35}"/>
            </a:ext>
          </a:extLst>
        </xdr:cNvPr>
        <xdr:cNvSpPr/>
      </xdr:nvSpPr>
      <xdr:spPr>
        <a:xfrm>
          <a:off x="3384550" y="9909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4243C902-ED57-4A90-B0E3-B9CA7C81433C}"/>
            </a:ext>
          </a:extLst>
        </xdr:cNvPr>
        <xdr:cNvSpPr/>
      </xdr:nvSpPr>
      <xdr:spPr>
        <a:xfrm>
          <a:off x="2571750" y="9885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0149BAEE-C368-4268-84AB-80C1738F4FC2}"/>
            </a:ext>
          </a:extLst>
        </xdr:cNvPr>
        <xdr:cNvSpPr/>
      </xdr:nvSpPr>
      <xdr:spPr>
        <a:xfrm>
          <a:off x="1778000" y="9873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111125</xdr:rowOff>
    </xdr:from>
    <xdr:to>
      <xdr:col>6</xdr:col>
      <xdr:colOff>38100</xdr:colOff>
      <xdr:row>60</xdr:row>
      <xdr:rowOff>41275</xdr:rowOff>
    </xdr:to>
    <xdr:sp macro="" textlink="">
      <xdr:nvSpPr>
        <xdr:cNvPr id="178" name="フローチャート: 判断 177">
          <a:extLst>
            <a:ext uri="{FF2B5EF4-FFF2-40B4-BE49-F238E27FC236}">
              <a16:creationId xmlns:a16="http://schemas.microsoft.com/office/drawing/2014/main" id="{60813AA9-B03D-4658-B207-47F2CB4B0E30}"/>
            </a:ext>
          </a:extLst>
        </xdr:cNvPr>
        <xdr:cNvSpPr/>
      </xdr:nvSpPr>
      <xdr:spPr>
        <a:xfrm>
          <a:off x="984250" y="9858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23809BF4-07F0-4C02-A24C-A52EC4F0DE98}"/>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A49687F-06DB-4F70-865B-1E3D546F37E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E3A817A-6158-406E-BB7B-59BBC13E5B1F}"/>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64440F5-C88B-42FF-980E-1F0154A57FBE}"/>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48CB25B-3956-445F-98CA-FCA3030107A7}"/>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84" name="楕円 183">
          <a:extLst>
            <a:ext uri="{FF2B5EF4-FFF2-40B4-BE49-F238E27FC236}">
              <a16:creationId xmlns:a16="http://schemas.microsoft.com/office/drawing/2014/main" id="{9E15A24F-CE8F-4FD0-A287-88FF5E61CB5C}"/>
            </a:ext>
          </a:extLst>
        </xdr:cNvPr>
        <xdr:cNvSpPr/>
      </xdr:nvSpPr>
      <xdr:spPr>
        <a:xfrm>
          <a:off x="4127500" y="9879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154957</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DBA71247-33B4-473D-B929-B955E9F7509C}"/>
            </a:ext>
          </a:extLst>
        </xdr:cNvPr>
        <xdr:cNvSpPr txBox="1"/>
      </xdr:nvSpPr>
      <xdr:spPr>
        <a:xfrm>
          <a:off x="4216400"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93980</xdr:rowOff>
    </xdr:from>
    <xdr:to>
      <xdr:col>20</xdr:col>
      <xdr:colOff>38100</xdr:colOff>
      <xdr:row>60</xdr:row>
      <xdr:rowOff>24130</xdr:rowOff>
    </xdr:to>
    <xdr:sp macro="" textlink="">
      <xdr:nvSpPr>
        <xdr:cNvPr id="186" name="楕円 185">
          <a:extLst>
            <a:ext uri="{FF2B5EF4-FFF2-40B4-BE49-F238E27FC236}">
              <a16:creationId xmlns:a16="http://schemas.microsoft.com/office/drawing/2014/main" id="{6585C493-546D-4D06-9F31-2FC6828580C7}"/>
            </a:ext>
          </a:extLst>
        </xdr:cNvPr>
        <xdr:cNvSpPr/>
      </xdr:nvSpPr>
      <xdr:spPr>
        <a:xfrm>
          <a:off x="3384550" y="9841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144780</xdr:rowOff>
    </xdr:from>
    <xdr:to>
      <xdr:col>24</xdr:col>
      <xdr:colOff>63500</xdr:colOff>
      <xdr:row>60</xdr:row>
      <xdr:rowOff>11430</xdr:rowOff>
    </xdr:to>
    <xdr:cxnSp macro="">
      <xdr:nvCxnSpPr>
        <xdr:cNvPr id="187" name="直線コネクタ 186">
          <a:extLst>
            <a:ext uri="{FF2B5EF4-FFF2-40B4-BE49-F238E27FC236}">
              <a16:creationId xmlns:a16="http://schemas.microsoft.com/office/drawing/2014/main" id="{6EB13224-4B21-40B7-83FD-8B6A20EBDF57}"/>
            </a:ext>
          </a:extLst>
        </xdr:cNvPr>
        <xdr:cNvCxnSpPr/>
      </xdr:nvCxnSpPr>
      <xdr:spPr>
        <a:xfrm>
          <a:off x="3429000" y="9892030"/>
          <a:ext cx="7493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50165</xdr:rowOff>
    </xdr:from>
    <xdr:to>
      <xdr:col>15</xdr:col>
      <xdr:colOff>101600</xdr:colOff>
      <xdr:row>59</xdr:row>
      <xdr:rowOff>151765</xdr:rowOff>
    </xdr:to>
    <xdr:sp macro="" textlink="">
      <xdr:nvSpPr>
        <xdr:cNvPr id="188" name="楕円 187">
          <a:extLst>
            <a:ext uri="{FF2B5EF4-FFF2-40B4-BE49-F238E27FC236}">
              <a16:creationId xmlns:a16="http://schemas.microsoft.com/office/drawing/2014/main" id="{74DE4A5F-4A20-46FD-A08A-5FB4B6562BE0}"/>
            </a:ext>
          </a:extLst>
        </xdr:cNvPr>
        <xdr:cNvSpPr/>
      </xdr:nvSpPr>
      <xdr:spPr>
        <a:xfrm>
          <a:off x="2571750" y="979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100965</xdr:rowOff>
    </xdr:from>
    <xdr:to>
      <xdr:col>19</xdr:col>
      <xdr:colOff>177800</xdr:colOff>
      <xdr:row>59</xdr:row>
      <xdr:rowOff>144780</xdr:rowOff>
    </xdr:to>
    <xdr:cxnSp macro="">
      <xdr:nvCxnSpPr>
        <xdr:cNvPr id="189" name="直線コネクタ 188">
          <a:extLst>
            <a:ext uri="{FF2B5EF4-FFF2-40B4-BE49-F238E27FC236}">
              <a16:creationId xmlns:a16="http://schemas.microsoft.com/office/drawing/2014/main" id="{FF518F25-2C77-4F32-81D2-E56A8D78475B}"/>
            </a:ext>
          </a:extLst>
        </xdr:cNvPr>
        <xdr:cNvCxnSpPr/>
      </xdr:nvCxnSpPr>
      <xdr:spPr>
        <a:xfrm>
          <a:off x="2622550" y="9848215"/>
          <a:ext cx="8064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12065</xdr:rowOff>
    </xdr:from>
    <xdr:to>
      <xdr:col>10</xdr:col>
      <xdr:colOff>165100</xdr:colOff>
      <xdr:row>59</xdr:row>
      <xdr:rowOff>113665</xdr:rowOff>
    </xdr:to>
    <xdr:sp macro="" textlink="">
      <xdr:nvSpPr>
        <xdr:cNvPr id="190" name="楕円 189">
          <a:extLst>
            <a:ext uri="{FF2B5EF4-FFF2-40B4-BE49-F238E27FC236}">
              <a16:creationId xmlns:a16="http://schemas.microsoft.com/office/drawing/2014/main" id="{B3DB5CAB-0A89-4A11-A725-84517F9C0DD7}"/>
            </a:ext>
          </a:extLst>
        </xdr:cNvPr>
        <xdr:cNvSpPr/>
      </xdr:nvSpPr>
      <xdr:spPr>
        <a:xfrm>
          <a:off x="177800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62865</xdr:rowOff>
    </xdr:from>
    <xdr:to>
      <xdr:col>15</xdr:col>
      <xdr:colOff>50800</xdr:colOff>
      <xdr:row>59</xdr:row>
      <xdr:rowOff>100965</xdr:rowOff>
    </xdr:to>
    <xdr:cxnSp macro="">
      <xdr:nvCxnSpPr>
        <xdr:cNvPr id="191" name="直線コネクタ 190">
          <a:extLst>
            <a:ext uri="{FF2B5EF4-FFF2-40B4-BE49-F238E27FC236}">
              <a16:creationId xmlns:a16="http://schemas.microsoft.com/office/drawing/2014/main" id="{C787B3D7-D367-47D9-AF22-4E7BE70A3DAA}"/>
            </a:ext>
          </a:extLst>
        </xdr:cNvPr>
        <xdr:cNvCxnSpPr/>
      </xdr:nvCxnSpPr>
      <xdr:spPr>
        <a:xfrm>
          <a:off x="1828800" y="9810115"/>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143510</xdr:rowOff>
    </xdr:from>
    <xdr:to>
      <xdr:col>6</xdr:col>
      <xdr:colOff>38100</xdr:colOff>
      <xdr:row>59</xdr:row>
      <xdr:rowOff>73660</xdr:rowOff>
    </xdr:to>
    <xdr:sp macro="" textlink="">
      <xdr:nvSpPr>
        <xdr:cNvPr id="192" name="楕円 191">
          <a:extLst>
            <a:ext uri="{FF2B5EF4-FFF2-40B4-BE49-F238E27FC236}">
              <a16:creationId xmlns:a16="http://schemas.microsoft.com/office/drawing/2014/main" id="{B64A97B6-FED0-445D-B42C-6950D861D9EF}"/>
            </a:ext>
          </a:extLst>
        </xdr:cNvPr>
        <xdr:cNvSpPr/>
      </xdr:nvSpPr>
      <xdr:spPr>
        <a:xfrm>
          <a:off x="984250" y="97256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22860</xdr:rowOff>
    </xdr:from>
    <xdr:to>
      <xdr:col>10</xdr:col>
      <xdr:colOff>114300</xdr:colOff>
      <xdr:row>59</xdr:row>
      <xdr:rowOff>62865</xdr:rowOff>
    </xdr:to>
    <xdr:cxnSp macro="">
      <xdr:nvCxnSpPr>
        <xdr:cNvPr id="193" name="直線コネクタ 192">
          <a:extLst>
            <a:ext uri="{FF2B5EF4-FFF2-40B4-BE49-F238E27FC236}">
              <a16:creationId xmlns:a16="http://schemas.microsoft.com/office/drawing/2014/main" id="{A09CC2C7-51CD-4569-BA4F-639EBFC9B2C5}"/>
            </a:ext>
          </a:extLst>
        </xdr:cNvPr>
        <xdr:cNvCxnSpPr/>
      </xdr:nvCxnSpPr>
      <xdr:spPr>
        <a:xfrm>
          <a:off x="1028700" y="9770110"/>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83837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C5BC48DD-758E-49E9-8975-A4A005BF4101}"/>
            </a:ext>
          </a:extLst>
        </xdr:cNvPr>
        <xdr:cNvSpPr txBox="1"/>
      </xdr:nvSpPr>
      <xdr:spPr>
        <a:xfrm>
          <a:off x="32391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361ADB4E-7DA9-444E-B759-A9B218A0F547}"/>
            </a:ext>
          </a:extLst>
        </xdr:cNvPr>
        <xdr:cNvSpPr txBox="1"/>
      </xdr:nvSpPr>
      <xdr:spPr>
        <a:xfrm>
          <a:off x="24390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47642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EBFA3C70-889A-4FF2-97C1-832D13D65079}"/>
            </a:ext>
          </a:extLst>
        </xdr:cNvPr>
        <xdr:cNvSpPr txBox="1"/>
      </xdr:nvSpPr>
      <xdr:spPr>
        <a:xfrm>
          <a:off x="1645294"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32402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1D2D76F3-88F2-47A5-93AA-DB97F60B059F}"/>
            </a:ext>
          </a:extLst>
        </xdr:cNvPr>
        <xdr:cNvSpPr txBox="1"/>
      </xdr:nvSpPr>
      <xdr:spPr>
        <a:xfrm>
          <a:off x="8515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40657</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3C5C047A-B742-43ED-99C3-686A7B1CA39F}"/>
            </a:ext>
          </a:extLst>
        </xdr:cNvPr>
        <xdr:cNvSpPr txBox="1"/>
      </xdr:nvSpPr>
      <xdr:spPr>
        <a:xfrm>
          <a:off x="32391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168292</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0BF3754E-4DC9-4461-9F79-B7347987C838}"/>
            </a:ext>
          </a:extLst>
        </xdr:cNvPr>
        <xdr:cNvSpPr txBox="1"/>
      </xdr:nvSpPr>
      <xdr:spPr>
        <a:xfrm>
          <a:off x="2439044" y="957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130192</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6B6F4117-3827-481D-955B-B09ADFE2315F}"/>
            </a:ext>
          </a:extLst>
        </xdr:cNvPr>
        <xdr:cNvSpPr txBox="1"/>
      </xdr:nvSpPr>
      <xdr:spPr>
        <a:xfrm>
          <a:off x="1645294" y="9547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90187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95D196B7-3CD4-4CF3-AA00-A34B8B39FC95}"/>
            </a:ext>
          </a:extLst>
        </xdr:cNvPr>
        <xdr:cNvSpPr txBox="1"/>
      </xdr:nvSpPr>
      <xdr:spPr>
        <a:xfrm>
          <a:off x="851544" y="9507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A00D0A5F-BC07-4A10-8773-11C90D58CC3A}"/>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DC62A5B6-D7B8-4378-A0D5-CB534BF4CDFA}"/>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C0E83C68-8E00-4BF4-B955-535407265AF6}"/>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CEE55C3C-90D7-4E90-B791-B0FE62F964ED}"/>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CF25EC3A-AA7D-422D-9A75-C5570741B948}"/>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B5F654EA-D8B1-4E0A-BC41-93CB3C96F257}"/>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83E8662D-2475-4BFD-8459-43ECA3823B38}"/>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DD2DBA26-ADFB-4854-8C5D-9C60D41DBDE3}"/>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A143862E-BDDF-4786-897F-E6A1F6AAC3BC}"/>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FBA5771E-C01B-47BD-B7C6-F56C82D50F81}"/>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BC601C28-AB85-4C6C-B2A4-302CEC188B43}"/>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C09ADC74-D09F-43BE-9AFE-1FA0AF82C2C8}"/>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B36C4692-590B-4849-9730-63C6C0B495B6}"/>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FAAC895C-5894-4441-B5D7-4F32CD4C9999}"/>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CF8B91A2-2472-4012-8C21-6ADFCDAFA678}"/>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D1629EFC-ECEB-4509-87DC-2F8E0316FD79}"/>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09E0879F-6A6A-4F67-9032-C544A8D77FF9}"/>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F23E6D1D-C834-41CF-A53A-FFDC7C815FA4}"/>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BDD8127F-F616-45EA-A775-03A9529C6CAA}"/>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89E0B4E2-EFD4-451C-8945-9E88FA2CB520}"/>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69DFEEE1-9420-43DC-8A99-CB6D21AD4C62}"/>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C9CE7784-D385-4822-A8CC-44E42B12EF1B}"/>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751BCA6E-6755-4DB8-A672-C1E8A9325CEE}"/>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9287831B-61F3-43E0-AB25-4313B800D87D}"/>
            </a:ext>
          </a:extLst>
        </xdr:cNvPr>
        <xdr:cNvCxnSpPr/>
      </xdr:nvCxnSpPr>
      <xdr:spPr>
        <a:xfrm flipV="1">
          <a:off x="9429115" y="9272970"/>
          <a:ext cx="0" cy="137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5D0E278F-2DE5-4B2A-8F04-737D944D538A}"/>
            </a:ext>
          </a:extLst>
        </xdr:cNvPr>
        <xdr:cNvSpPr txBox="1"/>
      </xdr:nvSpPr>
      <xdr:spPr>
        <a:xfrm>
          <a:off x="9467850" y="1064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8C92A928-25D7-4D15-B2CD-77C153943052}"/>
            </a:ext>
          </a:extLst>
        </xdr:cNvPr>
        <xdr:cNvCxnSpPr/>
      </xdr:nvCxnSpPr>
      <xdr:spPr>
        <a:xfrm>
          <a:off x="9359900" y="106440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42DB995B-750C-4F0B-97A4-54BC002DEB7F}"/>
            </a:ext>
          </a:extLst>
        </xdr:cNvPr>
        <xdr:cNvSpPr txBox="1"/>
      </xdr:nvSpPr>
      <xdr:spPr>
        <a:xfrm>
          <a:off x="9467850" y="906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2288E665-96A8-4EF7-9856-276BA4B78667}"/>
            </a:ext>
          </a:extLst>
        </xdr:cNvPr>
        <xdr:cNvCxnSpPr/>
      </xdr:nvCxnSpPr>
      <xdr:spPr>
        <a:xfrm>
          <a:off x="9359900" y="9272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A6931887-104E-4E1C-B669-F0131A7FED5C}"/>
            </a:ext>
          </a:extLst>
        </xdr:cNvPr>
        <xdr:cNvSpPr txBox="1"/>
      </xdr:nvSpPr>
      <xdr:spPr>
        <a:xfrm>
          <a:off x="9467850" y="100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E008F0A9-37A9-4E82-BEB9-224B1F053955}"/>
            </a:ext>
          </a:extLst>
        </xdr:cNvPr>
        <xdr:cNvSpPr/>
      </xdr:nvSpPr>
      <xdr:spPr>
        <a:xfrm>
          <a:off x="9398000" y="102387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2AB63ECF-A538-44F9-BC5B-7F0EB9B04B3F}"/>
            </a:ext>
          </a:extLst>
        </xdr:cNvPr>
        <xdr:cNvSpPr/>
      </xdr:nvSpPr>
      <xdr:spPr>
        <a:xfrm>
          <a:off x="8636000" y="102431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682D0DE2-5282-4B5B-8CAC-695C657CB439}"/>
            </a:ext>
          </a:extLst>
        </xdr:cNvPr>
        <xdr:cNvSpPr/>
      </xdr:nvSpPr>
      <xdr:spPr>
        <a:xfrm>
          <a:off x="7842250" y="102405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77275F65-64EF-4002-B0C0-B3D42C86CB67}"/>
            </a:ext>
          </a:extLst>
        </xdr:cNvPr>
        <xdr:cNvSpPr/>
      </xdr:nvSpPr>
      <xdr:spPr>
        <a:xfrm>
          <a:off x="7029450" y="1024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82729</xdr:rowOff>
    </xdr:from>
    <xdr:to>
      <xdr:col>36</xdr:col>
      <xdr:colOff>165100</xdr:colOff>
      <xdr:row>63</xdr:row>
      <xdr:rowOff>12879</xdr:rowOff>
    </xdr:to>
    <xdr:sp macro="" textlink="">
      <xdr:nvSpPr>
        <xdr:cNvPr id="235" name="フローチャート: 判断 234">
          <a:extLst>
            <a:ext uri="{FF2B5EF4-FFF2-40B4-BE49-F238E27FC236}">
              <a16:creationId xmlns:a16="http://schemas.microsoft.com/office/drawing/2014/main" id="{6AAE5CD8-CCC9-41CC-80F5-5BBEE1830822}"/>
            </a:ext>
          </a:extLst>
        </xdr:cNvPr>
        <xdr:cNvSpPr/>
      </xdr:nvSpPr>
      <xdr:spPr>
        <a:xfrm>
          <a:off x="6235700" y="103252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C2F7FCE7-A3DD-4651-9194-8049BD73A45B}"/>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2C54A66E-76C2-4F87-8F00-BCD181A2880F}"/>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2DAB3951-C1AF-4026-B109-B60EF0BE959A}"/>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4BB00F2-40CA-42E8-AE94-E648711A2574}"/>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DA4D14D-513A-494F-BC77-13CE1B354A8A}"/>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144676</xdr:rowOff>
    </xdr:from>
    <xdr:to>
      <xdr:col>55</xdr:col>
      <xdr:colOff>50800</xdr:colOff>
      <xdr:row>64</xdr:row>
      <xdr:rowOff>74826</xdr:rowOff>
    </xdr:to>
    <xdr:sp macro="" textlink="">
      <xdr:nvSpPr>
        <xdr:cNvPr id="241" name="楕円 240">
          <a:extLst>
            <a:ext uri="{FF2B5EF4-FFF2-40B4-BE49-F238E27FC236}">
              <a16:creationId xmlns:a16="http://schemas.microsoft.com/office/drawing/2014/main" id="{27E79A0E-FD77-41CE-91C7-58C5E281D66B}"/>
            </a:ext>
          </a:extLst>
        </xdr:cNvPr>
        <xdr:cNvSpPr/>
      </xdr:nvSpPr>
      <xdr:spPr>
        <a:xfrm>
          <a:off x="9398000" y="105523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59603</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98B9F337-C39C-48C6-9D96-C3E1F4023BD9}"/>
            </a:ext>
          </a:extLst>
        </xdr:cNvPr>
        <xdr:cNvSpPr txBox="1"/>
      </xdr:nvSpPr>
      <xdr:spPr>
        <a:xfrm>
          <a:off x="9467850" y="1046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144489</xdr:rowOff>
    </xdr:from>
    <xdr:to>
      <xdr:col>50</xdr:col>
      <xdr:colOff>165100</xdr:colOff>
      <xdr:row>64</xdr:row>
      <xdr:rowOff>74639</xdr:rowOff>
    </xdr:to>
    <xdr:sp macro="" textlink="">
      <xdr:nvSpPr>
        <xdr:cNvPr id="243" name="楕円 242">
          <a:extLst>
            <a:ext uri="{FF2B5EF4-FFF2-40B4-BE49-F238E27FC236}">
              <a16:creationId xmlns:a16="http://schemas.microsoft.com/office/drawing/2014/main" id="{18C3DC43-52E1-4880-B619-65D76C0588AC}"/>
            </a:ext>
          </a:extLst>
        </xdr:cNvPr>
        <xdr:cNvSpPr/>
      </xdr:nvSpPr>
      <xdr:spPr>
        <a:xfrm>
          <a:off x="8636000" y="105521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23839</xdr:rowOff>
    </xdr:from>
    <xdr:to>
      <xdr:col>55</xdr:col>
      <xdr:colOff>0</xdr:colOff>
      <xdr:row>64</xdr:row>
      <xdr:rowOff>24026</xdr:rowOff>
    </xdr:to>
    <xdr:cxnSp macro="">
      <xdr:nvCxnSpPr>
        <xdr:cNvPr id="244" name="直線コネクタ 243">
          <a:extLst>
            <a:ext uri="{FF2B5EF4-FFF2-40B4-BE49-F238E27FC236}">
              <a16:creationId xmlns:a16="http://schemas.microsoft.com/office/drawing/2014/main" id="{C6EF75C0-25BB-4CB1-98D6-445B5F8BFA4F}"/>
            </a:ext>
          </a:extLst>
        </xdr:cNvPr>
        <xdr:cNvCxnSpPr/>
      </xdr:nvCxnSpPr>
      <xdr:spPr>
        <a:xfrm>
          <a:off x="8686800" y="10596589"/>
          <a:ext cx="74295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144150</xdr:rowOff>
    </xdr:from>
    <xdr:to>
      <xdr:col>46</xdr:col>
      <xdr:colOff>38100</xdr:colOff>
      <xdr:row>64</xdr:row>
      <xdr:rowOff>74300</xdr:rowOff>
    </xdr:to>
    <xdr:sp macro="" textlink="">
      <xdr:nvSpPr>
        <xdr:cNvPr id="245" name="楕円 244">
          <a:extLst>
            <a:ext uri="{FF2B5EF4-FFF2-40B4-BE49-F238E27FC236}">
              <a16:creationId xmlns:a16="http://schemas.microsoft.com/office/drawing/2014/main" id="{6F4DB7D9-831E-4189-B303-1F0084778921}"/>
            </a:ext>
          </a:extLst>
        </xdr:cNvPr>
        <xdr:cNvSpPr/>
      </xdr:nvSpPr>
      <xdr:spPr>
        <a:xfrm>
          <a:off x="7842250" y="105518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23500</xdr:rowOff>
    </xdr:from>
    <xdr:to>
      <xdr:col>50</xdr:col>
      <xdr:colOff>114300</xdr:colOff>
      <xdr:row>64</xdr:row>
      <xdr:rowOff>23839</xdr:rowOff>
    </xdr:to>
    <xdr:cxnSp macro="">
      <xdr:nvCxnSpPr>
        <xdr:cNvPr id="246" name="直線コネクタ 245">
          <a:extLst>
            <a:ext uri="{FF2B5EF4-FFF2-40B4-BE49-F238E27FC236}">
              <a16:creationId xmlns:a16="http://schemas.microsoft.com/office/drawing/2014/main" id="{51F0CEB3-E679-44E0-B7B4-127260525C5A}"/>
            </a:ext>
          </a:extLst>
        </xdr:cNvPr>
        <xdr:cNvCxnSpPr/>
      </xdr:nvCxnSpPr>
      <xdr:spPr>
        <a:xfrm>
          <a:off x="7886700" y="10596250"/>
          <a:ext cx="800100" cy="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143766</xdr:rowOff>
    </xdr:from>
    <xdr:to>
      <xdr:col>41</xdr:col>
      <xdr:colOff>101600</xdr:colOff>
      <xdr:row>64</xdr:row>
      <xdr:rowOff>73916</xdr:rowOff>
    </xdr:to>
    <xdr:sp macro="" textlink="">
      <xdr:nvSpPr>
        <xdr:cNvPr id="247" name="楕円 246">
          <a:extLst>
            <a:ext uri="{FF2B5EF4-FFF2-40B4-BE49-F238E27FC236}">
              <a16:creationId xmlns:a16="http://schemas.microsoft.com/office/drawing/2014/main" id="{855C1569-DA88-4655-8704-0AC398667609}"/>
            </a:ext>
          </a:extLst>
        </xdr:cNvPr>
        <xdr:cNvSpPr/>
      </xdr:nvSpPr>
      <xdr:spPr>
        <a:xfrm>
          <a:off x="7029450" y="105514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23116</xdr:rowOff>
    </xdr:from>
    <xdr:to>
      <xdr:col>45</xdr:col>
      <xdr:colOff>177800</xdr:colOff>
      <xdr:row>64</xdr:row>
      <xdr:rowOff>23500</xdr:rowOff>
    </xdr:to>
    <xdr:cxnSp macro="">
      <xdr:nvCxnSpPr>
        <xdr:cNvPr id="248" name="直線コネクタ 247">
          <a:extLst>
            <a:ext uri="{FF2B5EF4-FFF2-40B4-BE49-F238E27FC236}">
              <a16:creationId xmlns:a16="http://schemas.microsoft.com/office/drawing/2014/main" id="{589C7088-3389-49F8-9747-8A71708B144D}"/>
            </a:ext>
          </a:extLst>
        </xdr:cNvPr>
        <xdr:cNvCxnSpPr/>
      </xdr:nvCxnSpPr>
      <xdr:spPr>
        <a:xfrm>
          <a:off x="7080250" y="10595866"/>
          <a:ext cx="806450" cy="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143404</xdr:rowOff>
    </xdr:from>
    <xdr:to>
      <xdr:col>36</xdr:col>
      <xdr:colOff>165100</xdr:colOff>
      <xdr:row>64</xdr:row>
      <xdr:rowOff>73554</xdr:rowOff>
    </xdr:to>
    <xdr:sp macro="" textlink="">
      <xdr:nvSpPr>
        <xdr:cNvPr id="249" name="楕円 248">
          <a:extLst>
            <a:ext uri="{FF2B5EF4-FFF2-40B4-BE49-F238E27FC236}">
              <a16:creationId xmlns:a16="http://schemas.microsoft.com/office/drawing/2014/main" id="{3D90F5D9-D153-4BBB-AE46-4A2CDC082DFB}"/>
            </a:ext>
          </a:extLst>
        </xdr:cNvPr>
        <xdr:cNvSpPr/>
      </xdr:nvSpPr>
      <xdr:spPr>
        <a:xfrm>
          <a:off x="6235700" y="105510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22754</xdr:rowOff>
    </xdr:from>
    <xdr:to>
      <xdr:col>41</xdr:col>
      <xdr:colOff>50800</xdr:colOff>
      <xdr:row>64</xdr:row>
      <xdr:rowOff>23116</xdr:rowOff>
    </xdr:to>
    <xdr:cxnSp macro="">
      <xdr:nvCxnSpPr>
        <xdr:cNvPr id="250" name="直線コネクタ 249">
          <a:extLst>
            <a:ext uri="{FF2B5EF4-FFF2-40B4-BE49-F238E27FC236}">
              <a16:creationId xmlns:a16="http://schemas.microsoft.com/office/drawing/2014/main" id="{BC3C8C6D-F2CF-43B6-AF8D-8B09F5F0127F}"/>
            </a:ext>
          </a:extLst>
        </xdr:cNvPr>
        <xdr:cNvCxnSpPr/>
      </xdr:nvCxnSpPr>
      <xdr:spPr>
        <a:xfrm>
          <a:off x="6286500" y="10595504"/>
          <a:ext cx="79375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9A6B8E50-A03B-426C-92AD-DF1B59A150DB}"/>
            </a:ext>
          </a:extLst>
        </xdr:cNvPr>
        <xdr:cNvSpPr txBox="1"/>
      </xdr:nvSpPr>
      <xdr:spPr>
        <a:xfrm>
          <a:off x="8425961" y="1002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58DD0BAF-F56A-444A-B6CB-65A21DF5ADC9}"/>
            </a:ext>
          </a:extLst>
        </xdr:cNvPr>
        <xdr:cNvSpPr txBox="1"/>
      </xdr:nvSpPr>
      <xdr:spPr>
        <a:xfrm>
          <a:off x="7644911" y="1002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B481731D-C94F-4050-91A3-85F9E92F55DA}"/>
            </a:ext>
          </a:extLst>
        </xdr:cNvPr>
        <xdr:cNvSpPr txBox="1"/>
      </xdr:nvSpPr>
      <xdr:spPr>
        <a:xfrm>
          <a:off x="6851161" y="1003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29406</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F1840706-0F7A-4A18-A3D6-C4C372C5D07B}"/>
            </a:ext>
          </a:extLst>
        </xdr:cNvPr>
        <xdr:cNvSpPr txBox="1"/>
      </xdr:nvSpPr>
      <xdr:spPr>
        <a:xfrm>
          <a:off x="6038361" y="1010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65766</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60152C97-7E93-4B3D-A2EE-45833C947F31}"/>
            </a:ext>
          </a:extLst>
        </xdr:cNvPr>
        <xdr:cNvSpPr txBox="1"/>
      </xdr:nvSpPr>
      <xdr:spPr>
        <a:xfrm>
          <a:off x="8425961" y="1063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65427</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30AF7601-4CE5-46CB-9B50-D0FD07460AF9}"/>
            </a:ext>
          </a:extLst>
        </xdr:cNvPr>
        <xdr:cNvSpPr txBox="1"/>
      </xdr:nvSpPr>
      <xdr:spPr>
        <a:xfrm>
          <a:off x="7644911" y="1063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65043</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A9AB0C61-7DA7-46FA-BD30-13C6E92B56A4}"/>
            </a:ext>
          </a:extLst>
        </xdr:cNvPr>
        <xdr:cNvSpPr txBox="1"/>
      </xdr:nvSpPr>
      <xdr:spPr>
        <a:xfrm>
          <a:off x="6851161" y="1063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64681</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3EA4AB6B-3285-47C2-A343-E712ED603E7F}"/>
            </a:ext>
          </a:extLst>
        </xdr:cNvPr>
        <xdr:cNvSpPr txBox="1"/>
      </xdr:nvSpPr>
      <xdr:spPr>
        <a:xfrm>
          <a:off x="6038361" y="1063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FE57161A-1481-430B-BD9E-DEFA82440E3D}"/>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35B4DD3A-5FBD-4464-8610-9B0A11C8B965}"/>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1F1FB22C-F2EB-4D87-84A2-6D231D7311CF}"/>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19FBB772-BB6A-47CF-8076-556F977C60A8}"/>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D97CDAA-3DE2-4DC2-AFDF-66A031C5B72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3A4CA70B-104A-46F3-B8CB-E7C8AF36E6B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2DF5A66-85A0-4526-B904-67744FF28ECE}"/>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059AEC3-E919-40A9-A949-9855F96E311D}"/>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B53B0F94-8A5F-4FA3-B810-6A17675A53D5}"/>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9BA66DEF-7006-4BC9-A228-1C9843366C8F}"/>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C8D3F3F1-4613-4EEF-BF4D-F845E194CED5}"/>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3E0E8956-10E4-409F-B366-78415C80FA17}"/>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6B146339-5BCB-4820-B76D-F9FBC5A9E9D8}"/>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2363B4C1-64EE-4D48-BAB4-C5C13F430360}"/>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01F127B4-27B2-4B42-8896-74A3CEC241F5}"/>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FE0FBA5C-391A-4A89-9D28-BB6E7B6CB562}"/>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ACAA555-C03B-41FD-A0D5-DB80A6724C56}"/>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9C5DC21F-D9A9-4013-A6F3-AB7425BF2FB1}"/>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E92AAE32-8AB9-4D70-A748-AC0C7510BE49}"/>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FCCC3F47-4652-4DE5-835A-F7BCBD790478}"/>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F7261353-1025-4D97-A3AF-B8AA0D5B1251}"/>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78131269-900A-4780-B235-6333399C7BD1}"/>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FD0238E-279E-47E4-BB6C-16019F4F0940}"/>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1404566A-5B01-4813-9C0B-D6C537D6F922}"/>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109BBD80-B251-4D31-BE01-CCB865E56D0B}"/>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5D0495AA-C000-43E5-AB6D-2C757873AFFF}"/>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DAAA8ECC-808B-4B4D-ABA4-927F1140E826}"/>
            </a:ext>
          </a:extLst>
        </xdr:cNvPr>
        <xdr:cNvCxnSpPr/>
      </xdr:nvCxnSpPr>
      <xdr:spPr>
        <a:xfrm flipV="1">
          <a:off x="4177665" y="12846957"/>
          <a:ext cx="0" cy="1330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2AEAFF75-0C89-4FDC-B449-8E2DE4B648A0}"/>
            </a:ext>
          </a:extLst>
        </xdr:cNvPr>
        <xdr:cNvSpPr txBox="1"/>
      </xdr:nvSpPr>
      <xdr:spPr>
        <a:xfrm>
          <a:off x="4216400" y="1418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2DF57F07-4ABF-4214-8DB2-8AFADCEC04C2}"/>
            </a:ext>
          </a:extLst>
        </xdr:cNvPr>
        <xdr:cNvCxnSpPr/>
      </xdr:nvCxnSpPr>
      <xdr:spPr>
        <a:xfrm>
          <a:off x="4108450" y="141775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F2AF2768-3198-4BEF-BF47-DB95A91E6674}"/>
            </a:ext>
          </a:extLst>
        </xdr:cNvPr>
        <xdr:cNvSpPr txBox="1"/>
      </xdr:nvSpPr>
      <xdr:spPr>
        <a:xfrm>
          <a:off x="4216400" y="12628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6E8D73B2-DEB9-4396-BE51-5EAB7E1C7B6B}"/>
            </a:ext>
          </a:extLst>
        </xdr:cNvPr>
        <xdr:cNvCxnSpPr/>
      </xdr:nvCxnSpPr>
      <xdr:spPr>
        <a:xfrm>
          <a:off x="4108450" y="12846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BEAC33FF-35D1-40DB-8B41-B6E73644EEA6}"/>
            </a:ext>
          </a:extLst>
        </xdr:cNvPr>
        <xdr:cNvSpPr txBox="1"/>
      </xdr:nvSpPr>
      <xdr:spPr>
        <a:xfrm>
          <a:off x="4216400" y="136343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A8657D5F-515F-481E-B422-B93A6EB659D1}"/>
            </a:ext>
          </a:extLst>
        </xdr:cNvPr>
        <xdr:cNvSpPr/>
      </xdr:nvSpPr>
      <xdr:spPr>
        <a:xfrm>
          <a:off x="4127500" y="13655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7457EFF7-1E49-43F9-9710-2D9602F16EC3}"/>
            </a:ext>
          </a:extLst>
        </xdr:cNvPr>
        <xdr:cNvSpPr/>
      </xdr:nvSpPr>
      <xdr:spPr>
        <a:xfrm>
          <a:off x="3384550" y="13620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0C65E49A-75F5-4C5D-851E-A51E6DB0B18A}"/>
            </a:ext>
          </a:extLst>
        </xdr:cNvPr>
        <xdr:cNvSpPr/>
      </xdr:nvSpPr>
      <xdr:spPr>
        <a:xfrm>
          <a:off x="2571750" y="1358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2941EDDA-232B-4451-AAF8-11D49BCF4DAD}"/>
            </a:ext>
          </a:extLst>
        </xdr:cNvPr>
        <xdr:cNvSpPr/>
      </xdr:nvSpPr>
      <xdr:spPr>
        <a:xfrm>
          <a:off x="1778000" y="1355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106499</xdr:rowOff>
    </xdr:from>
    <xdr:to>
      <xdr:col>6</xdr:col>
      <xdr:colOff>38100</xdr:colOff>
      <xdr:row>82</xdr:row>
      <xdr:rowOff>36649</xdr:rowOff>
    </xdr:to>
    <xdr:sp macro="" textlink="">
      <xdr:nvSpPr>
        <xdr:cNvPr id="295" name="フローチャート: 判断 294">
          <a:extLst>
            <a:ext uri="{FF2B5EF4-FFF2-40B4-BE49-F238E27FC236}">
              <a16:creationId xmlns:a16="http://schemas.microsoft.com/office/drawing/2014/main" id="{855B9E3C-DB26-4061-882C-4893186AECE1}"/>
            </a:ext>
          </a:extLst>
        </xdr:cNvPr>
        <xdr:cNvSpPr/>
      </xdr:nvSpPr>
      <xdr:spPr>
        <a:xfrm>
          <a:off x="984250" y="1348594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C5CA8608-C764-473B-A5B2-7C3E12E54DA6}"/>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2B9C7EE6-5906-4BB2-A323-C846FEB32A66}"/>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A688F1E-CF80-41B7-8E53-EF16BF165B6C}"/>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4E0DE2F-E16F-4842-AC3A-FF3841B89002}"/>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192291A-1FEC-49EE-BEDD-4B68E6C644F3}"/>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10161</xdr:rowOff>
    </xdr:from>
    <xdr:to>
      <xdr:col>24</xdr:col>
      <xdr:colOff>114300</xdr:colOff>
      <xdr:row>78</xdr:row>
      <xdr:rowOff>111761</xdr:rowOff>
    </xdr:to>
    <xdr:sp macro="" textlink="">
      <xdr:nvSpPr>
        <xdr:cNvPr id="301" name="楕円 300">
          <a:extLst>
            <a:ext uri="{FF2B5EF4-FFF2-40B4-BE49-F238E27FC236}">
              <a16:creationId xmlns:a16="http://schemas.microsoft.com/office/drawing/2014/main" id="{E5F3F7C8-6858-4A52-8F03-AC86893D0427}"/>
            </a:ext>
          </a:extLst>
        </xdr:cNvPr>
        <xdr:cNvSpPr/>
      </xdr:nvSpPr>
      <xdr:spPr>
        <a:xfrm>
          <a:off x="4127500" y="1289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96538</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517A5B48-0053-4051-939D-D6E6992FB15B}"/>
            </a:ext>
          </a:extLst>
        </xdr:cNvPr>
        <xdr:cNvSpPr txBox="1"/>
      </xdr:nvSpPr>
      <xdr:spPr>
        <a:xfrm>
          <a:off x="4216400" y="1281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3629</xdr:rowOff>
    </xdr:from>
    <xdr:to>
      <xdr:col>20</xdr:col>
      <xdr:colOff>38100</xdr:colOff>
      <xdr:row>78</xdr:row>
      <xdr:rowOff>105229</xdr:rowOff>
    </xdr:to>
    <xdr:sp macro="" textlink="">
      <xdr:nvSpPr>
        <xdr:cNvPr id="303" name="楕円 302">
          <a:extLst>
            <a:ext uri="{FF2B5EF4-FFF2-40B4-BE49-F238E27FC236}">
              <a16:creationId xmlns:a16="http://schemas.microsoft.com/office/drawing/2014/main" id="{8E160277-C884-41E1-B110-E594B387F887}"/>
            </a:ext>
          </a:extLst>
        </xdr:cNvPr>
        <xdr:cNvSpPr/>
      </xdr:nvSpPr>
      <xdr:spPr>
        <a:xfrm>
          <a:off x="3384550" y="1288777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54429</xdr:rowOff>
    </xdr:from>
    <xdr:to>
      <xdr:col>24</xdr:col>
      <xdr:colOff>63500</xdr:colOff>
      <xdr:row>78</xdr:row>
      <xdr:rowOff>60961</xdr:rowOff>
    </xdr:to>
    <xdr:cxnSp macro="">
      <xdr:nvCxnSpPr>
        <xdr:cNvPr id="304" name="直線コネクタ 303">
          <a:extLst>
            <a:ext uri="{FF2B5EF4-FFF2-40B4-BE49-F238E27FC236}">
              <a16:creationId xmlns:a16="http://schemas.microsoft.com/office/drawing/2014/main" id="{D04BFD4A-537F-491C-8BA9-677A2660CDBF}"/>
            </a:ext>
          </a:extLst>
        </xdr:cNvPr>
        <xdr:cNvCxnSpPr/>
      </xdr:nvCxnSpPr>
      <xdr:spPr>
        <a:xfrm>
          <a:off x="3429000" y="12938579"/>
          <a:ext cx="7493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139156</xdr:rowOff>
    </xdr:from>
    <xdr:to>
      <xdr:col>15</xdr:col>
      <xdr:colOff>101600</xdr:colOff>
      <xdr:row>78</xdr:row>
      <xdr:rowOff>69306</xdr:rowOff>
    </xdr:to>
    <xdr:sp macro="" textlink="">
      <xdr:nvSpPr>
        <xdr:cNvPr id="305" name="楕円 304">
          <a:extLst>
            <a:ext uri="{FF2B5EF4-FFF2-40B4-BE49-F238E27FC236}">
              <a16:creationId xmlns:a16="http://schemas.microsoft.com/office/drawing/2014/main" id="{187D97E7-4E3C-4A63-AEA4-E941CF76252B}"/>
            </a:ext>
          </a:extLst>
        </xdr:cNvPr>
        <xdr:cNvSpPr/>
      </xdr:nvSpPr>
      <xdr:spPr>
        <a:xfrm>
          <a:off x="2571750" y="128582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18506</xdr:rowOff>
    </xdr:from>
    <xdr:to>
      <xdr:col>19</xdr:col>
      <xdr:colOff>177800</xdr:colOff>
      <xdr:row>78</xdr:row>
      <xdr:rowOff>54429</xdr:rowOff>
    </xdr:to>
    <xdr:cxnSp macro="">
      <xdr:nvCxnSpPr>
        <xdr:cNvPr id="306" name="直線コネクタ 305">
          <a:extLst>
            <a:ext uri="{FF2B5EF4-FFF2-40B4-BE49-F238E27FC236}">
              <a16:creationId xmlns:a16="http://schemas.microsoft.com/office/drawing/2014/main" id="{E33FA969-A042-489D-8824-6E8100554D7C}"/>
            </a:ext>
          </a:extLst>
        </xdr:cNvPr>
        <xdr:cNvCxnSpPr/>
      </xdr:nvCxnSpPr>
      <xdr:spPr>
        <a:xfrm>
          <a:off x="2622550" y="12902656"/>
          <a:ext cx="8064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98334</xdr:rowOff>
    </xdr:from>
    <xdr:to>
      <xdr:col>10</xdr:col>
      <xdr:colOff>165100</xdr:colOff>
      <xdr:row>79</xdr:row>
      <xdr:rowOff>28484</xdr:rowOff>
    </xdr:to>
    <xdr:sp macro="" textlink="">
      <xdr:nvSpPr>
        <xdr:cNvPr id="307" name="楕円 306">
          <a:extLst>
            <a:ext uri="{FF2B5EF4-FFF2-40B4-BE49-F238E27FC236}">
              <a16:creationId xmlns:a16="http://schemas.microsoft.com/office/drawing/2014/main" id="{8AEFCDB2-4BFA-4DBB-A981-D56EA44F5039}"/>
            </a:ext>
          </a:extLst>
        </xdr:cNvPr>
        <xdr:cNvSpPr/>
      </xdr:nvSpPr>
      <xdr:spPr>
        <a:xfrm>
          <a:off x="1778000" y="129824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18506</xdr:rowOff>
    </xdr:from>
    <xdr:to>
      <xdr:col>15</xdr:col>
      <xdr:colOff>50800</xdr:colOff>
      <xdr:row>78</xdr:row>
      <xdr:rowOff>149134</xdr:rowOff>
    </xdr:to>
    <xdr:cxnSp macro="">
      <xdr:nvCxnSpPr>
        <xdr:cNvPr id="308" name="直線コネクタ 307">
          <a:extLst>
            <a:ext uri="{FF2B5EF4-FFF2-40B4-BE49-F238E27FC236}">
              <a16:creationId xmlns:a16="http://schemas.microsoft.com/office/drawing/2014/main" id="{D0693F7E-3B6F-4D2E-AEEE-9FE7629932D2}"/>
            </a:ext>
          </a:extLst>
        </xdr:cNvPr>
        <xdr:cNvCxnSpPr/>
      </xdr:nvCxnSpPr>
      <xdr:spPr>
        <a:xfrm flipV="1">
          <a:off x="1828800" y="12902656"/>
          <a:ext cx="79375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36286</xdr:rowOff>
    </xdr:from>
    <xdr:to>
      <xdr:col>6</xdr:col>
      <xdr:colOff>38100</xdr:colOff>
      <xdr:row>78</xdr:row>
      <xdr:rowOff>137886</xdr:rowOff>
    </xdr:to>
    <xdr:sp macro="" textlink="">
      <xdr:nvSpPr>
        <xdr:cNvPr id="309" name="楕円 308">
          <a:extLst>
            <a:ext uri="{FF2B5EF4-FFF2-40B4-BE49-F238E27FC236}">
              <a16:creationId xmlns:a16="http://schemas.microsoft.com/office/drawing/2014/main" id="{FD923896-1645-4995-8A11-796CECD5248D}"/>
            </a:ext>
          </a:extLst>
        </xdr:cNvPr>
        <xdr:cNvSpPr/>
      </xdr:nvSpPr>
      <xdr:spPr>
        <a:xfrm>
          <a:off x="984250" y="129204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87086</xdr:rowOff>
    </xdr:from>
    <xdr:to>
      <xdr:col>10</xdr:col>
      <xdr:colOff>114300</xdr:colOff>
      <xdr:row>78</xdr:row>
      <xdr:rowOff>149134</xdr:rowOff>
    </xdr:to>
    <xdr:cxnSp macro="">
      <xdr:nvCxnSpPr>
        <xdr:cNvPr id="310" name="直線コネクタ 309">
          <a:extLst>
            <a:ext uri="{FF2B5EF4-FFF2-40B4-BE49-F238E27FC236}">
              <a16:creationId xmlns:a16="http://schemas.microsoft.com/office/drawing/2014/main" id="{F3189CC5-B078-4601-8DF2-82C5F02D4C60}"/>
            </a:ext>
          </a:extLst>
        </xdr:cNvPr>
        <xdr:cNvCxnSpPr/>
      </xdr:nvCxnSpPr>
      <xdr:spPr>
        <a:xfrm>
          <a:off x="1028700" y="12971236"/>
          <a:ext cx="8001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168201</xdr:rowOff>
    </xdr:from>
    <xdr:ext cx="405111" cy="259045"/>
    <xdr:sp macro="" textlink="">
      <xdr:nvSpPr>
        <xdr:cNvPr id="311" name="n_1aveValue【公営住宅】&#10;有形固定資産減価償却率">
          <a:extLst>
            <a:ext uri="{FF2B5EF4-FFF2-40B4-BE49-F238E27FC236}">
              <a16:creationId xmlns:a16="http://schemas.microsoft.com/office/drawing/2014/main" id="{67853B48-915F-4134-9C96-E4008344CB97}"/>
            </a:ext>
          </a:extLst>
        </xdr:cNvPr>
        <xdr:cNvSpPr txBox="1"/>
      </xdr:nvSpPr>
      <xdr:spPr>
        <a:xfrm>
          <a:off x="3239144" y="13712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12" name="n_2aveValue【公営住宅】&#10;有形固定資産減価償却率">
          <a:extLst>
            <a:ext uri="{FF2B5EF4-FFF2-40B4-BE49-F238E27FC236}">
              <a16:creationId xmlns:a16="http://schemas.microsoft.com/office/drawing/2014/main" id="{50EC65A4-7692-4ABE-8B58-5E651662AB7A}"/>
            </a:ext>
          </a:extLst>
        </xdr:cNvPr>
        <xdr:cNvSpPr txBox="1"/>
      </xdr:nvSpPr>
      <xdr:spPr>
        <a:xfrm>
          <a:off x="2439044" y="13676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99621</xdr:rowOff>
    </xdr:from>
    <xdr:ext cx="405111" cy="259045"/>
    <xdr:sp macro="" textlink="">
      <xdr:nvSpPr>
        <xdr:cNvPr id="313" name="n_3aveValue【公営住宅】&#10;有形固定資産減価償却率">
          <a:extLst>
            <a:ext uri="{FF2B5EF4-FFF2-40B4-BE49-F238E27FC236}">
              <a16:creationId xmlns:a16="http://schemas.microsoft.com/office/drawing/2014/main" id="{2BD40BDA-10D9-404D-8558-184FABCDEBEB}"/>
            </a:ext>
          </a:extLst>
        </xdr:cNvPr>
        <xdr:cNvSpPr txBox="1"/>
      </xdr:nvSpPr>
      <xdr:spPr>
        <a:xfrm>
          <a:off x="1645294" y="13644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27776</xdr:rowOff>
    </xdr:from>
    <xdr:ext cx="405111" cy="259045"/>
    <xdr:sp macro="" textlink="">
      <xdr:nvSpPr>
        <xdr:cNvPr id="314" name="n_4aveValue【公営住宅】&#10;有形固定資産減価償却率">
          <a:extLst>
            <a:ext uri="{FF2B5EF4-FFF2-40B4-BE49-F238E27FC236}">
              <a16:creationId xmlns:a16="http://schemas.microsoft.com/office/drawing/2014/main" id="{1D22CFEC-E9D4-433C-9D79-AB868C36DDBC}"/>
            </a:ext>
          </a:extLst>
        </xdr:cNvPr>
        <xdr:cNvSpPr txBox="1"/>
      </xdr:nvSpPr>
      <xdr:spPr>
        <a:xfrm>
          <a:off x="851544" y="13572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121756</xdr:rowOff>
    </xdr:from>
    <xdr:ext cx="405111" cy="259045"/>
    <xdr:sp macro="" textlink="">
      <xdr:nvSpPr>
        <xdr:cNvPr id="315" name="n_1mainValue【公営住宅】&#10;有形固定資産減価償却率">
          <a:extLst>
            <a:ext uri="{FF2B5EF4-FFF2-40B4-BE49-F238E27FC236}">
              <a16:creationId xmlns:a16="http://schemas.microsoft.com/office/drawing/2014/main" id="{086C5BE4-FCC5-4E2F-A734-225216D20E18}"/>
            </a:ext>
          </a:extLst>
        </xdr:cNvPr>
        <xdr:cNvSpPr txBox="1"/>
      </xdr:nvSpPr>
      <xdr:spPr>
        <a:xfrm>
          <a:off x="3239144" y="1267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85833</xdr:rowOff>
    </xdr:from>
    <xdr:ext cx="405111" cy="259045"/>
    <xdr:sp macro="" textlink="">
      <xdr:nvSpPr>
        <xdr:cNvPr id="316" name="n_2mainValue【公営住宅】&#10;有形固定資産減価償却率">
          <a:extLst>
            <a:ext uri="{FF2B5EF4-FFF2-40B4-BE49-F238E27FC236}">
              <a16:creationId xmlns:a16="http://schemas.microsoft.com/office/drawing/2014/main" id="{511D3D71-4F05-4980-BE8B-5DCEACBDB2A5}"/>
            </a:ext>
          </a:extLst>
        </xdr:cNvPr>
        <xdr:cNvSpPr txBox="1"/>
      </xdr:nvSpPr>
      <xdr:spPr>
        <a:xfrm>
          <a:off x="2439044" y="126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45011</xdr:rowOff>
    </xdr:from>
    <xdr:ext cx="405111" cy="259045"/>
    <xdr:sp macro="" textlink="">
      <xdr:nvSpPr>
        <xdr:cNvPr id="317" name="n_3mainValue【公営住宅】&#10;有形固定資産減価償却率">
          <a:extLst>
            <a:ext uri="{FF2B5EF4-FFF2-40B4-BE49-F238E27FC236}">
              <a16:creationId xmlns:a16="http://schemas.microsoft.com/office/drawing/2014/main" id="{7C520B26-50E6-40CE-976F-EEFDC08F0332}"/>
            </a:ext>
          </a:extLst>
        </xdr:cNvPr>
        <xdr:cNvSpPr txBox="1"/>
      </xdr:nvSpPr>
      <xdr:spPr>
        <a:xfrm>
          <a:off x="1645294" y="12764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154413</xdr:rowOff>
    </xdr:from>
    <xdr:ext cx="405111" cy="259045"/>
    <xdr:sp macro="" textlink="">
      <xdr:nvSpPr>
        <xdr:cNvPr id="318" name="n_4mainValue【公営住宅】&#10;有形固定資産減価償却率">
          <a:extLst>
            <a:ext uri="{FF2B5EF4-FFF2-40B4-BE49-F238E27FC236}">
              <a16:creationId xmlns:a16="http://schemas.microsoft.com/office/drawing/2014/main" id="{FA9D658D-D160-4AE7-B943-35AE30EAF919}"/>
            </a:ext>
          </a:extLst>
        </xdr:cNvPr>
        <xdr:cNvSpPr txBox="1"/>
      </xdr:nvSpPr>
      <xdr:spPr>
        <a:xfrm>
          <a:off x="851544" y="1270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4303089C-4F36-47B3-B85C-130C23306E74}"/>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3D92B6A3-3478-4617-B147-195BC2665E45}"/>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F71CBB61-3BEB-4D65-A32B-23E3BC542C1E}"/>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52C38A33-86D2-440A-AC79-F9EC64B5C4CC}"/>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90426A21-5C44-46C3-A266-B120DDA7D33D}"/>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F2AAAD2F-FACF-4C67-ACF1-C6FF1BC7B619}"/>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F93B48D2-FC3E-4016-9F24-BB3376E90B63}"/>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20240E38-2C6A-41CA-B346-C157197A2021}"/>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DAE90E09-A46F-46D5-A0F5-5745EA22D8D7}"/>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15348833-A205-497F-84FF-540AF11062B2}"/>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1057186B-B120-417C-B54B-F42954C8567F}"/>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3D3BF771-B389-4123-88C0-489D7443BCEB}"/>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D6B3E927-38C7-4E32-982E-0BFB904935FD}"/>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12549E8E-6C39-40B9-8C71-6188F4DDA0F6}"/>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F71D6C13-2C66-46F8-8406-64B0D6C100B0}"/>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430FCB45-7578-4FA5-864A-54FE0B5132F5}"/>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01FF125F-2648-4A4F-AEFB-DD841FAF5649}"/>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0EBA4BA8-74B9-4226-9D8A-95B5EEE2BC0B}"/>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0D49F338-3B7B-479A-B1FA-F213238254E2}"/>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CFAD2852-EE33-41CD-A496-1FA86730A6BA}"/>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456C2C11-49EC-4B78-8300-5D53DAA17A56}"/>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5607DD88-689C-434F-8507-04A417CA68D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D9782E26-2FD0-4201-8B6A-4EC5AB2DB644}"/>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9B1AA8C0-E4BA-406E-A52A-988D146D6973}"/>
            </a:ext>
          </a:extLst>
        </xdr:cNvPr>
        <xdr:cNvCxnSpPr/>
      </xdr:nvCxnSpPr>
      <xdr:spPr>
        <a:xfrm flipV="1">
          <a:off x="9429115" y="12987020"/>
          <a:ext cx="0" cy="1328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29022A6E-E054-406C-9696-0A4798C5C12C}"/>
            </a:ext>
          </a:extLst>
        </xdr:cNvPr>
        <xdr:cNvSpPr txBox="1"/>
      </xdr:nvSpPr>
      <xdr:spPr>
        <a:xfrm>
          <a:off x="9467850"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9C3E58C1-DE35-429C-A741-1D578B8768B7}"/>
            </a:ext>
          </a:extLst>
        </xdr:cNvPr>
        <xdr:cNvCxnSpPr/>
      </xdr:nvCxnSpPr>
      <xdr:spPr>
        <a:xfrm>
          <a:off x="9359900" y="14315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96C2A6B1-48FC-4294-9483-9A887CC1C1C0}"/>
            </a:ext>
          </a:extLst>
        </xdr:cNvPr>
        <xdr:cNvSpPr txBox="1"/>
      </xdr:nvSpPr>
      <xdr:spPr>
        <a:xfrm>
          <a:off x="9467850" y="127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FE4DAC4E-B7D5-4B4A-8D9D-EE5E89676759}"/>
            </a:ext>
          </a:extLst>
        </xdr:cNvPr>
        <xdr:cNvCxnSpPr/>
      </xdr:nvCxnSpPr>
      <xdr:spPr>
        <a:xfrm>
          <a:off x="9359900" y="1298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FC46AE2E-47B1-45FC-A0A4-549F85DB5C8A}"/>
            </a:ext>
          </a:extLst>
        </xdr:cNvPr>
        <xdr:cNvSpPr txBox="1"/>
      </xdr:nvSpPr>
      <xdr:spPr>
        <a:xfrm>
          <a:off x="9467850" y="13626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0E89A8FB-64AA-4838-9D01-7E0950C14160}"/>
            </a:ext>
          </a:extLst>
        </xdr:cNvPr>
        <xdr:cNvSpPr/>
      </xdr:nvSpPr>
      <xdr:spPr>
        <a:xfrm>
          <a:off x="9398000" y="137685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764AFFC4-098B-4BEA-BBBE-E23CF879C3A9}"/>
            </a:ext>
          </a:extLst>
        </xdr:cNvPr>
        <xdr:cNvSpPr/>
      </xdr:nvSpPr>
      <xdr:spPr>
        <a:xfrm>
          <a:off x="863600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15112A68-8BFE-4EFA-AE08-40D37C4609B0}"/>
            </a:ext>
          </a:extLst>
        </xdr:cNvPr>
        <xdr:cNvSpPr/>
      </xdr:nvSpPr>
      <xdr:spPr>
        <a:xfrm>
          <a:off x="7842250" y="13772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1966B11E-B9E2-4C98-A654-74F665872903}"/>
            </a:ext>
          </a:extLst>
        </xdr:cNvPr>
        <xdr:cNvSpPr/>
      </xdr:nvSpPr>
      <xdr:spPr>
        <a:xfrm>
          <a:off x="702945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133604</xdr:rowOff>
    </xdr:from>
    <xdr:to>
      <xdr:col>36</xdr:col>
      <xdr:colOff>165100</xdr:colOff>
      <xdr:row>85</xdr:row>
      <xdr:rowOff>63754</xdr:rowOff>
    </xdr:to>
    <xdr:sp macro="" textlink="">
      <xdr:nvSpPr>
        <xdr:cNvPr id="352" name="フローチャート: 判断 351">
          <a:extLst>
            <a:ext uri="{FF2B5EF4-FFF2-40B4-BE49-F238E27FC236}">
              <a16:creationId xmlns:a16="http://schemas.microsoft.com/office/drawing/2014/main" id="{9E572EBC-DEB3-4E8B-A49C-01CFCAC02E22}"/>
            </a:ext>
          </a:extLst>
        </xdr:cNvPr>
        <xdr:cNvSpPr/>
      </xdr:nvSpPr>
      <xdr:spPr>
        <a:xfrm>
          <a:off x="6235700" y="140083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A5D2AC9-A3AF-493C-ADC4-78AEB27AF363}"/>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A047CC4-0663-4D43-958E-01B43FFDA4ED}"/>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0382F40-1934-4A57-8FE4-3C045428FF2E}"/>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5A9F51E-54B5-41B9-994A-6AFAA3BAECEC}"/>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7A9ACB4-5584-441E-B319-DAC95F0E2B25}"/>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71120</xdr:rowOff>
    </xdr:from>
    <xdr:to>
      <xdr:col>55</xdr:col>
      <xdr:colOff>50800</xdr:colOff>
      <xdr:row>86</xdr:row>
      <xdr:rowOff>1270</xdr:rowOff>
    </xdr:to>
    <xdr:sp macro="" textlink="">
      <xdr:nvSpPr>
        <xdr:cNvPr id="358" name="楕円 357">
          <a:extLst>
            <a:ext uri="{FF2B5EF4-FFF2-40B4-BE49-F238E27FC236}">
              <a16:creationId xmlns:a16="http://schemas.microsoft.com/office/drawing/2014/main" id="{EEABCCF7-362F-4F22-8A83-218A8168A60B}"/>
            </a:ext>
          </a:extLst>
        </xdr:cNvPr>
        <xdr:cNvSpPr/>
      </xdr:nvSpPr>
      <xdr:spPr>
        <a:xfrm>
          <a:off x="9398000" y="141109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49547</xdr:rowOff>
    </xdr:from>
    <xdr:ext cx="469744" cy="259045"/>
    <xdr:sp macro="" textlink="">
      <xdr:nvSpPr>
        <xdr:cNvPr id="359" name="【公営住宅】&#10;一人当たり面積該当値テキスト">
          <a:extLst>
            <a:ext uri="{FF2B5EF4-FFF2-40B4-BE49-F238E27FC236}">
              <a16:creationId xmlns:a16="http://schemas.microsoft.com/office/drawing/2014/main" id="{D730E1AA-563A-439E-B423-05C0875C3CC4}"/>
            </a:ext>
          </a:extLst>
        </xdr:cNvPr>
        <xdr:cNvSpPr txBox="1"/>
      </xdr:nvSpPr>
      <xdr:spPr>
        <a:xfrm>
          <a:off x="9467850" y="1408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77978</xdr:rowOff>
    </xdr:from>
    <xdr:to>
      <xdr:col>50</xdr:col>
      <xdr:colOff>165100</xdr:colOff>
      <xdr:row>86</xdr:row>
      <xdr:rowOff>8128</xdr:rowOff>
    </xdr:to>
    <xdr:sp macro="" textlink="">
      <xdr:nvSpPr>
        <xdr:cNvPr id="360" name="楕円 359">
          <a:extLst>
            <a:ext uri="{FF2B5EF4-FFF2-40B4-BE49-F238E27FC236}">
              <a16:creationId xmlns:a16="http://schemas.microsoft.com/office/drawing/2014/main" id="{5FCA90F7-3285-4545-BBAE-3E717272A7D9}"/>
            </a:ext>
          </a:extLst>
        </xdr:cNvPr>
        <xdr:cNvSpPr/>
      </xdr:nvSpPr>
      <xdr:spPr>
        <a:xfrm>
          <a:off x="8636000" y="141178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121920</xdr:rowOff>
    </xdr:from>
    <xdr:to>
      <xdr:col>55</xdr:col>
      <xdr:colOff>0</xdr:colOff>
      <xdr:row>85</xdr:row>
      <xdr:rowOff>128778</xdr:rowOff>
    </xdr:to>
    <xdr:cxnSp macro="">
      <xdr:nvCxnSpPr>
        <xdr:cNvPr id="361" name="直線コネクタ 360">
          <a:extLst>
            <a:ext uri="{FF2B5EF4-FFF2-40B4-BE49-F238E27FC236}">
              <a16:creationId xmlns:a16="http://schemas.microsoft.com/office/drawing/2014/main" id="{F1EF583D-CB22-4490-85D6-69440CE5BB03}"/>
            </a:ext>
          </a:extLst>
        </xdr:cNvPr>
        <xdr:cNvCxnSpPr/>
      </xdr:nvCxnSpPr>
      <xdr:spPr>
        <a:xfrm flipV="1">
          <a:off x="8686800" y="14161770"/>
          <a:ext cx="7429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58165</xdr:rowOff>
    </xdr:from>
    <xdr:to>
      <xdr:col>46</xdr:col>
      <xdr:colOff>38100</xdr:colOff>
      <xdr:row>85</xdr:row>
      <xdr:rowOff>159765</xdr:rowOff>
    </xdr:to>
    <xdr:sp macro="" textlink="">
      <xdr:nvSpPr>
        <xdr:cNvPr id="362" name="楕円 361">
          <a:extLst>
            <a:ext uri="{FF2B5EF4-FFF2-40B4-BE49-F238E27FC236}">
              <a16:creationId xmlns:a16="http://schemas.microsoft.com/office/drawing/2014/main" id="{9179C549-0AF7-41F0-8F81-30589572A1BB}"/>
            </a:ext>
          </a:extLst>
        </xdr:cNvPr>
        <xdr:cNvSpPr/>
      </xdr:nvSpPr>
      <xdr:spPr>
        <a:xfrm>
          <a:off x="7842250" y="140980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108965</xdr:rowOff>
    </xdr:from>
    <xdr:to>
      <xdr:col>50</xdr:col>
      <xdr:colOff>114300</xdr:colOff>
      <xdr:row>85</xdr:row>
      <xdr:rowOff>128778</xdr:rowOff>
    </xdr:to>
    <xdr:cxnSp macro="">
      <xdr:nvCxnSpPr>
        <xdr:cNvPr id="363" name="直線コネクタ 362">
          <a:extLst>
            <a:ext uri="{FF2B5EF4-FFF2-40B4-BE49-F238E27FC236}">
              <a16:creationId xmlns:a16="http://schemas.microsoft.com/office/drawing/2014/main" id="{B3D3377A-6CED-4CB4-9F29-B53587C848DA}"/>
            </a:ext>
          </a:extLst>
        </xdr:cNvPr>
        <xdr:cNvCxnSpPr/>
      </xdr:nvCxnSpPr>
      <xdr:spPr>
        <a:xfrm>
          <a:off x="7886700" y="14148815"/>
          <a:ext cx="800100" cy="1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68072</xdr:rowOff>
    </xdr:from>
    <xdr:to>
      <xdr:col>41</xdr:col>
      <xdr:colOff>101600</xdr:colOff>
      <xdr:row>85</xdr:row>
      <xdr:rowOff>169672</xdr:rowOff>
    </xdr:to>
    <xdr:sp macro="" textlink="">
      <xdr:nvSpPr>
        <xdr:cNvPr id="364" name="楕円 363">
          <a:extLst>
            <a:ext uri="{FF2B5EF4-FFF2-40B4-BE49-F238E27FC236}">
              <a16:creationId xmlns:a16="http://schemas.microsoft.com/office/drawing/2014/main" id="{122D5309-1841-450F-83C1-965A1898A58C}"/>
            </a:ext>
          </a:extLst>
        </xdr:cNvPr>
        <xdr:cNvSpPr/>
      </xdr:nvSpPr>
      <xdr:spPr>
        <a:xfrm>
          <a:off x="7029450" y="14107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108965</xdr:rowOff>
    </xdr:from>
    <xdr:to>
      <xdr:col>45</xdr:col>
      <xdr:colOff>177800</xdr:colOff>
      <xdr:row>85</xdr:row>
      <xdr:rowOff>118872</xdr:rowOff>
    </xdr:to>
    <xdr:cxnSp macro="">
      <xdr:nvCxnSpPr>
        <xdr:cNvPr id="365" name="直線コネクタ 364">
          <a:extLst>
            <a:ext uri="{FF2B5EF4-FFF2-40B4-BE49-F238E27FC236}">
              <a16:creationId xmlns:a16="http://schemas.microsoft.com/office/drawing/2014/main" id="{A46F19F0-C807-4F7A-B776-56C8F6B8B93E}"/>
            </a:ext>
          </a:extLst>
        </xdr:cNvPr>
        <xdr:cNvCxnSpPr/>
      </xdr:nvCxnSpPr>
      <xdr:spPr>
        <a:xfrm flipV="1">
          <a:off x="7080250" y="14148815"/>
          <a:ext cx="80645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65024</xdr:rowOff>
    </xdr:from>
    <xdr:to>
      <xdr:col>36</xdr:col>
      <xdr:colOff>165100</xdr:colOff>
      <xdr:row>85</xdr:row>
      <xdr:rowOff>166624</xdr:rowOff>
    </xdr:to>
    <xdr:sp macro="" textlink="">
      <xdr:nvSpPr>
        <xdr:cNvPr id="366" name="楕円 365">
          <a:extLst>
            <a:ext uri="{FF2B5EF4-FFF2-40B4-BE49-F238E27FC236}">
              <a16:creationId xmlns:a16="http://schemas.microsoft.com/office/drawing/2014/main" id="{40B004B9-20E6-4CB8-8DBD-23A1BD8DDC1C}"/>
            </a:ext>
          </a:extLst>
        </xdr:cNvPr>
        <xdr:cNvSpPr/>
      </xdr:nvSpPr>
      <xdr:spPr>
        <a:xfrm>
          <a:off x="6235700" y="1410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115824</xdr:rowOff>
    </xdr:from>
    <xdr:to>
      <xdr:col>41</xdr:col>
      <xdr:colOff>50800</xdr:colOff>
      <xdr:row>85</xdr:row>
      <xdr:rowOff>118872</xdr:rowOff>
    </xdr:to>
    <xdr:cxnSp macro="">
      <xdr:nvCxnSpPr>
        <xdr:cNvPr id="367" name="直線コネクタ 366">
          <a:extLst>
            <a:ext uri="{FF2B5EF4-FFF2-40B4-BE49-F238E27FC236}">
              <a16:creationId xmlns:a16="http://schemas.microsoft.com/office/drawing/2014/main" id="{CB06252B-C0FB-4C1A-8F29-1124C9F9FB07}"/>
            </a:ext>
          </a:extLst>
        </xdr:cNvPr>
        <xdr:cNvCxnSpPr/>
      </xdr:nvCxnSpPr>
      <xdr:spPr>
        <a:xfrm>
          <a:off x="6286500" y="14155674"/>
          <a:ext cx="79375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88D457C6-0D58-4B3E-86AF-AFF510685B2C}"/>
            </a:ext>
          </a:extLst>
        </xdr:cNvPr>
        <xdr:cNvSpPr txBox="1"/>
      </xdr:nvSpPr>
      <xdr:spPr>
        <a:xfrm>
          <a:off x="845827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8F85DD6A-9F8B-4B08-A5FA-8A220EF03720}"/>
            </a:ext>
          </a:extLst>
        </xdr:cNvPr>
        <xdr:cNvSpPr txBox="1"/>
      </xdr:nvSpPr>
      <xdr:spPr>
        <a:xfrm>
          <a:off x="7677227" y="1355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549909F6-9581-4E8C-A5B2-1B819C0FA422}"/>
            </a:ext>
          </a:extLst>
        </xdr:cNvPr>
        <xdr:cNvSpPr txBox="1"/>
      </xdr:nvSpPr>
      <xdr:spPr>
        <a:xfrm>
          <a:off x="686442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80281</xdr:rowOff>
    </xdr:from>
    <xdr:ext cx="469744" cy="259045"/>
    <xdr:sp macro="" textlink="">
      <xdr:nvSpPr>
        <xdr:cNvPr id="371" name="n_4aveValue【公営住宅】&#10;一人当たり面積">
          <a:extLst>
            <a:ext uri="{FF2B5EF4-FFF2-40B4-BE49-F238E27FC236}">
              <a16:creationId xmlns:a16="http://schemas.microsoft.com/office/drawing/2014/main" id="{538F4FBD-77C1-49FF-B678-3784AFADDB45}"/>
            </a:ext>
          </a:extLst>
        </xdr:cNvPr>
        <xdr:cNvSpPr txBox="1"/>
      </xdr:nvSpPr>
      <xdr:spPr>
        <a:xfrm>
          <a:off x="6070677" y="1378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170705</xdr:rowOff>
    </xdr:from>
    <xdr:ext cx="469744" cy="259045"/>
    <xdr:sp macro="" textlink="">
      <xdr:nvSpPr>
        <xdr:cNvPr id="372" name="n_1mainValue【公営住宅】&#10;一人当たり面積">
          <a:extLst>
            <a:ext uri="{FF2B5EF4-FFF2-40B4-BE49-F238E27FC236}">
              <a16:creationId xmlns:a16="http://schemas.microsoft.com/office/drawing/2014/main" id="{591B90C4-8B78-4CAC-85AD-653816410891}"/>
            </a:ext>
          </a:extLst>
        </xdr:cNvPr>
        <xdr:cNvSpPr txBox="1"/>
      </xdr:nvSpPr>
      <xdr:spPr>
        <a:xfrm>
          <a:off x="8458277" y="1420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150892</xdr:rowOff>
    </xdr:from>
    <xdr:ext cx="469744" cy="259045"/>
    <xdr:sp macro="" textlink="">
      <xdr:nvSpPr>
        <xdr:cNvPr id="373" name="n_2mainValue【公営住宅】&#10;一人当たり面積">
          <a:extLst>
            <a:ext uri="{FF2B5EF4-FFF2-40B4-BE49-F238E27FC236}">
              <a16:creationId xmlns:a16="http://schemas.microsoft.com/office/drawing/2014/main" id="{F24EA2B7-6CBD-4421-B952-2D7E4520716D}"/>
            </a:ext>
          </a:extLst>
        </xdr:cNvPr>
        <xdr:cNvSpPr txBox="1"/>
      </xdr:nvSpPr>
      <xdr:spPr>
        <a:xfrm>
          <a:off x="7677227" y="1419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160799</xdr:rowOff>
    </xdr:from>
    <xdr:ext cx="469744" cy="259045"/>
    <xdr:sp macro="" textlink="">
      <xdr:nvSpPr>
        <xdr:cNvPr id="374" name="n_3mainValue【公営住宅】&#10;一人当たり面積">
          <a:extLst>
            <a:ext uri="{FF2B5EF4-FFF2-40B4-BE49-F238E27FC236}">
              <a16:creationId xmlns:a16="http://schemas.microsoft.com/office/drawing/2014/main" id="{41011D5F-8372-4054-BA22-2E28F5C3E450}"/>
            </a:ext>
          </a:extLst>
        </xdr:cNvPr>
        <xdr:cNvSpPr txBox="1"/>
      </xdr:nvSpPr>
      <xdr:spPr>
        <a:xfrm>
          <a:off x="6864427" y="1420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157751</xdr:rowOff>
    </xdr:from>
    <xdr:ext cx="469744" cy="259045"/>
    <xdr:sp macro="" textlink="">
      <xdr:nvSpPr>
        <xdr:cNvPr id="375" name="n_4mainValue【公営住宅】&#10;一人当たり面積">
          <a:extLst>
            <a:ext uri="{FF2B5EF4-FFF2-40B4-BE49-F238E27FC236}">
              <a16:creationId xmlns:a16="http://schemas.microsoft.com/office/drawing/2014/main" id="{43E7CA27-3F37-4E75-93DC-0AE64EFB705D}"/>
            </a:ext>
          </a:extLst>
        </xdr:cNvPr>
        <xdr:cNvSpPr txBox="1"/>
      </xdr:nvSpPr>
      <xdr:spPr>
        <a:xfrm>
          <a:off x="6070677" y="1419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DB69230C-EA43-4C11-B063-58C7A1CFA28E}"/>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3FA5E579-29A6-41A8-99A5-740BAB705273}"/>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687E5F38-ABE7-4FC8-B895-A254BD26557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6A2BC051-BAFF-4A22-891A-513FE0A15C9F}"/>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1C9EB6FB-7606-4240-B01F-2D12FB86E46C}"/>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FC5176A0-287A-4E97-97A6-F8149748169A}"/>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9341DA2C-3698-4CCA-9DA3-EF8B2FECE3A4}"/>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0A92E4C1-1F35-4F48-8988-70DA5679200A}"/>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9B6B5D64-B72E-41C4-8474-730986EF6818}"/>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70AA5FA5-9334-4819-978A-5E6C3CE80F8C}"/>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A71F42BD-9167-4C94-BF18-65F5116836E2}"/>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E13928EE-58B9-4A72-AB5C-2807E3B952A9}"/>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10EDDBA7-2435-44D4-8C98-537F77CD1075}"/>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72041D34-A854-4C5B-8D4C-AAB554BFE797}"/>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09E7B573-56DB-41D1-AF2E-2F75F6F43D2A}"/>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0EBA7D38-A923-4ECF-A057-B8EFD20D7DE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24FB8CFC-7472-48DE-B326-438D4A3E7B6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81C9E40A-3718-4FE0-B47C-55C18258AC88}"/>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8711441F-7E5E-4ED4-82C2-4CC00626857C}"/>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ACF44DD6-655D-4EC2-A322-1B5A39A8B6FF}"/>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3681416A-BE04-4242-843F-DFDD5F231EB3}"/>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5A273495-9535-4E24-8783-93FD9B5D66EB}"/>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B7A48E27-1529-4DEF-B6B0-14176C28C2C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39B72805-DD20-4BFA-B4D7-807B05EE7F66}"/>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9272FB7D-7D3B-4564-A27C-5D4B4A4E2993}"/>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F2F2AA9C-8D8E-4E17-B3F2-97339B71109F}"/>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D6098149-1ACC-4D17-8271-795D8B02E0FE}"/>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953198AA-1160-401C-8734-EC7521D0F1A8}"/>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C555A54E-107B-43C3-B267-DC112A86C71B}"/>
            </a:ext>
          </a:extLst>
        </xdr:cNvPr>
        <xdr:cNvSpPr txBox="1"/>
      </xdr:nvSpPr>
      <xdr:spPr>
        <a:xfrm>
          <a:off x="107977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A28678A4-242B-48B4-A9DD-40134A7DB8F4}"/>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BAD66569-ECB8-46AA-B16E-8974DAB65AD7}"/>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7C72176C-B2FD-4B9E-A6C1-931A67CB4A30}"/>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D913DC72-1738-4FF2-AA61-8A4A6212A625}"/>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28D1684B-5F61-42DB-81F6-9E0E7AC0B38D}"/>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C5C3321D-4318-4248-B8AE-CBDF892B7291}"/>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A8753AEB-B01B-4EE9-843B-4D4CEFED77F7}"/>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7FB42BB0-0059-4827-BB32-1C7E0B943A94}"/>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5D451ABE-F303-4F6E-B446-16F06166096F}"/>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4" name="直線コネクタ 413">
          <a:extLst>
            <a:ext uri="{FF2B5EF4-FFF2-40B4-BE49-F238E27FC236}">
              <a16:creationId xmlns:a16="http://schemas.microsoft.com/office/drawing/2014/main" id="{79163E83-DCC8-41E4-9B13-07D82AC0AD42}"/>
            </a:ext>
          </a:extLst>
        </xdr:cNvPr>
        <xdr:cNvCxnSpPr/>
      </xdr:nvCxnSpPr>
      <xdr:spPr>
        <a:xfrm flipV="1">
          <a:off x="14699614" y="5503418"/>
          <a:ext cx="0" cy="116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7B43509E-FE36-409A-A193-361536DF590C}"/>
            </a:ext>
          </a:extLst>
        </xdr:cNvPr>
        <xdr:cNvSpPr txBox="1"/>
      </xdr:nvSpPr>
      <xdr:spPr>
        <a:xfrm>
          <a:off x="14738350"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6" name="直線コネクタ 415">
          <a:extLst>
            <a:ext uri="{FF2B5EF4-FFF2-40B4-BE49-F238E27FC236}">
              <a16:creationId xmlns:a16="http://schemas.microsoft.com/office/drawing/2014/main" id="{EAFF896E-CB0C-461E-8DC9-B04C43C596EE}"/>
            </a:ext>
          </a:extLst>
        </xdr:cNvPr>
        <xdr:cNvCxnSpPr/>
      </xdr:nvCxnSpPr>
      <xdr:spPr>
        <a:xfrm>
          <a:off x="14611350" y="66728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12F4D8E7-639B-4E5E-8185-EA77228AF44B}"/>
            </a:ext>
          </a:extLst>
        </xdr:cNvPr>
        <xdr:cNvSpPr txBox="1"/>
      </xdr:nvSpPr>
      <xdr:spPr>
        <a:xfrm>
          <a:off x="14738350" y="5291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8" name="直線コネクタ 417">
          <a:extLst>
            <a:ext uri="{FF2B5EF4-FFF2-40B4-BE49-F238E27FC236}">
              <a16:creationId xmlns:a16="http://schemas.microsoft.com/office/drawing/2014/main" id="{5065F4BB-0F75-478B-807C-25E8FF2E25C8}"/>
            </a:ext>
          </a:extLst>
        </xdr:cNvPr>
        <xdr:cNvCxnSpPr/>
      </xdr:nvCxnSpPr>
      <xdr:spPr>
        <a:xfrm>
          <a:off x="14611350" y="55034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105427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D660D5FE-89E6-4516-9046-A1886D6B617D}"/>
            </a:ext>
          </a:extLst>
        </xdr:cNvPr>
        <xdr:cNvSpPr txBox="1"/>
      </xdr:nvSpPr>
      <xdr:spPr>
        <a:xfrm>
          <a:off x="14738350" y="5890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DEB61498-B6E1-487D-B68C-F30757EEF085}"/>
            </a:ext>
          </a:extLst>
        </xdr:cNvPr>
        <xdr:cNvSpPr/>
      </xdr:nvSpPr>
      <xdr:spPr>
        <a:xfrm>
          <a:off x="14649450" y="60325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1" name="フローチャート: 判断 420">
          <a:extLst>
            <a:ext uri="{FF2B5EF4-FFF2-40B4-BE49-F238E27FC236}">
              <a16:creationId xmlns:a16="http://schemas.microsoft.com/office/drawing/2014/main" id="{7E4A8DEA-3513-48AE-8300-CD8BF339A7F8}"/>
            </a:ext>
          </a:extLst>
        </xdr:cNvPr>
        <xdr:cNvSpPr/>
      </xdr:nvSpPr>
      <xdr:spPr>
        <a:xfrm>
          <a:off x="1388745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2" name="フローチャート: 判断 421">
          <a:extLst>
            <a:ext uri="{FF2B5EF4-FFF2-40B4-BE49-F238E27FC236}">
              <a16:creationId xmlns:a16="http://schemas.microsoft.com/office/drawing/2014/main" id="{9A3A1DA2-24C5-4332-9F60-C955881ADBC0}"/>
            </a:ext>
          </a:extLst>
        </xdr:cNvPr>
        <xdr:cNvSpPr/>
      </xdr:nvSpPr>
      <xdr:spPr>
        <a:xfrm>
          <a:off x="1309370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3" name="フローチャート: 判断 422">
          <a:extLst>
            <a:ext uri="{FF2B5EF4-FFF2-40B4-BE49-F238E27FC236}">
              <a16:creationId xmlns:a16="http://schemas.microsoft.com/office/drawing/2014/main" id="{9A39AF4E-7B95-4B44-AB32-773F2B00E650}"/>
            </a:ext>
          </a:extLst>
        </xdr:cNvPr>
        <xdr:cNvSpPr/>
      </xdr:nvSpPr>
      <xdr:spPr>
        <a:xfrm>
          <a:off x="12299950" y="5931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27686</xdr:rowOff>
    </xdr:from>
    <xdr:to>
      <xdr:col>67</xdr:col>
      <xdr:colOff>101600</xdr:colOff>
      <xdr:row>36</xdr:row>
      <xdr:rowOff>129286</xdr:rowOff>
    </xdr:to>
    <xdr:sp macro="" textlink="">
      <xdr:nvSpPr>
        <xdr:cNvPr id="424" name="フローチャート: 判断 423">
          <a:extLst>
            <a:ext uri="{FF2B5EF4-FFF2-40B4-BE49-F238E27FC236}">
              <a16:creationId xmlns:a16="http://schemas.microsoft.com/office/drawing/2014/main" id="{C86B61A6-B860-43F9-8007-F4DC16BF1285}"/>
            </a:ext>
          </a:extLst>
        </xdr:cNvPr>
        <xdr:cNvSpPr/>
      </xdr:nvSpPr>
      <xdr:spPr>
        <a:xfrm>
          <a:off x="1148715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D83B1C8A-85D6-48EA-9980-D0202ADB86DC}"/>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B8D1F8BA-AC87-418E-A221-506823BF9066}"/>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65997F7A-F4A0-4A1C-9C82-BA96A09AFDB7}"/>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D9882E9-453F-4DB1-BBD7-0288364564CE}"/>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DFADFF48-8A90-44F1-A756-7D51127BC427}"/>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13970</xdr:rowOff>
    </xdr:from>
    <xdr:to>
      <xdr:col>85</xdr:col>
      <xdr:colOff>177800</xdr:colOff>
      <xdr:row>38</xdr:row>
      <xdr:rowOff>115570</xdr:rowOff>
    </xdr:to>
    <xdr:sp macro="" textlink="">
      <xdr:nvSpPr>
        <xdr:cNvPr id="430" name="楕円 429">
          <a:extLst>
            <a:ext uri="{FF2B5EF4-FFF2-40B4-BE49-F238E27FC236}">
              <a16:creationId xmlns:a16="http://schemas.microsoft.com/office/drawing/2014/main" id="{DE7D4674-B15A-4844-8439-E674778104F7}"/>
            </a:ext>
          </a:extLst>
        </xdr:cNvPr>
        <xdr:cNvSpPr/>
      </xdr:nvSpPr>
      <xdr:spPr>
        <a:xfrm>
          <a:off x="14649450" y="62941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163847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F1EC5515-8984-47FC-B22C-217D428056EF}"/>
            </a:ext>
          </a:extLst>
        </xdr:cNvPr>
        <xdr:cNvSpPr txBox="1"/>
      </xdr:nvSpPr>
      <xdr:spPr>
        <a:xfrm>
          <a:off x="14738350" y="627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146558</xdr:rowOff>
    </xdr:from>
    <xdr:to>
      <xdr:col>81</xdr:col>
      <xdr:colOff>101600</xdr:colOff>
      <xdr:row>38</xdr:row>
      <xdr:rowOff>76708</xdr:rowOff>
    </xdr:to>
    <xdr:sp macro="" textlink="">
      <xdr:nvSpPr>
        <xdr:cNvPr id="432" name="楕円 431">
          <a:extLst>
            <a:ext uri="{FF2B5EF4-FFF2-40B4-BE49-F238E27FC236}">
              <a16:creationId xmlns:a16="http://schemas.microsoft.com/office/drawing/2014/main" id="{9755E286-A7B6-4D73-9723-DDC478FA5DD1}"/>
            </a:ext>
          </a:extLst>
        </xdr:cNvPr>
        <xdr:cNvSpPr/>
      </xdr:nvSpPr>
      <xdr:spPr>
        <a:xfrm>
          <a:off x="13887450" y="62616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25908</xdr:rowOff>
    </xdr:from>
    <xdr:to>
      <xdr:col>85</xdr:col>
      <xdr:colOff>127000</xdr:colOff>
      <xdr:row>38</xdr:row>
      <xdr:rowOff>64770</xdr:rowOff>
    </xdr:to>
    <xdr:cxnSp macro="">
      <xdr:nvCxnSpPr>
        <xdr:cNvPr id="433" name="直線コネクタ 432">
          <a:extLst>
            <a:ext uri="{FF2B5EF4-FFF2-40B4-BE49-F238E27FC236}">
              <a16:creationId xmlns:a16="http://schemas.microsoft.com/office/drawing/2014/main" id="{3E2DF507-C29E-4B32-BB50-549F5AB85E4A}"/>
            </a:ext>
          </a:extLst>
        </xdr:cNvPr>
        <xdr:cNvCxnSpPr/>
      </xdr:nvCxnSpPr>
      <xdr:spPr>
        <a:xfrm>
          <a:off x="13938250" y="6306058"/>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114554</xdr:rowOff>
    </xdr:from>
    <xdr:to>
      <xdr:col>76</xdr:col>
      <xdr:colOff>165100</xdr:colOff>
      <xdr:row>38</xdr:row>
      <xdr:rowOff>44704</xdr:rowOff>
    </xdr:to>
    <xdr:sp macro="" textlink="">
      <xdr:nvSpPr>
        <xdr:cNvPr id="434" name="楕円 433">
          <a:extLst>
            <a:ext uri="{FF2B5EF4-FFF2-40B4-BE49-F238E27FC236}">
              <a16:creationId xmlns:a16="http://schemas.microsoft.com/office/drawing/2014/main" id="{7208FDC1-F1AD-4862-9B45-ACDC91F44326}"/>
            </a:ext>
          </a:extLst>
        </xdr:cNvPr>
        <xdr:cNvSpPr/>
      </xdr:nvSpPr>
      <xdr:spPr>
        <a:xfrm>
          <a:off x="13093700" y="62296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165354</xdr:rowOff>
    </xdr:from>
    <xdr:to>
      <xdr:col>81</xdr:col>
      <xdr:colOff>50800</xdr:colOff>
      <xdr:row>38</xdr:row>
      <xdr:rowOff>25908</xdr:rowOff>
    </xdr:to>
    <xdr:cxnSp macro="">
      <xdr:nvCxnSpPr>
        <xdr:cNvPr id="435" name="直線コネクタ 434">
          <a:extLst>
            <a:ext uri="{FF2B5EF4-FFF2-40B4-BE49-F238E27FC236}">
              <a16:creationId xmlns:a16="http://schemas.microsoft.com/office/drawing/2014/main" id="{BFBC8BDB-A8D3-4009-AFF0-069791664DF8}"/>
            </a:ext>
          </a:extLst>
        </xdr:cNvPr>
        <xdr:cNvCxnSpPr/>
      </xdr:nvCxnSpPr>
      <xdr:spPr>
        <a:xfrm>
          <a:off x="13144500" y="6280404"/>
          <a:ext cx="793750" cy="2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73406</xdr:rowOff>
    </xdr:from>
    <xdr:to>
      <xdr:col>72</xdr:col>
      <xdr:colOff>38100</xdr:colOff>
      <xdr:row>38</xdr:row>
      <xdr:rowOff>3556</xdr:rowOff>
    </xdr:to>
    <xdr:sp macro="" textlink="">
      <xdr:nvSpPr>
        <xdr:cNvPr id="436" name="楕円 435">
          <a:extLst>
            <a:ext uri="{FF2B5EF4-FFF2-40B4-BE49-F238E27FC236}">
              <a16:creationId xmlns:a16="http://schemas.microsoft.com/office/drawing/2014/main" id="{E1BD849E-B916-4271-B1FB-A3849E29B803}"/>
            </a:ext>
          </a:extLst>
        </xdr:cNvPr>
        <xdr:cNvSpPr/>
      </xdr:nvSpPr>
      <xdr:spPr>
        <a:xfrm>
          <a:off x="12299950" y="61884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124206</xdr:rowOff>
    </xdr:from>
    <xdr:to>
      <xdr:col>76</xdr:col>
      <xdr:colOff>114300</xdr:colOff>
      <xdr:row>37</xdr:row>
      <xdr:rowOff>165354</xdr:rowOff>
    </xdr:to>
    <xdr:cxnSp macro="">
      <xdr:nvCxnSpPr>
        <xdr:cNvPr id="437" name="直線コネクタ 436">
          <a:extLst>
            <a:ext uri="{FF2B5EF4-FFF2-40B4-BE49-F238E27FC236}">
              <a16:creationId xmlns:a16="http://schemas.microsoft.com/office/drawing/2014/main" id="{2A1C1A76-DF1A-41E1-89FB-F87684742CF1}"/>
            </a:ext>
          </a:extLst>
        </xdr:cNvPr>
        <xdr:cNvCxnSpPr/>
      </xdr:nvCxnSpPr>
      <xdr:spPr>
        <a:xfrm>
          <a:off x="12344400" y="6239256"/>
          <a:ext cx="8001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59690</xdr:rowOff>
    </xdr:from>
    <xdr:to>
      <xdr:col>67</xdr:col>
      <xdr:colOff>101600</xdr:colOff>
      <xdr:row>37</xdr:row>
      <xdr:rowOff>161290</xdr:rowOff>
    </xdr:to>
    <xdr:sp macro="" textlink="">
      <xdr:nvSpPr>
        <xdr:cNvPr id="438" name="楕円 437">
          <a:extLst>
            <a:ext uri="{FF2B5EF4-FFF2-40B4-BE49-F238E27FC236}">
              <a16:creationId xmlns:a16="http://schemas.microsoft.com/office/drawing/2014/main" id="{9413A972-5695-40C7-AE5E-8951985A627D}"/>
            </a:ext>
          </a:extLst>
        </xdr:cNvPr>
        <xdr:cNvSpPr/>
      </xdr:nvSpPr>
      <xdr:spPr>
        <a:xfrm>
          <a:off x="1148715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110490</xdr:rowOff>
    </xdr:from>
    <xdr:to>
      <xdr:col>71</xdr:col>
      <xdr:colOff>177800</xdr:colOff>
      <xdr:row>37</xdr:row>
      <xdr:rowOff>124206</xdr:rowOff>
    </xdr:to>
    <xdr:cxnSp macro="">
      <xdr:nvCxnSpPr>
        <xdr:cNvPr id="439" name="直線コネクタ 438">
          <a:extLst>
            <a:ext uri="{FF2B5EF4-FFF2-40B4-BE49-F238E27FC236}">
              <a16:creationId xmlns:a16="http://schemas.microsoft.com/office/drawing/2014/main" id="{1260A67D-87B8-4DBD-9BBF-646D996996A4}"/>
            </a:ext>
          </a:extLst>
        </xdr:cNvPr>
        <xdr:cNvCxnSpPr/>
      </xdr:nvCxnSpPr>
      <xdr:spPr>
        <a:xfrm>
          <a:off x="11537950" y="6225540"/>
          <a:ext cx="80645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166387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C5672C46-9017-4AB3-A580-C4578555103B}"/>
            </a:ext>
          </a:extLst>
        </xdr:cNvPr>
        <xdr:cNvSpPr txBox="1"/>
      </xdr:nvSpPr>
      <xdr:spPr>
        <a:xfrm>
          <a:off x="137420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125239</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F8D8F81C-F6E7-4DCB-84AA-56A2C589F29A}"/>
            </a:ext>
          </a:extLst>
        </xdr:cNvPr>
        <xdr:cNvSpPr txBox="1"/>
      </xdr:nvSpPr>
      <xdr:spPr>
        <a:xfrm>
          <a:off x="12960994" y="574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93235</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F7192B1D-6CAD-4104-B8DD-EC5DBF965FB4}"/>
            </a:ext>
          </a:extLst>
        </xdr:cNvPr>
        <xdr:cNvSpPr txBox="1"/>
      </xdr:nvSpPr>
      <xdr:spPr>
        <a:xfrm>
          <a:off x="12167244" y="5712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145813</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564CFAAE-62AE-480E-9332-4B781FBF3C23}"/>
            </a:ext>
          </a:extLst>
        </xdr:cNvPr>
        <xdr:cNvSpPr txBox="1"/>
      </xdr:nvSpPr>
      <xdr:spPr>
        <a:xfrm>
          <a:off x="11354444" y="576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67835</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187484BF-B838-4F04-80E1-5AC78B8122C1}"/>
            </a:ext>
          </a:extLst>
        </xdr:cNvPr>
        <xdr:cNvSpPr txBox="1"/>
      </xdr:nvSpPr>
      <xdr:spPr>
        <a:xfrm>
          <a:off x="13742044" y="6347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35831</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EA7F71D-AFDC-4794-89F9-112819C16B0E}"/>
            </a:ext>
          </a:extLst>
        </xdr:cNvPr>
        <xdr:cNvSpPr txBox="1"/>
      </xdr:nvSpPr>
      <xdr:spPr>
        <a:xfrm>
          <a:off x="12960994" y="6315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166133</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870232BC-7727-41E5-ABCC-E7B0AEDD23BA}"/>
            </a:ext>
          </a:extLst>
        </xdr:cNvPr>
        <xdr:cNvSpPr txBox="1"/>
      </xdr:nvSpPr>
      <xdr:spPr>
        <a:xfrm>
          <a:off x="12167244" y="628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152417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BEE4A703-7C23-492B-8FA6-E93E66F6C09B}"/>
            </a:ext>
          </a:extLst>
        </xdr:cNvPr>
        <xdr:cNvSpPr txBox="1"/>
      </xdr:nvSpPr>
      <xdr:spPr>
        <a:xfrm>
          <a:off x="1135444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12778055-E0EF-4C3D-AB77-688CD9F6D562}"/>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AD5C2257-4E29-4869-AAA2-5B1DBAA76C63}"/>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288C22A3-B7BE-4287-9C2D-66B0D01583F9}"/>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D27E1277-19DE-44B9-8002-05BCE6D3473D}"/>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24A2AEEC-0680-46C9-A743-E238CA13EC75}"/>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69D58F9-7348-4EB1-AE46-06DE8C7E4633}"/>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FEAB7CCB-D191-4DA5-8086-ACC611610E1E}"/>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A3EED04A-9CA0-48A5-BED5-9705629C98CF}"/>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A27DDCE7-0B49-40DD-B4BD-8D2C0E8C093C}"/>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B5C6FDA8-39BD-454F-A6AC-168DD40E1D31}"/>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42896792-30E7-429E-AE3A-819AB00FACBD}"/>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4BF227F9-E9A6-41FF-805A-1CF54873D9D7}"/>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EB39F51C-EFD0-42A5-8B72-206C577CEDA6}"/>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FA65B51A-6D24-4941-A4D9-A141F9614D48}"/>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9BFFA62C-BBEB-464F-AAF1-261AF17A7F48}"/>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DD43AE0E-7830-4D69-A4C8-C55381D156BA}"/>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4BF6DC95-C97D-46FE-BBE7-8F64AA4EC2EE}"/>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17FCE4BC-BB7B-49A2-B382-844883438A04}"/>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FECB3C2F-92D8-4E1F-B823-46825BB77EBE}"/>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0E47063F-0D20-43F4-ABCC-59B528A90904}"/>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D9E42C63-7DF8-43B3-9890-4261DD3FDF1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3478B9C6-B303-435E-875F-58C4E0A8906F}"/>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6BD527A3-E74D-4B64-B3D4-7B88A0839373}"/>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CBEA990D-58D7-4D3E-9B1D-D3D8BA2F5FE1}"/>
            </a:ext>
          </a:extLst>
        </xdr:cNvPr>
        <xdr:cNvCxnSpPr/>
      </xdr:nvCxnSpPr>
      <xdr:spPr>
        <a:xfrm flipV="1">
          <a:off x="19951064" y="5534660"/>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AE8D51B8-7CB3-4EF7-A7AE-62AED5AD60C0}"/>
            </a:ext>
          </a:extLst>
        </xdr:cNvPr>
        <xdr:cNvSpPr txBox="1"/>
      </xdr:nvSpPr>
      <xdr:spPr>
        <a:xfrm>
          <a:off x="19989800" y="694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2027B706-3E0B-4FB0-98B5-1E99650BFB76}"/>
            </a:ext>
          </a:extLst>
        </xdr:cNvPr>
        <xdr:cNvCxnSpPr/>
      </xdr:nvCxnSpPr>
      <xdr:spPr>
        <a:xfrm>
          <a:off x="19881850" y="6940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8A21E6E0-01A8-425F-983E-31A4C8C7FA57}"/>
            </a:ext>
          </a:extLst>
        </xdr:cNvPr>
        <xdr:cNvSpPr txBox="1"/>
      </xdr:nvSpPr>
      <xdr:spPr>
        <a:xfrm>
          <a:off x="19989800" y="531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0E190193-F7CB-447E-8CB3-68D0F6C2B314}"/>
            </a:ext>
          </a:extLst>
        </xdr:cNvPr>
        <xdr:cNvCxnSpPr/>
      </xdr:nvCxnSpPr>
      <xdr:spPr>
        <a:xfrm>
          <a:off x="19881850" y="5534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BF20958C-0AE1-4935-8CE3-5384F28A03BD}"/>
            </a:ext>
          </a:extLst>
        </xdr:cNvPr>
        <xdr:cNvSpPr txBox="1"/>
      </xdr:nvSpPr>
      <xdr:spPr>
        <a:xfrm>
          <a:off x="19989800" y="6421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7" name="フローチャート: 判断 476">
          <a:extLst>
            <a:ext uri="{FF2B5EF4-FFF2-40B4-BE49-F238E27FC236}">
              <a16:creationId xmlns:a16="http://schemas.microsoft.com/office/drawing/2014/main" id="{16409707-DABE-40AB-BBCE-CD486ED7B847}"/>
            </a:ext>
          </a:extLst>
        </xdr:cNvPr>
        <xdr:cNvSpPr/>
      </xdr:nvSpPr>
      <xdr:spPr>
        <a:xfrm>
          <a:off x="199009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556BE63A-0D9C-4A25-B48A-83C0BFC0936C}"/>
            </a:ext>
          </a:extLst>
        </xdr:cNvPr>
        <xdr:cNvSpPr/>
      </xdr:nvSpPr>
      <xdr:spPr>
        <a:xfrm>
          <a:off x="191579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79" name="フローチャート: 判断 478">
          <a:extLst>
            <a:ext uri="{FF2B5EF4-FFF2-40B4-BE49-F238E27FC236}">
              <a16:creationId xmlns:a16="http://schemas.microsoft.com/office/drawing/2014/main" id="{7ED36E4A-C9DD-4317-BA9F-52FB0527FC3C}"/>
            </a:ext>
          </a:extLst>
        </xdr:cNvPr>
        <xdr:cNvSpPr/>
      </xdr:nvSpPr>
      <xdr:spPr>
        <a:xfrm>
          <a:off x="18345150" y="6427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0" name="フローチャート: 判断 479">
          <a:extLst>
            <a:ext uri="{FF2B5EF4-FFF2-40B4-BE49-F238E27FC236}">
              <a16:creationId xmlns:a16="http://schemas.microsoft.com/office/drawing/2014/main" id="{45CB6C26-543C-4512-BE8D-A467A4D31905}"/>
            </a:ext>
          </a:extLst>
        </xdr:cNvPr>
        <xdr:cNvSpPr/>
      </xdr:nvSpPr>
      <xdr:spPr>
        <a:xfrm>
          <a:off x="175514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78740</xdr:rowOff>
    </xdr:from>
    <xdr:to>
      <xdr:col>98</xdr:col>
      <xdr:colOff>38100</xdr:colOff>
      <xdr:row>39</xdr:row>
      <xdr:rowOff>8890</xdr:rowOff>
    </xdr:to>
    <xdr:sp macro="" textlink="">
      <xdr:nvSpPr>
        <xdr:cNvPr id="481" name="フローチャート: 判断 480">
          <a:extLst>
            <a:ext uri="{FF2B5EF4-FFF2-40B4-BE49-F238E27FC236}">
              <a16:creationId xmlns:a16="http://schemas.microsoft.com/office/drawing/2014/main" id="{0CC1B01D-80E6-4066-8D87-F5F29B290470}"/>
            </a:ext>
          </a:extLst>
        </xdr:cNvPr>
        <xdr:cNvSpPr/>
      </xdr:nvSpPr>
      <xdr:spPr>
        <a:xfrm>
          <a:off x="16757650" y="6358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FBD7FBE0-6270-41C2-B1ED-D0EABA96A26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5312A1AD-06FC-46A8-A185-2847067AAF7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E2B26703-6307-42CA-A4E6-C0571141810F}"/>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8A05BDA2-6454-42B9-91A4-48DDF5501A02}"/>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916C1C6A-29C6-4650-A49E-48A384C397BD}"/>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154940</xdr:rowOff>
    </xdr:from>
    <xdr:to>
      <xdr:col>116</xdr:col>
      <xdr:colOff>114300</xdr:colOff>
      <xdr:row>39</xdr:row>
      <xdr:rowOff>85090</xdr:rowOff>
    </xdr:to>
    <xdr:sp macro="" textlink="">
      <xdr:nvSpPr>
        <xdr:cNvPr id="487" name="楕円 486">
          <a:extLst>
            <a:ext uri="{FF2B5EF4-FFF2-40B4-BE49-F238E27FC236}">
              <a16:creationId xmlns:a16="http://schemas.microsoft.com/office/drawing/2014/main" id="{A115DF8E-9954-4230-9098-818E831C3EED}"/>
            </a:ext>
          </a:extLst>
        </xdr:cNvPr>
        <xdr:cNvSpPr/>
      </xdr:nvSpPr>
      <xdr:spPr>
        <a:xfrm>
          <a:off x="19900900" y="6435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6367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BB8DD0CA-71ED-4FE5-8D38-2C413EE4BF4B}"/>
            </a:ext>
          </a:extLst>
        </xdr:cNvPr>
        <xdr:cNvSpPr txBox="1"/>
      </xdr:nvSpPr>
      <xdr:spPr>
        <a:xfrm>
          <a:off x="19989800"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132080</xdr:rowOff>
    </xdr:from>
    <xdr:to>
      <xdr:col>112</xdr:col>
      <xdr:colOff>38100</xdr:colOff>
      <xdr:row>39</xdr:row>
      <xdr:rowOff>62230</xdr:rowOff>
    </xdr:to>
    <xdr:sp macro="" textlink="">
      <xdr:nvSpPr>
        <xdr:cNvPr id="489" name="楕円 488">
          <a:extLst>
            <a:ext uri="{FF2B5EF4-FFF2-40B4-BE49-F238E27FC236}">
              <a16:creationId xmlns:a16="http://schemas.microsoft.com/office/drawing/2014/main" id="{395DD37E-6816-497F-BF7D-294C124D0CD9}"/>
            </a:ext>
          </a:extLst>
        </xdr:cNvPr>
        <xdr:cNvSpPr/>
      </xdr:nvSpPr>
      <xdr:spPr>
        <a:xfrm>
          <a:off x="19157950" y="6412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11430</xdr:rowOff>
    </xdr:from>
    <xdr:to>
      <xdr:col>116</xdr:col>
      <xdr:colOff>63500</xdr:colOff>
      <xdr:row>39</xdr:row>
      <xdr:rowOff>34290</xdr:rowOff>
    </xdr:to>
    <xdr:cxnSp macro="">
      <xdr:nvCxnSpPr>
        <xdr:cNvPr id="490" name="直線コネクタ 489">
          <a:extLst>
            <a:ext uri="{FF2B5EF4-FFF2-40B4-BE49-F238E27FC236}">
              <a16:creationId xmlns:a16="http://schemas.microsoft.com/office/drawing/2014/main" id="{C0600C37-FFC3-497C-BD2C-A4013D2FB4EA}"/>
            </a:ext>
          </a:extLst>
        </xdr:cNvPr>
        <xdr:cNvCxnSpPr/>
      </xdr:nvCxnSpPr>
      <xdr:spPr>
        <a:xfrm>
          <a:off x="19202400" y="6456680"/>
          <a:ext cx="7493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124460</xdr:rowOff>
    </xdr:from>
    <xdr:to>
      <xdr:col>107</xdr:col>
      <xdr:colOff>101600</xdr:colOff>
      <xdr:row>39</xdr:row>
      <xdr:rowOff>54610</xdr:rowOff>
    </xdr:to>
    <xdr:sp macro="" textlink="">
      <xdr:nvSpPr>
        <xdr:cNvPr id="491" name="楕円 490">
          <a:extLst>
            <a:ext uri="{FF2B5EF4-FFF2-40B4-BE49-F238E27FC236}">
              <a16:creationId xmlns:a16="http://schemas.microsoft.com/office/drawing/2014/main" id="{F6067D89-19B8-4AD3-9C06-03A431B8562E}"/>
            </a:ext>
          </a:extLst>
        </xdr:cNvPr>
        <xdr:cNvSpPr/>
      </xdr:nvSpPr>
      <xdr:spPr>
        <a:xfrm>
          <a:off x="18345150" y="6404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3810</xdr:rowOff>
    </xdr:from>
    <xdr:to>
      <xdr:col>111</xdr:col>
      <xdr:colOff>177800</xdr:colOff>
      <xdr:row>39</xdr:row>
      <xdr:rowOff>11430</xdr:rowOff>
    </xdr:to>
    <xdr:cxnSp macro="">
      <xdr:nvCxnSpPr>
        <xdr:cNvPr id="492" name="直線コネクタ 491">
          <a:extLst>
            <a:ext uri="{FF2B5EF4-FFF2-40B4-BE49-F238E27FC236}">
              <a16:creationId xmlns:a16="http://schemas.microsoft.com/office/drawing/2014/main" id="{2FCCF3A7-887B-4A2D-A3FF-B034E142615E}"/>
            </a:ext>
          </a:extLst>
        </xdr:cNvPr>
        <xdr:cNvCxnSpPr/>
      </xdr:nvCxnSpPr>
      <xdr:spPr>
        <a:xfrm>
          <a:off x="18395950" y="644906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493" name="楕円 492">
          <a:extLst>
            <a:ext uri="{FF2B5EF4-FFF2-40B4-BE49-F238E27FC236}">
              <a16:creationId xmlns:a16="http://schemas.microsoft.com/office/drawing/2014/main" id="{2E143581-A65D-41BC-8AD6-D8FDCCD5843F}"/>
            </a:ext>
          </a:extLst>
        </xdr:cNvPr>
        <xdr:cNvSpPr/>
      </xdr:nvSpPr>
      <xdr:spPr>
        <a:xfrm>
          <a:off x="17551400" y="6404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3810</xdr:rowOff>
    </xdr:from>
    <xdr:to>
      <xdr:col>107</xdr:col>
      <xdr:colOff>50800</xdr:colOff>
      <xdr:row>39</xdr:row>
      <xdr:rowOff>3810</xdr:rowOff>
    </xdr:to>
    <xdr:cxnSp macro="">
      <xdr:nvCxnSpPr>
        <xdr:cNvPr id="494" name="直線コネクタ 493">
          <a:extLst>
            <a:ext uri="{FF2B5EF4-FFF2-40B4-BE49-F238E27FC236}">
              <a16:creationId xmlns:a16="http://schemas.microsoft.com/office/drawing/2014/main" id="{2F33E00B-35D7-457D-AA1C-3AD9277660AA}"/>
            </a:ext>
          </a:extLst>
        </xdr:cNvPr>
        <xdr:cNvCxnSpPr/>
      </xdr:nvCxnSpPr>
      <xdr:spPr>
        <a:xfrm>
          <a:off x="17602200" y="644906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139700</xdr:rowOff>
    </xdr:from>
    <xdr:to>
      <xdr:col>98</xdr:col>
      <xdr:colOff>38100</xdr:colOff>
      <xdr:row>39</xdr:row>
      <xdr:rowOff>69850</xdr:rowOff>
    </xdr:to>
    <xdr:sp macro="" textlink="">
      <xdr:nvSpPr>
        <xdr:cNvPr id="495" name="楕円 494">
          <a:extLst>
            <a:ext uri="{FF2B5EF4-FFF2-40B4-BE49-F238E27FC236}">
              <a16:creationId xmlns:a16="http://schemas.microsoft.com/office/drawing/2014/main" id="{2AE7D679-2FD8-4276-A219-4A9CCA8E9C97}"/>
            </a:ext>
          </a:extLst>
        </xdr:cNvPr>
        <xdr:cNvSpPr/>
      </xdr:nvSpPr>
      <xdr:spPr>
        <a:xfrm>
          <a:off x="16757650" y="6419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3810</xdr:rowOff>
    </xdr:from>
    <xdr:to>
      <xdr:col>102</xdr:col>
      <xdr:colOff>114300</xdr:colOff>
      <xdr:row>39</xdr:row>
      <xdr:rowOff>19050</xdr:rowOff>
    </xdr:to>
    <xdr:cxnSp macro="">
      <xdr:nvCxnSpPr>
        <xdr:cNvPr id="496" name="直線コネクタ 495">
          <a:extLst>
            <a:ext uri="{FF2B5EF4-FFF2-40B4-BE49-F238E27FC236}">
              <a16:creationId xmlns:a16="http://schemas.microsoft.com/office/drawing/2014/main" id="{A7526802-1E93-4669-BCB7-48AC56B46877}"/>
            </a:ext>
          </a:extLst>
        </xdr:cNvPr>
        <xdr:cNvCxnSpPr/>
      </xdr:nvCxnSpPr>
      <xdr:spPr>
        <a:xfrm flipV="1">
          <a:off x="16802100" y="6449060"/>
          <a:ext cx="8001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FA50F132-3D4C-4375-AE6D-0A7975408297}"/>
            </a:ext>
          </a:extLst>
        </xdr:cNvPr>
        <xdr:cNvSpPr txBox="1"/>
      </xdr:nvSpPr>
      <xdr:spPr>
        <a:xfrm>
          <a:off x="1898022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95CFAC3B-12DC-4F1E-A3CC-1C8F53C2F7C6}"/>
            </a:ext>
          </a:extLst>
        </xdr:cNvPr>
        <xdr:cNvSpPr txBox="1"/>
      </xdr:nvSpPr>
      <xdr:spPr>
        <a:xfrm>
          <a:off x="181801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83837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A66334D0-C956-4B87-A573-3F88590E4266}"/>
            </a:ext>
          </a:extLst>
        </xdr:cNvPr>
        <xdr:cNvSpPr txBox="1"/>
      </xdr:nvSpPr>
      <xdr:spPr>
        <a:xfrm>
          <a:off x="1738637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25417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8611CEF0-E7C3-4F05-AE97-5A9A98234553}"/>
            </a:ext>
          </a:extLst>
        </xdr:cNvPr>
        <xdr:cNvSpPr txBox="1"/>
      </xdr:nvSpPr>
      <xdr:spPr>
        <a:xfrm>
          <a:off x="165926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78757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67F3FB2D-4327-4C5C-BF53-6E6D7FFD509A}"/>
            </a:ext>
          </a:extLst>
        </xdr:cNvPr>
        <xdr:cNvSpPr txBox="1"/>
      </xdr:nvSpPr>
      <xdr:spPr>
        <a:xfrm>
          <a:off x="18980227" y="619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71137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A310EBE7-88DF-4163-859B-56F4CDB398C5}"/>
            </a:ext>
          </a:extLst>
        </xdr:cNvPr>
        <xdr:cNvSpPr txBox="1"/>
      </xdr:nvSpPr>
      <xdr:spPr>
        <a:xfrm>
          <a:off x="18180127"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71137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59B3035E-05AE-406B-A8A2-6D1B5495DA6E}"/>
            </a:ext>
          </a:extLst>
        </xdr:cNvPr>
        <xdr:cNvSpPr txBox="1"/>
      </xdr:nvSpPr>
      <xdr:spPr>
        <a:xfrm>
          <a:off x="17386377"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60977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89BCADF7-D54A-4C94-B691-20F6D9BD0350}"/>
            </a:ext>
          </a:extLst>
        </xdr:cNvPr>
        <xdr:cNvSpPr txBox="1"/>
      </xdr:nvSpPr>
      <xdr:spPr>
        <a:xfrm>
          <a:off x="165926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899D2DC6-78C4-4195-A568-07BA78216A5B}"/>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A9FD3FE4-CE5D-40A8-914B-4E995F33843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CD2FFDD8-6BF9-4AFB-8ADE-3DC50CAD10E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2126B4F0-8369-42BD-97BB-4023F88ED586}"/>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0C2D7AC3-9E09-49D7-B58D-F15F83DC5C17}"/>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C61FE3C5-5E0B-4558-BAD9-7765CD6962FA}"/>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A28D9BE-B363-4233-824E-2F2CE313F916}"/>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0280E9CC-9A87-4EA5-922B-0B81D1A4DB24}"/>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7AD7B05D-4B07-467C-B254-148A59A52A53}"/>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6989064C-B2E9-40DE-82C9-7DCF5B12426B}"/>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F3ECF24F-2853-4D0D-BF5F-186F47448338}"/>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FF037857-2081-4B35-8E8C-9E164FCE7BA0}"/>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78CF3743-FAB3-4741-A912-26DE03DBE886}"/>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ABCF17B8-5BB0-48F8-9AE6-763C2AA15872}"/>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CC20C49A-1702-475E-9563-0EA656A79BD5}"/>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D8AC5232-2410-42E6-AACA-ADA6509079CC}"/>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8646F4CA-BFB6-47EA-A24E-974DA1D72FD0}"/>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BCA73284-4249-4648-8F0B-C30CE378C6FE}"/>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3FC1C86D-0D20-44FC-A70E-8A748539881A}"/>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2042E1EF-1159-4FFA-BD60-24E28A0BE67B}"/>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A7231D75-FF1F-404C-8112-C4969229C649}"/>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F8F51C09-B2A3-4653-A4EA-E7651979E1F8}"/>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60466F3D-CE84-430C-A608-AA5C593FD46B}"/>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3EE7147F-F7BF-4775-87CA-A80FBBBFF16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29" name="直線コネクタ 528">
          <a:extLst>
            <a:ext uri="{FF2B5EF4-FFF2-40B4-BE49-F238E27FC236}">
              <a16:creationId xmlns:a16="http://schemas.microsoft.com/office/drawing/2014/main" id="{A48E030B-9A83-4AC6-9C1A-C1C1E88BFCD5}"/>
            </a:ext>
          </a:extLst>
        </xdr:cNvPr>
        <xdr:cNvCxnSpPr/>
      </xdr:nvCxnSpPr>
      <xdr:spPr>
        <a:xfrm flipV="1">
          <a:off x="14699614" y="9400540"/>
          <a:ext cx="0" cy="103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927FAE1B-12F7-4070-B222-36AC7785454C}"/>
            </a:ext>
          </a:extLst>
        </xdr:cNvPr>
        <xdr:cNvSpPr txBox="1"/>
      </xdr:nvSpPr>
      <xdr:spPr>
        <a:xfrm>
          <a:off x="14738350" y="1043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1" name="直線コネクタ 530">
          <a:extLst>
            <a:ext uri="{FF2B5EF4-FFF2-40B4-BE49-F238E27FC236}">
              <a16:creationId xmlns:a16="http://schemas.microsoft.com/office/drawing/2014/main" id="{561B8FDA-7622-4F3B-831E-07BC59C67FA6}"/>
            </a:ext>
          </a:extLst>
        </xdr:cNvPr>
        <xdr:cNvCxnSpPr/>
      </xdr:nvCxnSpPr>
      <xdr:spPr>
        <a:xfrm>
          <a:off x="14611350" y="10432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AE9DFC20-DFA6-476E-8A8E-90BD67F3AF1B}"/>
            </a:ext>
          </a:extLst>
        </xdr:cNvPr>
        <xdr:cNvSpPr txBox="1"/>
      </xdr:nvSpPr>
      <xdr:spPr>
        <a:xfrm>
          <a:off x="14738350" y="918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3" name="直線コネクタ 532">
          <a:extLst>
            <a:ext uri="{FF2B5EF4-FFF2-40B4-BE49-F238E27FC236}">
              <a16:creationId xmlns:a16="http://schemas.microsoft.com/office/drawing/2014/main" id="{02C2EBA7-5804-4C9A-BE54-4CDB5D309D44}"/>
            </a:ext>
          </a:extLst>
        </xdr:cNvPr>
        <xdr:cNvCxnSpPr/>
      </xdr:nvCxnSpPr>
      <xdr:spPr>
        <a:xfrm>
          <a:off x="14611350" y="94005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DDE787C0-DE12-448F-96A0-C654EFA601E4}"/>
            </a:ext>
          </a:extLst>
        </xdr:cNvPr>
        <xdr:cNvSpPr txBox="1"/>
      </xdr:nvSpPr>
      <xdr:spPr>
        <a:xfrm>
          <a:off x="14738350" y="9871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5" name="フローチャート: 判断 534">
          <a:extLst>
            <a:ext uri="{FF2B5EF4-FFF2-40B4-BE49-F238E27FC236}">
              <a16:creationId xmlns:a16="http://schemas.microsoft.com/office/drawing/2014/main" id="{689B3F69-4285-4444-B86C-267430E7516F}"/>
            </a:ext>
          </a:extLst>
        </xdr:cNvPr>
        <xdr:cNvSpPr/>
      </xdr:nvSpPr>
      <xdr:spPr>
        <a:xfrm>
          <a:off x="14649450" y="10013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6" name="フローチャート: 判断 535">
          <a:extLst>
            <a:ext uri="{FF2B5EF4-FFF2-40B4-BE49-F238E27FC236}">
              <a16:creationId xmlns:a16="http://schemas.microsoft.com/office/drawing/2014/main" id="{F8F120A9-1784-4299-AC50-E60BC5DE2BF0}"/>
            </a:ext>
          </a:extLst>
        </xdr:cNvPr>
        <xdr:cNvSpPr/>
      </xdr:nvSpPr>
      <xdr:spPr>
        <a:xfrm>
          <a:off x="13887450" y="10000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7" name="フローチャート: 判断 536">
          <a:extLst>
            <a:ext uri="{FF2B5EF4-FFF2-40B4-BE49-F238E27FC236}">
              <a16:creationId xmlns:a16="http://schemas.microsoft.com/office/drawing/2014/main" id="{E693599E-8236-4F5D-B552-E76E65B7112B}"/>
            </a:ext>
          </a:extLst>
        </xdr:cNvPr>
        <xdr:cNvSpPr/>
      </xdr:nvSpPr>
      <xdr:spPr>
        <a:xfrm>
          <a:off x="1309370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8" name="フローチャート: 判断 537">
          <a:extLst>
            <a:ext uri="{FF2B5EF4-FFF2-40B4-BE49-F238E27FC236}">
              <a16:creationId xmlns:a16="http://schemas.microsoft.com/office/drawing/2014/main" id="{4E96F752-8ABE-4CD1-85E8-85FBAB45AB6D}"/>
            </a:ext>
          </a:extLst>
        </xdr:cNvPr>
        <xdr:cNvSpPr/>
      </xdr:nvSpPr>
      <xdr:spPr>
        <a:xfrm>
          <a:off x="12299950" y="9979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48260</xdr:rowOff>
    </xdr:from>
    <xdr:to>
      <xdr:col>67</xdr:col>
      <xdr:colOff>101600</xdr:colOff>
      <xdr:row>60</xdr:row>
      <xdr:rowOff>149860</xdr:rowOff>
    </xdr:to>
    <xdr:sp macro="" textlink="">
      <xdr:nvSpPr>
        <xdr:cNvPr id="539" name="フローチャート: 判断 538">
          <a:extLst>
            <a:ext uri="{FF2B5EF4-FFF2-40B4-BE49-F238E27FC236}">
              <a16:creationId xmlns:a16="http://schemas.microsoft.com/office/drawing/2014/main" id="{2F75A01F-A1ED-4100-AE3B-1ACABD8DC078}"/>
            </a:ext>
          </a:extLst>
        </xdr:cNvPr>
        <xdr:cNvSpPr/>
      </xdr:nvSpPr>
      <xdr:spPr>
        <a:xfrm>
          <a:off x="11487150" y="996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47574F6F-412C-4445-8B61-2EBDBC458677}"/>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6BF39507-6529-4018-9599-3FFA15897FF2}"/>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8527801B-5BD9-4528-A405-74C984C466A5}"/>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4D159B99-8CB1-46AE-B677-68E6CF0E98A7}"/>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781D3BD-1F5B-490A-9520-4F97E5A9136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145415</xdr:rowOff>
    </xdr:from>
    <xdr:to>
      <xdr:col>85</xdr:col>
      <xdr:colOff>177800</xdr:colOff>
      <xdr:row>63</xdr:row>
      <xdr:rowOff>75565</xdr:rowOff>
    </xdr:to>
    <xdr:sp macro="" textlink="">
      <xdr:nvSpPr>
        <xdr:cNvPr id="545" name="楕円 544">
          <a:extLst>
            <a:ext uri="{FF2B5EF4-FFF2-40B4-BE49-F238E27FC236}">
              <a16:creationId xmlns:a16="http://schemas.microsoft.com/office/drawing/2014/main" id="{2681ADF9-7456-4B57-944E-1373BE1A7B02}"/>
            </a:ext>
          </a:extLst>
        </xdr:cNvPr>
        <xdr:cNvSpPr/>
      </xdr:nvSpPr>
      <xdr:spPr>
        <a:xfrm>
          <a:off x="14649450" y="103879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60342</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A2E03ACD-D3E9-4361-846B-59C8AD17C33A}"/>
            </a:ext>
          </a:extLst>
        </xdr:cNvPr>
        <xdr:cNvSpPr txBox="1"/>
      </xdr:nvSpPr>
      <xdr:spPr>
        <a:xfrm>
          <a:off x="14738350" y="10302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124460</xdr:rowOff>
    </xdr:from>
    <xdr:to>
      <xdr:col>81</xdr:col>
      <xdr:colOff>101600</xdr:colOff>
      <xdr:row>63</xdr:row>
      <xdr:rowOff>54610</xdr:rowOff>
    </xdr:to>
    <xdr:sp macro="" textlink="">
      <xdr:nvSpPr>
        <xdr:cNvPr id="547" name="楕円 546">
          <a:extLst>
            <a:ext uri="{FF2B5EF4-FFF2-40B4-BE49-F238E27FC236}">
              <a16:creationId xmlns:a16="http://schemas.microsoft.com/office/drawing/2014/main" id="{090AAE3D-E732-461B-B234-62FCE9E03A5E}"/>
            </a:ext>
          </a:extLst>
        </xdr:cNvPr>
        <xdr:cNvSpPr/>
      </xdr:nvSpPr>
      <xdr:spPr>
        <a:xfrm>
          <a:off x="13887450" y="103670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3810</xdr:rowOff>
    </xdr:from>
    <xdr:to>
      <xdr:col>85</xdr:col>
      <xdr:colOff>127000</xdr:colOff>
      <xdr:row>63</xdr:row>
      <xdr:rowOff>24765</xdr:rowOff>
    </xdr:to>
    <xdr:cxnSp macro="">
      <xdr:nvCxnSpPr>
        <xdr:cNvPr id="548" name="直線コネクタ 547">
          <a:extLst>
            <a:ext uri="{FF2B5EF4-FFF2-40B4-BE49-F238E27FC236}">
              <a16:creationId xmlns:a16="http://schemas.microsoft.com/office/drawing/2014/main" id="{D7E09676-6372-4D28-B623-B5BE861ECB9A}"/>
            </a:ext>
          </a:extLst>
        </xdr:cNvPr>
        <xdr:cNvCxnSpPr/>
      </xdr:nvCxnSpPr>
      <xdr:spPr>
        <a:xfrm>
          <a:off x="13938250" y="10411460"/>
          <a:ext cx="762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82550</xdr:rowOff>
    </xdr:from>
    <xdr:to>
      <xdr:col>76</xdr:col>
      <xdr:colOff>165100</xdr:colOff>
      <xdr:row>63</xdr:row>
      <xdr:rowOff>12700</xdr:rowOff>
    </xdr:to>
    <xdr:sp macro="" textlink="">
      <xdr:nvSpPr>
        <xdr:cNvPr id="549" name="楕円 548">
          <a:extLst>
            <a:ext uri="{FF2B5EF4-FFF2-40B4-BE49-F238E27FC236}">
              <a16:creationId xmlns:a16="http://schemas.microsoft.com/office/drawing/2014/main" id="{FE2F47CD-33DF-4BA7-955B-B3A9E0BCECB6}"/>
            </a:ext>
          </a:extLst>
        </xdr:cNvPr>
        <xdr:cNvSpPr/>
      </xdr:nvSpPr>
      <xdr:spPr>
        <a:xfrm>
          <a:off x="13093700" y="10325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133350</xdr:rowOff>
    </xdr:from>
    <xdr:to>
      <xdr:col>81</xdr:col>
      <xdr:colOff>50800</xdr:colOff>
      <xdr:row>63</xdr:row>
      <xdr:rowOff>3810</xdr:rowOff>
    </xdr:to>
    <xdr:cxnSp macro="">
      <xdr:nvCxnSpPr>
        <xdr:cNvPr id="550" name="直線コネクタ 549">
          <a:extLst>
            <a:ext uri="{FF2B5EF4-FFF2-40B4-BE49-F238E27FC236}">
              <a16:creationId xmlns:a16="http://schemas.microsoft.com/office/drawing/2014/main" id="{3D769C1D-BDFB-44EE-ABDF-5C88135FCBC6}"/>
            </a:ext>
          </a:extLst>
        </xdr:cNvPr>
        <xdr:cNvCxnSpPr/>
      </xdr:nvCxnSpPr>
      <xdr:spPr>
        <a:xfrm>
          <a:off x="13144500" y="10375900"/>
          <a:ext cx="79375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84455</xdr:rowOff>
    </xdr:from>
    <xdr:to>
      <xdr:col>72</xdr:col>
      <xdr:colOff>38100</xdr:colOff>
      <xdr:row>63</xdr:row>
      <xdr:rowOff>14605</xdr:rowOff>
    </xdr:to>
    <xdr:sp macro="" textlink="">
      <xdr:nvSpPr>
        <xdr:cNvPr id="551" name="楕円 550">
          <a:extLst>
            <a:ext uri="{FF2B5EF4-FFF2-40B4-BE49-F238E27FC236}">
              <a16:creationId xmlns:a16="http://schemas.microsoft.com/office/drawing/2014/main" id="{3A43A06D-D177-4C23-980D-D7CA9D2685F8}"/>
            </a:ext>
          </a:extLst>
        </xdr:cNvPr>
        <xdr:cNvSpPr/>
      </xdr:nvSpPr>
      <xdr:spPr>
        <a:xfrm>
          <a:off x="12299950" y="103270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133350</xdr:rowOff>
    </xdr:from>
    <xdr:to>
      <xdr:col>76</xdr:col>
      <xdr:colOff>114300</xdr:colOff>
      <xdr:row>62</xdr:row>
      <xdr:rowOff>135255</xdr:rowOff>
    </xdr:to>
    <xdr:cxnSp macro="">
      <xdr:nvCxnSpPr>
        <xdr:cNvPr id="552" name="直線コネクタ 551">
          <a:extLst>
            <a:ext uri="{FF2B5EF4-FFF2-40B4-BE49-F238E27FC236}">
              <a16:creationId xmlns:a16="http://schemas.microsoft.com/office/drawing/2014/main" id="{1453EB76-94FF-4C7A-808F-C1DD1889C780}"/>
            </a:ext>
          </a:extLst>
        </xdr:cNvPr>
        <xdr:cNvCxnSpPr/>
      </xdr:nvCxnSpPr>
      <xdr:spPr>
        <a:xfrm flipV="1">
          <a:off x="12344400" y="10375900"/>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73025</xdr:rowOff>
    </xdr:from>
    <xdr:to>
      <xdr:col>67</xdr:col>
      <xdr:colOff>101600</xdr:colOff>
      <xdr:row>63</xdr:row>
      <xdr:rowOff>3175</xdr:rowOff>
    </xdr:to>
    <xdr:sp macro="" textlink="">
      <xdr:nvSpPr>
        <xdr:cNvPr id="553" name="楕円 552">
          <a:extLst>
            <a:ext uri="{FF2B5EF4-FFF2-40B4-BE49-F238E27FC236}">
              <a16:creationId xmlns:a16="http://schemas.microsoft.com/office/drawing/2014/main" id="{8036759C-1337-4C86-8A23-0258459F7CBA}"/>
            </a:ext>
          </a:extLst>
        </xdr:cNvPr>
        <xdr:cNvSpPr/>
      </xdr:nvSpPr>
      <xdr:spPr>
        <a:xfrm>
          <a:off x="11487150" y="103155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123825</xdr:rowOff>
    </xdr:from>
    <xdr:to>
      <xdr:col>71</xdr:col>
      <xdr:colOff>177800</xdr:colOff>
      <xdr:row>62</xdr:row>
      <xdr:rowOff>135255</xdr:rowOff>
    </xdr:to>
    <xdr:cxnSp macro="">
      <xdr:nvCxnSpPr>
        <xdr:cNvPr id="554" name="直線コネクタ 553">
          <a:extLst>
            <a:ext uri="{FF2B5EF4-FFF2-40B4-BE49-F238E27FC236}">
              <a16:creationId xmlns:a16="http://schemas.microsoft.com/office/drawing/2014/main" id="{3D378C04-0273-4657-8FB8-865AA2CD0343}"/>
            </a:ext>
          </a:extLst>
        </xdr:cNvPr>
        <xdr:cNvCxnSpPr/>
      </xdr:nvCxnSpPr>
      <xdr:spPr>
        <a:xfrm>
          <a:off x="11537950" y="10366375"/>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55" name="n_1aveValue【学校施設】&#10;有形固定資産減価償却率">
          <a:extLst>
            <a:ext uri="{FF2B5EF4-FFF2-40B4-BE49-F238E27FC236}">
              <a16:creationId xmlns:a16="http://schemas.microsoft.com/office/drawing/2014/main" id="{59510CE6-82D1-455D-822D-D68EFF45671A}"/>
            </a:ext>
          </a:extLst>
        </xdr:cNvPr>
        <xdr:cNvSpPr txBox="1"/>
      </xdr:nvSpPr>
      <xdr:spPr>
        <a:xfrm>
          <a:off x="13742044" y="978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56" name="n_2aveValue【学校施設】&#10;有形固定資産減価償却率">
          <a:extLst>
            <a:ext uri="{FF2B5EF4-FFF2-40B4-BE49-F238E27FC236}">
              <a16:creationId xmlns:a16="http://schemas.microsoft.com/office/drawing/2014/main" id="{EFFB1C46-8A78-48B0-A140-7275BDCC4C5A}"/>
            </a:ext>
          </a:extLst>
        </xdr:cNvPr>
        <xdr:cNvSpPr txBox="1"/>
      </xdr:nvSpPr>
      <xdr:spPr>
        <a:xfrm>
          <a:off x="12960994" y="976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7" name="n_3aveValue【学校施設】&#10;有形固定資産減価償却率">
          <a:extLst>
            <a:ext uri="{FF2B5EF4-FFF2-40B4-BE49-F238E27FC236}">
              <a16:creationId xmlns:a16="http://schemas.microsoft.com/office/drawing/2014/main" id="{090AD336-6AA6-4722-8368-C4FA091C2442}"/>
            </a:ext>
          </a:extLst>
        </xdr:cNvPr>
        <xdr:cNvSpPr txBox="1"/>
      </xdr:nvSpPr>
      <xdr:spPr>
        <a:xfrm>
          <a:off x="12167244" y="976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166387</xdr:rowOff>
    </xdr:from>
    <xdr:ext cx="405111" cy="259045"/>
    <xdr:sp macro="" textlink="">
      <xdr:nvSpPr>
        <xdr:cNvPr id="558" name="n_4aveValue【学校施設】&#10;有形固定資産減価償却率">
          <a:extLst>
            <a:ext uri="{FF2B5EF4-FFF2-40B4-BE49-F238E27FC236}">
              <a16:creationId xmlns:a16="http://schemas.microsoft.com/office/drawing/2014/main" id="{8E007B21-F5AD-4504-B22F-A91E14F2E40F}"/>
            </a:ext>
          </a:extLst>
        </xdr:cNvPr>
        <xdr:cNvSpPr txBox="1"/>
      </xdr:nvSpPr>
      <xdr:spPr>
        <a:xfrm>
          <a:off x="11354444" y="974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45737</xdr:rowOff>
    </xdr:from>
    <xdr:ext cx="405111" cy="259045"/>
    <xdr:sp macro="" textlink="">
      <xdr:nvSpPr>
        <xdr:cNvPr id="559" name="n_1mainValue【学校施設】&#10;有形固定資産減価償却率">
          <a:extLst>
            <a:ext uri="{FF2B5EF4-FFF2-40B4-BE49-F238E27FC236}">
              <a16:creationId xmlns:a16="http://schemas.microsoft.com/office/drawing/2014/main" id="{483B9299-D49A-4FF8-A93A-1BD933D357A0}"/>
            </a:ext>
          </a:extLst>
        </xdr:cNvPr>
        <xdr:cNvSpPr txBox="1"/>
      </xdr:nvSpPr>
      <xdr:spPr>
        <a:xfrm>
          <a:off x="13742044" y="10453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3827</xdr:rowOff>
    </xdr:from>
    <xdr:ext cx="405111" cy="259045"/>
    <xdr:sp macro="" textlink="">
      <xdr:nvSpPr>
        <xdr:cNvPr id="560" name="n_2mainValue【学校施設】&#10;有形固定資産減価償却率">
          <a:extLst>
            <a:ext uri="{FF2B5EF4-FFF2-40B4-BE49-F238E27FC236}">
              <a16:creationId xmlns:a16="http://schemas.microsoft.com/office/drawing/2014/main" id="{012F0731-D821-47BA-863E-51BD8E8D08F2}"/>
            </a:ext>
          </a:extLst>
        </xdr:cNvPr>
        <xdr:cNvSpPr txBox="1"/>
      </xdr:nvSpPr>
      <xdr:spPr>
        <a:xfrm>
          <a:off x="12960994" y="1041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5732</xdr:rowOff>
    </xdr:from>
    <xdr:ext cx="405111" cy="259045"/>
    <xdr:sp macro="" textlink="">
      <xdr:nvSpPr>
        <xdr:cNvPr id="561" name="n_3mainValue【学校施設】&#10;有形固定資産減価償却率">
          <a:extLst>
            <a:ext uri="{FF2B5EF4-FFF2-40B4-BE49-F238E27FC236}">
              <a16:creationId xmlns:a16="http://schemas.microsoft.com/office/drawing/2014/main" id="{5135038D-894F-4204-B949-65B37742EE7D}"/>
            </a:ext>
          </a:extLst>
        </xdr:cNvPr>
        <xdr:cNvSpPr txBox="1"/>
      </xdr:nvSpPr>
      <xdr:spPr>
        <a:xfrm>
          <a:off x="12167244" y="10413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165752</xdr:rowOff>
    </xdr:from>
    <xdr:ext cx="405111" cy="259045"/>
    <xdr:sp macro="" textlink="">
      <xdr:nvSpPr>
        <xdr:cNvPr id="562" name="n_4mainValue【学校施設】&#10;有形固定資産減価償却率">
          <a:extLst>
            <a:ext uri="{FF2B5EF4-FFF2-40B4-BE49-F238E27FC236}">
              <a16:creationId xmlns:a16="http://schemas.microsoft.com/office/drawing/2014/main" id="{792DA4D9-C314-4F7B-9BEF-E0008C35934A}"/>
            </a:ext>
          </a:extLst>
        </xdr:cNvPr>
        <xdr:cNvSpPr txBox="1"/>
      </xdr:nvSpPr>
      <xdr:spPr>
        <a:xfrm>
          <a:off x="11354444" y="10408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477A3906-C579-4288-8E02-4136214F2612}"/>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ADF4C31C-71AF-4E52-AAE5-4F90BC9F6F62}"/>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AE3BC1E3-99D3-47C6-B375-4D11856D0C24}"/>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E6C2FD35-EDC4-4B16-BE81-548847334F6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7305EBC7-B56D-4203-90D8-749B99D723AD}"/>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8DC7CC92-3C20-4235-B0B5-3170708970E5}"/>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6ECCFCE0-AD40-4169-8D8D-FC271CB417C7}"/>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1FC5955D-82FC-4CEE-90CD-47FDBE1948BA}"/>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58E8B071-D76A-45F9-81A0-2ED32809AEC8}"/>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FD237981-719B-4E36-A5CB-2686E30882F4}"/>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9DF19F8E-2E87-405D-A7DC-4D50C3AD7072}"/>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4" name="直線コネクタ 573">
          <a:extLst>
            <a:ext uri="{FF2B5EF4-FFF2-40B4-BE49-F238E27FC236}">
              <a16:creationId xmlns:a16="http://schemas.microsoft.com/office/drawing/2014/main" id="{5C505897-D321-4104-AFDA-3BE4983181BE}"/>
            </a:ext>
          </a:extLst>
        </xdr:cNvPr>
        <xdr:cNvCxnSpPr/>
      </xdr:nvCxnSpPr>
      <xdr:spPr>
        <a:xfrm>
          <a:off x="16459200" y="1073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5" name="テキスト ボックス 574">
          <a:extLst>
            <a:ext uri="{FF2B5EF4-FFF2-40B4-BE49-F238E27FC236}">
              <a16:creationId xmlns:a16="http://schemas.microsoft.com/office/drawing/2014/main" id="{C9AC0F9F-A6F9-483C-A615-3E6AAF5C5E9A}"/>
            </a:ext>
          </a:extLst>
        </xdr:cNvPr>
        <xdr:cNvSpPr txBox="1"/>
      </xdr:nvSpPr>
      <xdr:spPr>
        <a:xfrm>
          <a:off x="16049171" y="10601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B3321D90-F819-4F9E-BF7B-E55CCC45573C}"/>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0892E0CB-3B4E-4C0C-B38A-58FC8AF31638}"/>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8" name="直線コネクタ 577">
          <a:extLst>
            <a:ext uri="{FF2B5EF4-FFF2-40B4-BE49-F238E27FC236}">
              <a16:creationId xmlns:a16="http://schemas.microsoft.com/office/drawing/2014/main" id="{CBECB049-8052-4C2A-B16B-01E7AD8962D8}"/>
            </a:ext>
          </a:extLst>
        </xdr:cNvPr>
        <xdr:cNvCxnSpPr/>
      </xdr:nvCxnSpPr>
      <xdr:spPr>
        <a:xfrm>
          <a:off x="16459200" y="1019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79" name="テキスト ボックス 578">
          <a:extLst>
            <a:ext uri="{FF2B5EF4-FFF2-40B4-BE49-F238E27FC236}">
              <a16:creationId xmlns:a16="http://schemas.microsoft.com/office/drawing/2014/main" id="{0C846024-4680-46CB-93E7-E38FD8171567}"/>
            </a:ext>
          </a:extLst>
        </xdr:cNvPr>
        <xdr:cNvSpPr txBox="1"/>
      </xdr:nvSpPr>
      <xdr:spPr>
        <a:xfrm>
          <a:off x="16049171" y="10055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CB2DBBBC-263A-4044-AA5B-8AD8224FF33C}"/>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BE91D379-D3FB-477A-BB04-7AF72642A4E2}"/>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2" name="直線コネクタ 581">
          <a:extLst>
            <a:ext uri="{FF2B5EF4-FFF2-40B4-BE49-F238E27FC236}">
              <a16:creationId xmlns:a16="http://schemas.microsoft.com/office/drawing/2014/main" id="{35300E83-3BDE-4802-B5C4-625077076333}"/>
            </a:ext>
          </a:extLst>
        </xdr:cNvPr>
        <xdr:cNvCxnSpPr/>
      </xdr:nvCxnSpPr>
      <xdr:spPr>
        <a:xfrm>
          <a:off x="16459200" y="9639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3" name="テキスト ボックス 582">
          <a:extLst>
            <a:ext uri="{FF2B5EF4-FFF2-40B4-BE49-F238E27FC236}">
              <a16:creationId xmlns:a16="http://schemas.microsoft.com/office/drawing/2014/main" id="{4F76B304-2E4E-4C5D-8F1C-1B42BF96A95E}"/>
            </a:ext>
          </a:extLst>
        </xdr:cNvPr>
        <xdr:cNvSpPr txBox="1"/>
      </xdr:nvSpPr>
      <xdr:spPr>
        <a:xfrm>
          <a:off x="16049171" y="9503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A4F6F1E6-DCF6-4234-891C-75DC675A9AFB}"/>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D0C74A74-D070-494B-A621-BE1CFEFF7CD3}"/>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6" name="直線コネクタ 585">
          <a:extLst>
            <a:ext uri="{FF2B5EF4-FFF2-40B4-BE49-F238E27FC236}">
              <a16:creationId xmlns:a16="http://schemas.microsoft.com/office/drawing/2014/main" id="{9E4047EC-C764-4F65-A89B-44A2CB6FDCD6}"/>
            </a:ext>
          </a:extLst>
        </xdr:cNvPr>
        <xdr:cNvCxnSpPr/>
      </xdr:nvCxnSpPr>
      <xdr:spPr>
        <a:xfrm>
          <a:off x="16459200" y="908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7" name="テキスト ボックス 586">
          <a:extLst>
            <a:ext uri="{FF2B5EF4-FFF2-40B4-BE49-F238E27FC236}">
              <a16:creationId xmlns:a16="http://schemas.microsoft.com/office/drawing/2014/main" id="{09979688-0368-4BD6-891E-FEB0B67F4287}"/>
            </a:ext>
          </a:extLst>
        </xdr:cNvPr>
        <xdr:cNvSpPr txBox="1"/>
      </xdr:nvSpPr>
      <xdr:spPr>
        <a:xfrm>
          <a:off x="16049171" y="895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19F92703-39AA-4EEC-9E03-69B4A967E53B}"/>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68510DD2-9DDE-44A8-ACD2-B80B0DB606FD}"/>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14D2A6C5-7B52-42C8-9B07-23E0EA7D27CD}"/>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1" name="直線コネクタ 590">
          <a:extLst>
            <a:ext uri="{FF2B5EF4-FFF2-40B4-BE49-F238E27FC236}">
              <a16:creationId xmlns:a16="http://schemas.microsoft.com/office/drawing/2014/main" id="{2DCA15DE-7AFB-4C7B-BC08-3F71A85CA693}"/>
            </a:ext>
          </a:extLst>
        </xdr:cNvPr>
        <xdr:cNvCxnSpPr/>
      </xdr:nvCxnSpPr>
      <xdr:spPr>
        <a:xfrm flipV="1">
          <a:off x="19951064" y="9256237"/>
          <a:ext cx="0" cy="131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2" name="【学校施設】&#10;一人当たり面積最小値テキスト">
          <a:extLst>
            <a:ext uri="{FF2B5EF4-FFF2-40B4-BE49-F238E27FC236}">
              <a16:creationId xmlns:a16="http://schemas.microsoft.com/office/drawing/2014/main" id="{301B1B85-57E6-453E-AB2F-68E95065DF74}"/>
            </a:ext>
          </a:extLst>
        </xdr:cNvPr>
        <xdr:cNvSpPr txBox="1"/>
      </xdr:nvSpPr>
      <xdr:spPr>
        <a:xfrm>
          <a:off x="19989800" y="10570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3" name="直線コネクタ 592">
          <a:extLst>
            <a:ext uri="{FF2B5EF4-FFF2-40B4-BE49-F238E27FC236}">
              <a16:creationId xmlns:a16="http://schemas.microsoft.com/office/drawing/2014/main" id="{C314E528-BDB4-4F4F-96F5-376F63309EA8}"/>
            </a:ext>
          </a:extLst>
        </xdr:cNvPr>
        <xdr:cNvCxnSpPr/>
      </xdr:nvCxnSpPr>
      <xdr:spPr>
        <a:xfrm>
          <a:off x="19881850" y="105662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4" name="【学校施設】&#10;一人当たり面積最大値テキスト">
          <a:extLst>
            <a:ext uri="{FF2B5EF4-FFF2-40B4-BE49-F238E27FC236}">
              <a16:creationId xmlns:a16="http://schemas.microsoft.com/office/drawing/2014/main" id="{682C4191-54DD-4CC2-8BFC-07A09FE5946A}"/>
            </a:ext>
          </a:extLst>
        </xdr:cNvPr>
        <xdr:cNvSpPr txBox="1"/>
      </xdr:nvSpPr>
      <xdr:spPr>
        <a:xfrm>
          <a:off x="19989800" y="904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5" name="直線コネクタ 594">
          <a:extLst>
            <a:ext uri="{FF2B5EF4-FFF2-40B4-BE49-F238E27FC236}">
              <a16:creationId xmlns:a16="http://schemas.microsoft.com/office/drawing/2014/main" id="{959EF6E8-50A5-4608-BA7F-9E2B6C152F92}"/>
            </a:ext>
          </a:extLst>
        </xdr:cNvPr>
        <xdr:cNvCxnSpPr/>
      </xdr:nvCxnSpPr>
      <xdr:spPr>
        <a:xfrm>
          <a:off x="19881850" y="92562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96" name="【学校施設】&#10;一人当たり面積平均値テキスト">
          <a:extLst>
            <a:ext uri="{FF2B5EF4-FFF2-40B4-BE49-F238E27FC236}">
              <a16:creationId xmlns:a16="http://schemas.microsoft.com/office/drawing/2014/main" id="{A553B7EE-3F12-4050-BADD-95CFCFDAD2D0}"/>
            </a:ext>
          </a:extLst>
        </xdr:cNvPr>
        <xdr:cNvSpPr txBox="1"/>
      </xdr:nvSpPr>
      <xdr:spPr>
        <a:xfrm>
          <a:off x="19989800" y="9795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7" name="フローチャート: 判断 596">
          <a:extLst>
            <a:ext uri="{FF2B5EF4-FFF2-40B4-BE49-F238E27FC236}">
              <a16:creationId xmlns:a16="http://schemas.microsoft.com/office/drawing/2014/main" id="{E63D1A72-6217-47D2-AF5E-968E29695BF1}"/>
            </a:ext>
          </a:extLst>
        </xdr:cNvPr>
        <xdr:cNvSpPr/>
      </xdr:nvSpPr>
      <xdr:spPr>
        <a:xfrm>
          <a:off x="19900900" y="993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8" name="フローチャート: 判断 597">
          <a:extLst>
            <a:ext uri="{FF2B5EF4-FFF2-40B4-BE49-F238E27FC236}">
              <a16:creationId xmlns:a16="http://schemas.microsoft.com/office/drawing/2014/main" id="{18C581C0-967C-4D43-B996-0EE086D42C24}"/>
            </a:ext>
          </a:extLst>
        </xdr:cNvPr>
        <xdr:cNvSpPr/>
      </xdr:nvSpPr>
      <xdr:spPr>
        <a:xfrm>
          <a:off x="19157950" y="99487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99" name="フローチャート: 判断 598">
          <a:extLst>
            <a:ext uri="{FF2B5EF4-FFF2-40B4-BE49-F238E27FC236}">
              <a16:creationId xmlns:a16="http://schemas.microsoft.com/office/drawing/2014/main" id="{FDD9F745-D008-48F2-A3EC-1AB415ECE9B3}"/>
            </a:ext>
          </a:extLst>
        </xdr:cNvPr>
        <xdr:cNvSpPr/>
      </xdr:nvSpPr>
      <xdr:spPr>
        <a:xfrm>
          <a:off x="18345150" y="996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0" name="フローチャート: 判断 599">
          <a:extLst>
            <a:ext uri="{FF2B5EF4-FFF2-40B4-BE49-F238E27FC236}">
              <a16:creationId xmlns:a16="http://schemas.microsoft.com/office/drawing/2014/main" id="{3710E124-4C99-4C42-93AE-4B67BB03F628}"/>
            </a:ext>
          </a:extLst>
        </xdr:cNvPr>
        <xdr:cNvSpPr/>
      </xdr:nvSpPr>
      <xdr:spPr>
        <a:xfrm>
          <a:off x="17551400" y="9980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124937</xdr:rowOff>
    </xdr:from>
    <xdr:to>
      <xdr:col>98</xdr:col>
      <xdr:colOff>38100</xdr:colOff>
      <xdr:row>61</xdr:row>
      <xdr:rowOff>55087</xdr:rowOff>
    </xdr:to>
    <xdr:sp macro="" textlink="">
      <xdr:nvSpPr>
        <xdr:cNvPr id="601" name="フローチャート: 判断 600">
          <a:extLst>
            <a:ext uri="{FF2B5EF4-FFF2-40B4-BE49-F238E27FC236}">
              <a16:creationId xmlns:a16="http://schemas.microsoft.com/office/drawing/2014/main" id="{373EF38A-6D9A-4874-89DE-B38656B8B1AE}"/>
            </a:ext>
          </a:extLst>
        </xdr:cNvPr>
        <xdr:cNvSpPr/>
      </xdr:nvSpPr>
      <xdr:spPr>
        <a:xfrm>
          <a:off x="16757650" y="100372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F769933-D9B1-4004-B639-B97EEBD036E5}"/>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C5942600-8314-4A66-8ABC-7473E3F33C27}"/>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CDFABAFB-BDF8-454F-8C63-E44A47AAADD3}"/>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2A25148-9B18-4CB2-9DFB-37B850B3CF42}"/>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2DA79541-204E-4184-A8B9-C99A79B4AD24}"/>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56356</xdr:rowOff>
    </xdr:from>
    <xdr:to>
      <xdr:col>116</xdr:col>
      <xdr:colOff>114300</xdr:colOff>
      <xdr:row>62</xdr:row>
      <xdr:rowOff>157956</xdr:rowOff>
    </xdr:to>
    <xdr:sp macro="" textlink="">
      <xdr:nvSpPr>
        <xdr:cNvPr id="607" name="楕円 606">
          <a:extLst>
            <a:ext uri="{FF2B5EF4-FFF2-40B4-BE49-F238E27FC236}">
              <a16:creationId xmlns:a16="http://schemas.microsoft.com/office/drawing/2014/main" id="{3EC2E7DD-CFBC-41CE-9266-6BEA45FF47B0}"/>
            </a:ext>
          </a:extLst>
        </xdr:cNvPr>
        <xdr:cNvSpPr/>
      </xdr:nvSpPr>
      <xdr:spPr>
        <a:xfrm>
          <a:off x="19900900" y="1029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34783</xdr:rowOff>
    </xdr:from>
    <xdr:ext cx="469744" cy="259045"/>
    <xdr:sp macro="" textlink="">
      <xdr:nvSpPr>
        <xdr:cNvPr id="608" name="【学校施設】&#10;一人当たり面積該当値テキスト">
          <a:extLst>
            <a:ext uri="{FF2B5EF4-FFF2-40B4-BE49-F238E27FC236}">
              <a16:creationId xmlns:a16="http://schemas.microsoft.com/office/drawing/2014/main" id="{E0492BA6-4D8A-494E-9616-61452894B2B0}"/>
            </a:ext>
          </a:extLst>
        </xdr:cNvPr>
        <xdr:cNvSpPr txBox="1"/>
      </xdr:nvSpPr>
      <xdr:spPr>
        <a:xfrm>
          <a:off x="19989800" y="1027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57785</xdr:rowOff>
    </xdr:from>
    <xdr:to>
      <xdr:col>112</xdr:col>
      <xdr:colOff>38100</xdr:colOff>
      <xdr:row>62</xdr:row>
      <xdr:rowOff>159385</xdr:rowOff>
    </xdr:to>
    <xdr:sp macro="" textlink="">
      <xdr:nvSpPr>
        <xdr:cNvPr id="609" name="楕円 608">
          <a:extLst>
            <a:ext uri="{FF2B5EF4-FFF2-40B4-BE49-F238E27FC236}">
              <a16:creationId xmlns:a16="http://schemas.microsoft.com/office/drawing/2014/main" id="{32664FBF-09DD-42C4-B5E3-94EB951423A3}"/>
            </a:ext>
          </a:extLst>
        </xdr:cNvPr>
        <xdr:cNvSpPr/>
      </xdr:nvSpPr>
      <xdr:spPr>
        <a:xfrm>
          <a:off x="19157950" y="103003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107156</xdr:rowOff>
    </xdr:from>
    <xdr:to>
      <xdr:col>116</xdr:col>
      <xdr:colOff>63500</xdr:colOff>
      <xdr:row>62</xdr:row>
      <xdr:rowOff>108585</xdr:rowOff>
    </xdr:to>
    <xdr:cxnSp macro="">
      <xdr:nvCxnSpPr>
        <xdr:cNvPr id="610" name="直線コネクタ 609">
          <a:extLst>
            <a:ext uri="{FF2B5EF4-FFF2-40B4-BE49-F238E27FC236}">
              <a16:creationId xmlns:a16="http://schemas.microsoft.com/office/drawing/2014/main" id="{94A660B6-52D3-4F3B-B519-621718F9756A}"/>
            </a:ext>
          </a:extLst>
        </xdr:cNvPr>
        <xdr:cNvCxnSpPr/>
      </xdr:nvCxnSpPr>
      <xdr:spPr>
        <a:xfrm flipV="1">
          <a:off x="19202400" y="10349706"/>
          <a:ext cx="7493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50641</xdr:rowOff>
    </xdr:from>
    <xdr:to>
      <xdr:col>107</xdr:col>
      <xdr:colOff>101600</xdr:colOff>
      <xdr:row>62</xdr:row>
      <xdr:rowOff>152241</xdr:rowOff>
    </xdr:to>
    <xdr:sp macro="" textlink="">
      <xdr:nvSpPr>
        <xdr:cNvPr id="611" name="楕円 610">
          <a:extLst>
            <a:ext uri="{FF2B5EF4-FFF2-40B4-BE49-F238E27FC236}">
              <a16:creationId xmlns:a16="http://schemas.microsoft.com/office/drawing/2014/main" id="{6CC68464-68A1-47D6-8766-74A5DF02213E}"/>
            </a:ext>
          </a:extLst>
        </xdr:cNvPr>
        <xdr:cNvSpPr/>
      </xdr:nvSpPr>
      <xdr:spPr>
        <a:xfrm>
          <a:off x="18345150" y="1029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101441</xdr:rowOff>
    </xdr:from>
    <xdr:to>
      <xdr:col>111</xdr:col>
      <xdr:colOff>177800</xdr:colOff>
      <xdr:row>62</xdr:row>
      <xdr:rowOff>108585</xdr:rowOff>
    </xdr:to>
    <xdr:cxnSp macro="">
      <xdr:nvCxnSpPr>
        <xdr:cNvPr id="612" name="直線コネクタ 611">
          <a:extLst>
            <a:ext uri="{FF2B5EF4-FFF2-40B4-BE49-F238E27FC236}">
              <a16:creationId xmlns:a16="http://schemas.microsoft.com/office/drawing/2014/main" id="{0B1CC830-C80C-4010-BD0F-A629ADCBD558}"/>
            </a:ext>
          </a:extLst>
        </xdr:cNvPr>
        <xdr:cNvCxnSpPr/>
      </xdr:nvCxnSpPr>
      <xdr:spPr>
        <a:xfrm>
          <a:off x="18395950" y="10343991"/>
          <a:ext cx="80645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56356</xdr:rowOff>
    </xdr:from>
    <xdr:to>
      <xdr:col>102</xdr:col>
      <xdr:colOff>165100</xdr:colOff>
      <xdr:row>62</xdr:row>
      <xdr:rowOff>157956</xdr:rowOff>
    </xdr:to>
    <xdr:sp macro="" textlink="">
      <xdr:nvSpPr>
        <xdr:cNvPr id="613" name="楕円 612">
          <a:extLst>
            <a:ext uri="{FF2B5EF4-FFF2-40B4-BE49-F238E27FC236}">
              <a16:creationId xmlns:a16="http://schemas.microsoft.com/office/drawing/2014/main" id="{11F25244-88ED-46DB-8B11-F23A5B52BA66}"/>
            </a:ext>
          </a:extLst>
        </xdr:cNvPr>
        <xdr:cNvSpPr/>
      </xdr:nvSpPr>
      <xdr:spPr>
        <a:xfrm>
          <a:off x="17551400" y="1029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101441</xdr:rowOff>
    </xdr:from>
    <xdr:to>
      <xdr:col>107</xdr:col>
      <xdr:colOff>50800</xdr:colOff>
      <xdr:row>62</xdr:row>
      <xdr:rowOff>107156</xdr:rowOff>
    </xdr:to>
    <xdr:cxnSp macro="">
      <xdr:nvCxnSpPr>
        <xdr:cNvPr id="614" name="直線コネクタ 613">
          <a:extLst>
            <a:ext uri="{FF2B5EF4-FFF2-40B4-BE49-F238E27FC236}">
              <a16:creationId xmlns:a16="http://schemas.microsoft.com/office/drawing/2014/main" id="{078E8DDC-1890-4262-8E38-52560C6CC114}"/>
            </a:ext>
          </a:extLst>
        </xdr:cNvPr>
        <xdr:cNvCxnSpPr/>
      </xdr:nvCxnSpPr>
      <xdr:spPr>
        <a:xfrm flipV="1">
          <a:off x="17602200" y="10343991"/>
          <a:ext cx="7937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57785</xdr:rowOff>
    </xdr:from>
    <xdr:to>
      <xdr:col>98</xdr:col>
      <xdr:colOff>38100</xdr:colOff>
      <xdr:row>62</xdr:row>
      <xdr:rowOff>159385</xdr:rowOff>
    </xdr:to>
    <xdr:sp macro="" textlink="">
      <xdr:nvSpPr>
        <xdr:cNvPr id="615" name="楕円 614">
          <a:extLst>
            <a:ext uri="{FF2B5EF4-FFF2-40B4-BE49-F238E27FC236}">
              <a16:creationId xmlns:a16="http://schemas.microsoft.com/office/drawing/2014/main" id="{89C3C0D4-5794-4EB3-92F8-8153F9DB1D97}"/>
            </a:ext>
          </a:extLst>
        </xdr:cNvPr>
        <xdr:cNvSpPr/>
      </xdr:nvSpPr>
      <xdr:spPr>
        <a:xfrm>
          <a:off x="16757650" y="103003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107156</xdr:rowOff>
    </xdr:from>
    <xdr:to>
      <xdr:col>102</xdr:col>
      <xdr:colOff>114300</xdr:colOff>
      <xdr:row>62</xdr:row>
      <xdr:rowOff>108585</xdr:rowOff>
    </xdr:to>
    <xdr:cxnSp macro="">
      <xdr:nvCxnSpPr>
        <xdr:cNvPr id="616" name="直線コネクタ 615">
          <a:extLst>
            <a:ext uri="{FF2B5EF4-FFF2-40B4-BE49-F238E27FC236}">
              <a16:creationId xmlns:a16="http://schemas.microsoft.com/office/drawing/2014/main" id="{C0E3FC8F-DBAE-43AE-9562-942115240F70}"/>
            </a:ext>
          </a:extLst>
        </xdr:cNvPr>
        <xdr:cNvCxnSpPr/>
      </xdr:nvCxnSpPr>
      <xdr:spPr>
        <a:xfrm flipV="1">
          <a:off x="16802100" y="10349706"/>
          <a:ext cx="8001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7" name="n_1aveValue【学校施設】&#10;一人当たり面積">
          <a:extLst>
            <a:ext uri="{FF2B5EF4-FFF2-40B4-BE49-F238E27FC236}">
              <a16:creationId xmlns:a16="http://schemas.microsoft.com/office/drawing/2014/main" id="{8AF9F46B-0A9F-48F6-BC5B-7FB604BFE5BF}"/>
            </a:ext>
          </a:extLst>
        </xdr:cNvPr>
        <xdr:cNvSpPr txBox="1"/>
      </xdr:nvSpPr>
      <xdr:spPr>
        <a:xfrm>
          <a:off x="18980227" y="973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8" name="n_2aveValue【学校施設】&#10;一人当たり面積">
          <a:extLst>
            <a:ext uri="{FF2B5EF4-FFF2-40B4-BE49-F238E27FC236}">
              <a16:creationId xmlns:a16="http://schemas.microsoft.com/office/drawing/2014/main" id="{C6AA5A5F-3E24-4038-B9AD-261ED32342CE}"/>
            </a:ext>
          </a:extLst>
        </xdr:cNvPr>
        <xdr:cNvSpPr txBox="1"/>
      </xdr:nvSpPr>
      <xdr:spPr>
        <a:xfrm>
          <a:off x="18180127" y="974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19" name="n_3aveValue【学校施設】&#10;一人当たり面積">
          <a:extLst>
            <a:ext uri="{FF2B5EF4-FFF2-40B4-BE49-F238E27FC236}">
              <a16:creationId xmlns:a16="http://schemas.microsoft.com/office/drawing/2014/main" id="{F1E9CAA9-E33D-4E5C-AFD2-17E4DAE2AAE7}"/>
            </a:ext>
          </a:extLst>
        </xdr:cNvPr>
        <xdr:cNvSpPr txBox="1"/>
      </xdr:nvSpPr>
      <xdr:spPr>
        <a:xfrm>
          <a:off x="17386377" y="976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71614</xdr:rowOff>
    </xdr:from>
    <xdr:ext cx="469744" cy="259045"/>
    <xdr:sp macro="" textlink="">
      <xdr:nvSpPr>
        <xdr:cNvPr id="620" name="n_4aveValue【学校施設】&#10;一人当たり面積">
          <a:extLst>
            <a:ext uri="{FF2B5EF4-FFF2-40B4-BE49-F238E27FC236}">
              <a16:creationId xmlns:a16="http://schemas.microsoft.com/office/drawing/2014/main" id="{FD4F8052-CC75-4C19-90F8-15CA52A24D19}"/>
            </a:ext>
          </a:extLst>
        </xdr:cNvPr>
        <xdr:cNvSpPr txBox="1"/>
      </xdr:nvSpPr>
      <xdr:spPr>
        <a:xfrm>
          <a:off x="16592627" y="981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150512</xdr:rowOff>
    </xdr:from>
    <xdr:ext cx="469744" cy="259045"/>
    <xdr:sp macro="" textlink="">
      <xdr:nvSpPr>
        <xdr:cNvPr id="621" name="n_1mainValue【学校施設】&#10;一人当たり面積">
          <a:extLst>
            <a:ext uri="{FF2B5EF4-FFF2-40B4-BE49-F238E27FC236}">
              <a16:creationId xmlns:a16="http://schemas.microsoft.com/office/drawing/2014/main" id="{55DC6404-7D34-44DF-9B81-9CA939857536}"/>
            </a:ext>
          </a:extLst>
        </xdr:cNvPr>
        <xdr:cNvSpPr txBox="1"/>
      </xdr:nvSpPr>
      <xdr:spPr>
        <a:xfrm>
          <a:off x="18980227" y="1039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143368</xdr:rowOff>
    </xdr:from>
    <xdr:ext cx="469744" cy="259045"/>
    <xdr:sp macro="" textlink="">
      <xdr:nvSpPr>
        <xdr:cNvPr id="622" name="n_2mainValue【学校施設】&#10;一人当たり面積">
          <a:extLst>
            <a:ext uri="{FF2B5EF4-FFF2-40B4-BE49-F238E27FC236}">
              <a16:creationId xmlns:a16="http://schemas.microsoft.com/office/drawing/2014/main" id="{C3D9E999-3D65-4021-B147-6091C8746D67}"/>
            </a:ext>
          </a:extLst>
        </xdr:cNvPr>
        <xdr:cNvSpPr txBox="1"/>
      </xdr:nvSpPr>
      <xdr:spPr>
        <a:xfrm>
          <a:off x="18180127" y="10385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149083</xdr:rowOff>
    </xdr:from>
    <xdr:ext cx="469744" cy="259045"/>
    <xdr:sp macro="" textlink="">
      <xdr:nvSpPr>
        <xdr:cNvPr id="623" name="n_3mainValue【学校施設】&#10;一人当たり面積">
          <a:extLst>
            <a:ext uri="{FF2B5EF4-FFF2-40B4-BE49-F238E27FC236}">
              <a16:creationId xmlns:a16="http://schemas.microsoft.com/office/drawing/2014/main" id="{C97B4FB9-7185-4CB4-B341-BABED4E85F3D}"/>
            </a:ext>
          </a:extLst>
        </xdr:cNvPr>
        <xdr:cNvSpPr txBox="1"/>
      </xdr:nvSpPr>
      <xdr:spPr>
        <a:xfrm>
          <a:off x="17386377" y="1039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150512</xdr:rowOff>
    </xdr:from>
    <xdr:ext cx="469744" cy="259045"/>
    <xdr:sp macro="" textlink="">
      <xdr:nvSpPr>
        <xdr:cNvPr id="624" name="n_4mainValue【学校施設】&#10;一人当たり面積">
          <a:extLst>
            <a:ext uri="{FF2B5EF4-FFF2-40B4-BE49-F238E27FC236}">
              <a16:creationId xmlns:a16="http://schemas.microsoft.com/office/drawing/2014/main" id="{221B798F-2287-48C4-8C63-68CCDBE76DDC}"/>
            </a:ext>
          </a:extLst>
        </xdr:cNvPr>
        <xdr:cNvSpPr txBox="1"/>
      </xdr:nvSpPr>
      <xdr:spPr>
        <a:xfrm>
          <a:off x="16592627" y="1039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071885D0-EC76-420F-98C5-884687AE63CA}"/>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21014B01-CA76-452E-911D-D8CEE3154F42}"/>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6813A7B0-BA11-4A9E-8716-344C74C49AAB}"/>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5AC2638F-27A7-4A88-8406-1A0435F15CEA}"/>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FB631267-060E-449D-8F75-AAD8D2DB33D5}"/>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9F28FCE7-9EEE-4349-94E2-9D312E397FE5}"/>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7E73FF76-2349-4F64-A5E0-44398830BB99}"/>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8D26FB50-3DDE-4898-BDAC-619E4B62B76B}"/>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56CC2CDE-80FF-4FA2-B4F4-EA2E128EC0B8}"/>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D22E076A-4E67-4987-9FF4-289D07A9BD69}"/>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4ECB8BF8-3A38-478B-A2C1-94D0375A7BC2}"/>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33D97147-05A5-471E-892D-7B45C20E1682}"/>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2603CE1E-F73C-4627-8779-683A412F3FF3}"/>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054C712D-693F-4B78-94EA-43020BFD55AF}"/>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A5516758-310B-4353-B71F-24997B538F80}"/>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FA0D392F-197F-46F1-8229-6A52ED580A1D}"/>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329E0C01-FE09-44AD-9BD9-227E608CB6A6}"/>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E4BB498C-CC55-4981-94E1-D4D0B71E67A7}"/>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023F9E41-EDDB-4A94-9A47-5C34E9A70ACC}"/>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288975DD-706A-4F96-849B-931307B1EF4D}"/>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6ACB4589-CB20-401B-937D-62A13E14661D}"/>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F82BED61-24BC-4233-AFDB-12A39ECF748D}"/>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BD25E977-A97C-47B9-B99E-2DDA3ED89773}"/>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9621C3BC-1B43-44B6-98DF-8BC226696283}"/>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6F87755A-BBA5-47F9-A40B-8B172119F5FF}"/>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607302B5-BD16-4166-81FB-2A19FBC385A7}"/>
            </a:ext>
          </a:extLst>
        </xdr:cNvPr>
        <xdr:cNvCxnSpPr/>
      </xdr:nvCxnSpPr>
      <xdr:spPr>
        <a:xfrm flipV="1">
          <a:off x="14699614" y="13008792"/>
          <a:ext cx="0" cy="1358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C8001F29-42E0-4F6E-9CD5-3F1A36833856}"/>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8FF3F060-C9A7-4B4F-9E18-ACA1E2E2E123}"/>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53" name="【児童館】&#10;有形固定資産減価償却率最大値テキスト">
          <a:extLst>
            <a:ext uri="{FF2B5EF4-FFF2-40B4-BE49-F238E27FC236}">
              <a16:creationId xmlns:a16="http://schemas.microsoft.com/office/drawing/2014/main" id="{581CB892-7F5C-4B8A-ADCC-9B1D43061125}"/>
            </a:ext>
          </a:extLst>
        </xdr:cNvPr>
        <xdr:cNvSpPr txBox="1"/>
      </xdr:nvSpPr>
      <xdr:spPr>
        <a:xfrm>
          <a:off x="14738350" y="1279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54" name="直線コネクタ 653">
          <a:extLst>
            <a:ext uri="{FF2B5EF4-FFF2-40B4-BE49-F238E27FC236}">
              <a16:creationId xmlns:a16="http://schemas.microsoft.com/office/drawing/2014/main" id="{9C8A0465-E1D1-4428-AED5-C506E2EF7F52}"/>
            </a:ext>
          </a:extLst>
        </xdr:cNvPr>
        <xdr:cNvCxnSpPr/>
      </xdr:nvCxnSpPr>
      <xdr:spPr>
        <a:xfrm>
          <a:off x="14611350" y="13008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135545</xdr:rowOff>
    </xdr:from>
    <xdr:ext cx="405111" cy="259045"/>
    <xdr:sp macro="" textlink="">
      <xdr:nvSpPr>
        <xdr:cNvPr id="655" name="【児童館】&#10;有形固定資産減価償却率平均値テキスト">
          <a:extLst>
            <a:ext uri="{FF2B5EF4-FFF2-40B4-BE49-F238E27FC236}">
              <a16:creationId xmlns:a16="http://schemas.microsoft.com/office/drawing/2014/main" id="{23CF6B17-4111-496C-AA2E-C1B1B595594A}"/>
            </a:ext>
          </a:extLst>
        </xdr:cNvPr>
        <xdr:cNvSpPr txBox="1"/>
      </xdr:nvSpPr>
      <xdr:spPr>
        <a:xfrm>
          <a:off x="14738350" y="13680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56" name="フローチャート: 判断 655">
          <a:extLst>
            <a:ext uri="{FF2B5EF4-FFF2-40B4-BE49-F238E27FC236}">
              <a16:creationId xmlns:a16="http://schemas.microsoft.com/office/drawing/2014/main" id="{A7EA246E-A35F-43A6-A8B8-681EB2CA3D4B}"/>
            </a:ext>
          </a:extLst>
        </xdr:cNvPr>
        <xdr:cNvSpPr/>
      </xdr:nvSpPr>
      <xdr:spPr>
        <a:xfrm>
          <a:off x="14649450" y="137016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57" name="フローチャート: 判断 656">
          <a:extLst>
            <a:ext uri="{FF2B5EF4-FFF2-40B4-BE49-F238E27FC236}">
              <a16:creationId xmlns:a16="http://schemas.microsoft.com/office/drawing/2014/main" id="{E869190D-8963-4CC9-BC78-C141ED11A7A7}"/>
            </a:ext>
          </a:extLst>
        </xdr:cNvPr>
        <xdr:cNvSpPr/>
      </xdr:nvSpPr>
      <xdr:spPr>
        <a:xfrm>
          <a:off x="13887450" y="136902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58" name="フローチャート: 判断 657">
          <a:extLst>
            <a:ext uri="{FF2B5EF4-FFF2-40B4-BE49-F238E27FC236}">
              <a16:creationId xmlns:a16="http://schemas.microsoft.com/office/drawing/2014/main" id="{DA55D92A-508B-46FA-92B2-91BF3F406988}"/>
            </a:ext>
          </a:extLst>
        </xdr:cNvPr>
        <xdr:cNvSpPr/>
      </xdr:nvSpPr>
      <xdr:spPr>
        <a:xfrm>
          <a:off x="13093700" y="136886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59" name="フローチャート: 判断 658">
          <a:extLst>
            <a:ext uri="{FF2B5EF4-FFF2-40B4-BE49-F238E27FC236}">
              <a16:creationId xmlns:a16="http://schemas.microsoft.com/office/drawing/2014/main" id="{0416E9B6-95D0-4A61-BB5E-EE573EE191F6}"/>
            </a:ext>
          </a:extLst>
        </xdr:cNvPr>
        <xdr:cNvSpPr/>
      </xdr:nvSpPr>
      <xdr:spPr>
        <a:xfrm>
          <a:off x="12299950" y="13711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82006</xdr:rowOff>
    </xdr:from>
    <xdr:to>
      <xdr:col>67</xdr:col>
      <xdr:colOff>101600</xdr:colOff>
      <xdr:row>83</xdr:row>
      <xdr:rowOff>12156</xdr:rowOff>
    </xdr:to>
    <xdr:sp macro="" textlink="">
      <xdr:nvSpPr>
        <xdr:cNvPr id="660" name="フローチャート: 判断 659">
          <a:extLst>
            <a:ext uri="{FF2B5EF4-FFF2-40B4-BE49-F238E27FC236}">
              <a16:creationId xmlns:a16="http://schemas.microsoft.com/office/drawing/2014/main" id="{4A8E250E-4E3A-4D44-B7A9-5A54B12B5F64}"/>
            </a:ext>
          </a:extLst>
        </xdr:cNvPr>
        <xdr:cNvSpPr/>
      </xdr:nvSpPr>
      <xdr:spPr>
        <a:xfrm>
          <a:off x="11487150" y="136265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66CADE7-A26B-44D8-9377-51249D78FCF9}"/>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32599451-0C72-4BB3-A7F3-9B6940F4F3CC}"/>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C9CA4B13-0C8F-435F-8D23-DFA1F80B944C}"/>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6D287671-027E-4E8E-B94F-62F538E19E05}"/>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2E952992-5511-4D94-B4CF-FD858DFABECF}"/>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666" name="楕円 665">
          <a:extLst>
            <a:ext uri="{FF2B5EF4-FFF2-40B4-BE49-F238E27FC236}">
              <a16:creationId xmlns:a16="http://schemas.microsoft.com/office/drawing/2014/main" id="{99051292-DEB9-49B1-918E-60E086CBCB74}"/>
            </a:ext>
          </a:extLst>
        </xdr:cNvPr>
        <xdr:cNvSpPr/>
      </xdr:nvSpPr>
      <xdr:spPr>
        <a:xfrm>
          <a:off x="14649450" y="1367064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148970</xdr:rowOff>
    </xdr:from>
    <xdr:ext cx="405111" cy="259045"/>
    <xdr:sp macro="" textlink="">
      <xdr:nvSpPr>
        <xdr:cNvPr id="667" name="【児童館】&#10;有形固定資産減価償却率該当値テキスト">
          <a:extLst>
            <a:ext uri="{FF2B5EF4-FFF2-40B4-BE49-F238E27FC236}">
              <a16:creationId xmlns:a16="http://schemas.microsoft.com/office/drawing/2014/main" id="{2747BB7E-D685-40DE-A071-BE08CD82A1E0}"/>
            </a:ext>
          </a:extLst>
        </xdr:cNvPr>
        <xdr:cNvSpPr txBox="1"/>
      </xdr:nvSpPr>
      <xdr:spPr>
        <a:xfrm>
          <a:off x="14738350" y="13528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96701</xdr:rowOff>
    </xdr:from>
    <xdr:to>
      <xdr:col>81</xdr:col>
      <xdr:colOff>101600</xdr:colOff>
      <xdr:row>83</xdr:row>
      <xdr:rowOff>26851</xdr:rowOff>
    </xdr:to>
    <xdr:sp macro="" textlink="">
      <xdr:nvSpPr>
        <xdr:cNvPr id="668" name="楕円 667">
          <a:extLst>
            <a:ext uri="{FF2B5EF4-FFF2-40B4-BE49-F238E27FC236}">
              <a16:creationId xmlns:a16="http://schemas.microsoft.com/office/drawing/2014/main" id="{B0372880-FA6C-48EC-BF55-128AB1300FDE}"/>
            </a:ext>
          </a:extLst>
        </xdr:cNvPr>
        <xdr:cNvSpPr/>
      </xdr:nvSpPr>
      <xdr:spPr>
        <a:xfrm>
          <a:off x="13887450" y="136412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147501</xdr:rowOff>
    </xdr:from>
    <xdr:to>
      <xdr:col>85</xdr:col>
      <xdr:colOff>127000</xdr:colOff>
      <xdr:row>83</xdr:row>
      <xdr:rowOff>5443</xdr:rowOff>
    </xdr:to>
    <xdr:cxnSp macro="">
      <xdr:nvCxnSpPr>
        <xdr:cNvPr id="669" name="直線コネクタ 668">
          <a:extLst>
            <a:ext uri="{FF2B5EF4-FFF2-40B4-BE49-F238E27FC236}">
              <a16:creationId xmlns:a16="http://schemas.microsoft.com/office/drawing/2014/main" id="{DD040CC2-DC05-4489-99A7-189C6288EDD9}"/>
            </a:ext>
          </a:extLst>
        </xdr:cNvPr>
        <xdr:cNvCxnSpPr/>
      </xdr:nvCxnSpPr>
      <xdr:spPr>
        <a:xfrm>
          <a:off x="13938250" y="13692051"/>
          <a:ext cx="762000" cy="2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23223</xdr:rowOff>
    </xdr:from>
    <xdr:to>
      <xdr:col>76</xdr:col>
      <xdr:colOff>165100</xdr:colOff>
      <xdr:row>83</xdr:row>
      <xdr:rowOff>124823</xdr:rowOff>
    </xdr:to>
    <xdr:sp macro="" textlink="">
      <xdr:nvSpPr>
        <xdr:cNvPr id="670" name="楕円 669">
          <a:extLst>
            <a:ext uri="{FF2B5EF4-FFF2-40B4-BE49-F238E27FC236}">
              <a16:creationId xmlns:a16="http://schemas.microsoft.com/office/drawing/2014/main" id="{04DDAE61-3D4F-4BE2-8016-09E881E87F44}"/>
            </a:ext>
          </a:extLst>
        </xdr:cNvPr>
        <xdr:cNvSpPr/>
      </xdr:nvSpPr>
      <xdr:spPr>
        <a:xfrm>
          <a:off x="13093700" y="1373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147501</xdr:rowOff>
    </xdr:from>
    <xdr:to>
      <xdr:col>81</xdr:col>
      <xdr:colOff>50800</xdr:colOff>
      <xdr:row>83</xdr:row>
      <xdr:rowOff>74023</xdr:rowOff>
    </xdr:to>
    <xdr:cxnSp macro="">
      <xdr:nvCxnSpPr>
        <xdr:cNvPr id="671" name="直線コネクタ 670">
          <a:extLst>
            <a:ext uri="{FF2B5EF4-FFF2-40B4-BE49-F238E27FC236}">
              <a16:creationId xmlns:a16="http://schemas.microsoft.com/office/drawing/2014/main" id="{FA849E01-625E-47B3-AABA-79FAF91ABA48}"/>
            </a:ext>
          </a:extLst>
        </xdr:cNvPr>
        <xdr:cNvCxnSpPr/>
      </xdr:nvCxnSpPr>
      <xdr:spPr>
        <a:xfrm flipV="1">
          <a:off x="13144500" y="13692051"/>
          <a:ext cx="793750" cy="9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162016</xdr:rowOff>
    </xdr:from>
    <xdr:to>
      <xdr:col>72</xdr:col>
      <xdr:colOff>38100</xdr:colOff>
      <xdr:row>83</xdr:row>
      <xdr:rowOff>92166</xdr:rowOff>
    </xdr:to>
    <xdr:sp macro="" textlink="">
      <xdr:nvSpPr>
        <xdr:cNvPr id="672" name="楕円 671">
          <a:extLst>
            <a:ext uri="{FF2B5EF4-FFF2-40B4-BE49-F238E27FC236}">
              <a16:creationId xmlns:a16="http://schemas.microsoft.com/office/drawing/2014/main" id="{9A3A931D-398E-42C3-892E-E0358262E994}"/>
            </a:ext>
          </a:extLst>
        </xdr:cNvPr>
        <xdr:cNvSpPr/>
      </xdr:nvSpPr>
      <xdr:spPr>
        <a:xfrm>
          <a:off x="12299950" y="1370656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41366</xdr:rowOff>
    </xdr:from>
    <xdr:to>
      <xdr:col>76</xdr:col>
      <xdr:colOff>114300</xdr:colOff>
      <xdr:row>83</xdr:row>
      <xdr:rowOff>74023</xdr:rowOff>
    </xdr:to>
    <xdr:cxnSp macro="">
      <xdr:nvCxnSpPr>
        <xdr:cNvPr id="673" name="直線コネクタ 672">
          <a:extLst>
            <a:ext uri="{FF2B5EF4-FFF2-40B4-BE49-F238E27FC236}">
              <a16:creationId xmlns:a16="http://schemas.microsoft.com/office/drawing/2014/main" id="{8DAB232F-E039-4AF9-BD9B-C18DB3F81738}"/>
            </a:ext>
          </a:extLst>
        </xdr:cNvPr>
        <xdr:cNvCxnSpPr/>
      </xdr:nvCxnSpPr>
      <xdr:spPr>
        <a:xfrm>
          <a:off x="12344400" y="13751016"/>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129358</xdr:rowOff>
    </xdr:from>
    <xdr:to>
      <xdr:col>67</xdr:col>
      <xdr:colOff>101600</xdr:colOff>
      <xdr:row>83</xdr:row>
      <xdr:rowOff>59508</xdr:rowOff>
    </xdr:to>
    <xdr:sp macro="" textlink="">
      <xdr:nvSpPr>
        <xdr:cNvPr id="674" name="楕円 673">
          <a:extLst>
            <a:ext uri="{FF2B5EF4-FFF2-40B4-BE49-F238E27FC236}">
              <a16:creationId xmlns:a16="http://schemas.microsoft.com/office/drawing/2014/main" id="{7AF063AB-A78C-4778-AB4E-AC8832BBF012}"/>
            </a:ext>
          </a:extLst>
        </xdr:cNvPr>
        <xdr:cNvSpPr/>
      </xdr:nvSpPr>
      <xdr:spPr>
        <a:xfrm>
          <a:off x="11487150" y="136739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8708</xdr:rowOff>
    </xdr:from>
    <xdr:to>
      <xdr:col>71</xdr:col>
      <xdr:colOff>177800</xdr:colOff>
      <xdr:row>83</xdr:row>
      <xdr:rowOff>41366</xdr:rowOff>
    </xdr:to>
    <xdr:cxnSp macro="">
      <xdr:nvCxnSpPr>
        <xdr:cNvPr id="675" name="直線コネクタ 674">
          <a:extLst>
            <a:ext uri="{FF2B5EF4-FFF2-40B4-BE49-F238E27FC236}">
              <a16:creationId xmlns:a16="http://schemas.microsoft.com/office/drawing/2014/main" id="{702BE2C3-FF25-4980-99DC-BED9D3AEEFC7}"/>
            </a:ext>
          </a:extLst>
        </xdr:cNvPr>
        <xdr:cNvCxnSpPr/>
      </xdr:nvCxnSpPr>
      <xdr:spPr>
        <a:xfrm>
          <a:off x="11537950" y="13718358"/>
          <a:ext cx="8064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66964</xdr:rowOff>
    </xdr:from>
    <xdr:ext cx="405111" cy="259045"/>
    <xdr:sp macro="" textlink="">
      <xdr:nvSpPr>
        <xdr:cNvPr id="676" name="n_1aveValue【児童館】&#10;有形固定資産減価償却率">
          <a:extLst>
            <a:ext uri="{FF2B5EF4-FFF2-40B4-BE49-F238E27FC236}">
              <a16:creationId xmlns:a16="http://schemas.microsoft.com/office/drawing/2014/main" id="{9B066F4E-C86B-4DBF-A240-104AD6AE1299}"/>
            </a:ext>
          </a:extLst>
        </xdr:cNvPr>
        <xdr:cNvSpPr txBox="1"/>
      </xdr:nvSpPr>
      <xdr:spPr>
        <a:xfrm>
          <a:off x="13742044" y="13776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77" name="n_2aveValue【児童館】&#10;有形固定資産減価償却率">
          <a:extLst>
            <a:ext uri="{FF2B5EF4-FFF2-40B4-BE49-F238E27FC236}">
              <a16:creationId xmlns:a16="http://schemas.microsoft.com/office/drawing/2014/main" id="{B1EBFB69-BD3F-4927-9239-98725B763681}"/>
            </a:ext>
          </a:extLst>
        </xdr:cNvPr>
        <xdr:cNvSpPr txBox="1"/>
      </xdr:nvSpPr>
      <xdr:spPr>
        <a:xfrm>
          <a:off x="12960994" y="1347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94722</xdr:rowOff>
    </xdr:from>
    <xdr:ext cx="405111" cy="259045"/>
    <xdr:sp macro="" textlink="">
      <xdr:nvSpPr>
        <xdr:cNvPr id="678" name="n_3aveValue【児童館】&#10;有形固定資産減価償却率">
          <a:extLst>
            <a:ext uri="{FF2B5EF4-FFF2-40B4-BE49-F238E27FC236}">
              <a16:creationId xmlns:a16="http://schemas.microsoft.com/office/drawing/2014/main" id="{7785C860-B76F-46DD-90D2-A4D482184184}"/>
            </a:ext>
          </a:extLst>
        </xdr:cNvPr>
        <xdr:cNvSpPr txBox="1"/>
      </xdr:nvSpPr>
      <xdr:spPr>
        <a:xfrm>
          <a:off x="12167244" y="13804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28683</xdr:rowOff>
    </xdr:from>
    <xdr:ext cx="405111" cy="259045"/>
    <xdr:sp macro="" textlink="">
      <xdr:nvSpPr>
        <xdr:cNvPr id="679" name="n_4aveValue【児童館】&#10;有形固定資産減価償却率">
          <a:extLst>
            <a:ext uri="{FF2B5EF4-FFF2-40B4-BE49-F238E27FC236}">
              <a16:creationId xmlns:a16="http://schemas.microsoft.com/office/drawing/2014/main" id="{568D87E7-A9FE-476A-B31B-592658859647}"/>
            </a:ext>
          </a:extLst>
        </xdr:cNvPr>
        <xdr:cNvSpPr txBox="1"/>
      </xdr:nvSpPr>
      <xdr:spPr>
        <a:xfrm>
          <a:off x="11354444" y="13408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43378</xdr:rowOff>
    </xdr:from>
    <xdr:ext cx="405111" cy="259045"/>
    <xdr:sp macro="" textlink="">
      <xdr:nvSpPr>
        <xdr:cNvPr id="680" name="n_1mainValue【児童館】&#10;有形固定資産減価償却率">
          <a:extLst>
            <a:ext uri="{FF2B5EF4-FFF2-40B4-BE49-F238E27FC236}">
              <a16:creationId xmlns:a16="http://schemas.microsoft.com/office/drawing/2014/main" id="{FA7DE7D7-1A3D-44E1-94AD-64DFA9798790}"/>
            </a:ext>
          </a:extLst>
        </xdr:cNvPr>
        <xdr:cNvSpPr txBox="1"/>
      </xdr:nvSpPr>
      <xdr:spPr>
        <a:xfrm>
          <a:off x="13742044" y="13422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115950</xdr:rowOff>
    </xdr:from>
    <xdr:ext cx="405111" cy="259045"/>
    <xdr:sp macro="" textlink="">
      <xdr:nvSpPr>
        <xdr:cNvPr id="681" name="n_2mainValue【児童館】&#10;有形固定資産減価償却率">
          <a:extLst>
            <a:ext uri="{FF2B5EF4-FFF2-40B4-BE49-F238E27FC236}">
              <a16:creationId xmlns:a16="http://schemas.microsoft.com/office/drawing/2014/main" id="{ABB9C506-9266-49BD-820D-0D14E8783983}"/>
            </a:ext>
          </a:extLst>
        </xdr:cNvPr>
        <xdr:cNvSpPr txBox="1"/>
      </xdr:nvSpPr>
      <xdr:spPr>
        <a:xfrm>
          <a:off x="12960994" y="13825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108693</xdr:rowOff>
    </xdr:from>
    <xdr:ext cx="405111" cy="259045"/>
    <xdr:sp macro="" textlink="">
      <xdr:nvSpPr>
        <xdr:cNvPr id="682" name="n_3mainValue【児童館】&#10;有形固定資産減価償却率">
          <a:extLst>
            <a:ext uri="{FF2B5EF4-FFF2-40B4-BE49-F238E27FC236}">
              <a16:creationId xmlns:a16="http://schemas.microsoft.com/office/drawing/2014/main" id="{35A858E3-0705-44F8-B3F8-2BD43F3698B5}"/>
            </a:ext>
          </a:extLst>
        </xdr:cNvPr>
        <xdr:cNvSpPr txBox="1"/>
      </xdr:nvSpPr>
      <xdr:spPr>
        <a:xfrm>
          <a:off x="12167244" y="13488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50635</xdr:rowOff>
    </xdr:from>
    <xdr:ext cx="405111" cy="259045"/>
    <xdr:sp macro="" textlink="">
      <xdr:nvSpPr>
        <xdr:cNvPr id="683" name="n_4mainValue【児童館】&#10;有形固定資産減価償却率">
          <a:extLst>
            <a:ext uri="{FF2B5EF4-FFF2-40B4-BE49-F238E27FC236}">
              <a16:creationId xmlns:a16="http://schemas.microsoft.com/office/drawing/2014/main" id="{15EBE52A-112E-4493-8EB3-A3FB318D1A20}"/>
            </a:ext>
          </a:extLst>
        </xdr:cNvPr>
        <xdr:cNvSpPr txBox="1"/>
      </xdr:nvSpPr>
      <xdr:spPr>
        <a:xfrm>
          <a:off x="11354444" y="13760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CC96EE8F-60A5-42F7-8717-9E02CBD82C72}"/>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60CCC77C-603D-4434-B9DF-41A24E9498BD}"/>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318298E9-B9C2-481F-B997-0871898ECCFE}"/>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C5B54BAB-1C69-4176-BF43-C50F7C1AF9D6}"/>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C8D69139-0D0A-4545-BFD1-AFF5D6630EEC}"/>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BB75C164-19F0-43D1-8E13-6AEAAB31C51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0A057642-DA3D-456C-B8E2-56807D636E56}"/>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ACAD1166-7284-4637-9311-7DCFCE4E6A6A}"/>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E57983EC-0DFF-4391-94A5-4B007E5B6C11}"/>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0D2F2CED-CF1C-4FB5-B9E6-1859E3C8DB12}"/>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9D6375D2-D25D-4365-90C0-F3A179AD962B}"/>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7D030D84-0A03-4268-8800-035112CE4FCA}"/>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EF73B5E3-3F16-4C8C-8F4C-7491C9B4BA65}"/>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EADBA322-1412-423A-B7D2-DFE4CEDAACCA}"/>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2AABD1A5-9596-4AA4-9213-B730398F3BEC}"/>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7590A900-06EE-47A0-838D-E2DCD4D0B35C}"/>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2106786F-2EF9-4947-A0F0-3BAA670DF5FA}"/>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A7C3C6E9-F3F6-4C25-AA19-B43929F60467}"/>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6E501C0A-25B4-4BB0-BC49-F119807EFEB8}"/>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1172499C-99F1-4561-96B9-AFB3D5581D3D}"/>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9CE4DC55-EFB0-40F3-910D-357925A4D104}"/>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705" name="直線コネクタ 704">
          <a:extLst>
            <a:ext uri="{FF2B5EF4-FFF2-40B4-BE49-F238E27FC236}">
              <a16:creationId xmlns:a16="http://schemas.microsoft.com/office/drawing/2014/main" id="{4452C85D-223F-4565-9BB5-07976C063EBC}"/>
            </a:ext>
          </a:extLst>
        </xdr:cNvPr>
        <xdr:cNvCxnSpPr/>
      </xdr:nvCxnSpPr>
      <xdr:spPr>
        <a:xfrm flipV="1">
          <a:off x="19951064" y="12882880"/>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6" name="【児童館】&#10;一人当たり面積最小値テキスト">
          <a:extLst>
            <a:ext uri="{FF2B5EF4-FFF2-40B4-BE49-F238E27FC236}">
              <a16:creationId xmlns:a16="http://schemas.microsoft.com/office/drawing/2014/main" id="{87CF924C-1226-49CD-8114-A32062509817}"/>
            </a:ext>
          </a:extLst>
        </xdr:cNvPr>
        <xdr:cNvSpPr txBox="1"/>
      </xdr:nvSpPr>
      <xdr:spPr>
        <a:xfrm>
          <a:off x="19989800" y="1422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7" name="直線コネクタ 706">
          <a:extLst>
            <a:ext uri="{FF2B5EF4-FFF2-40B4-BE49-F238E27FC236}">
              <a16:creationId xmlns:a16="http://schemas.microsoft.com/office/drawing/2014/main" id="{B3412729-0C2A-4F16-A6EA-1864672381BB}"/>
            </a:ext>
          </a:extLst>
        </xdr:cNvPr>
        <xdr:cNvCxnSpPr/>
      </xdr:nvCxnSpPr>
      <xdr:spPr>
        <a:xfrm>
          <a:off x="19881850" y="142201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708" name="【児童館】&#10;一人当たり面積最大値テキスト">
          <a:extLst>
            <a:ext uri="{FF2B5EF4-FFF2-40B4-BE49-F238E27FC236}">
              <a16:creationId xmlns:a16="http://schemas.microsoft.com/office/drawing/2014/main" id="{ABA077C5-75CE-4051-B5BD-35F4B488A716}"/>
            </a:ext>
          </a:extLst>
        </xdr:cNvPr>
        <xdr:cNvSpPr txBox="1"/>
      </xdr:nvSpPr>
      <xdr:spPr>
        <a:xfrm>
          <a:off x="19989800" y="1266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9" name="直線コネクタ 708">
          <a:extLst>
            <a:ext uri="{FF2B5EF4-FFF2-40B4-BE49-F238E27FC236}">
              <a16:creationId xmlns:a16="http://schemas.microsoft.com/office/drawing/2014/main" id="{FED61216-8A16-4CF6-A4A2-56A6A8B5A412}"/>
            </a:ext>
          </a:extLst>
        </xdr:cNvPr>
        <xdr:cNvCxnSpPr/>
      </xdr:nvCxnSpPr>
      <xdr:spPr>
        <a:xfrm>
          <a:off x="19881850" y="12882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710" name="【児童館】&#10;一人当たり面積平均値テキスト">
          <a:extLst>
            <a:ext uri="{FF2B5EF4-FFF2-40B4-BE49-F238E27FC236}">
              <a16:creationId xmlns:a16="http://schemas.microsoft.com/office/drawing/2014/main" id="{5FA8A9BC-110B-4998-95C7-92AF272F7091}"/>
            </a:ext>
          </a:extLst>
        </xdr:cNvPr>
        <xdr:cNvSpPr txBox="1"/>
      </xdr:nvSpPr>
      <xdr:spPr>
        <a:xfrm>
          <a:off x="19989800" y="13869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1" name="フローチャート: 判断 710">
          <a:extLst>
            <a:ext uri="{FF2B5EF4-FFF2-40B4-BE49-F238E27FC236}">
              <a16:creationId xmlns:a16="http://schemas.microsoft.com/office/drawing/2014/main" id="{0493C70F-3A99-4F11-9CAE-5E162FBAD786}"/>
            </a:ext>
          </a:extLst>
        </xdr:cNvPr>
        <xdr:cNvSpPr/>
      </xdr:nvSpPr>
      <xdr:spPr>
        <a:xfrm>
          <a:off x="19900900" y="1388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2" name="フローチャート: 判断 711">
          <a:extLst>
            <a:ext uri="{FF2B5EF4-FFF2-40B4-BE49-F238E27FC236}">
              <a16:creationId xmlns:a16="http://schemas.microsoft.com/office/drawing/2014/main" id="{FA50D9FB-17B4-4659-9692-95C1294C24E5}"/>
            </a:ext>
          </a:extLst>
        </xdr:cNvPr>
        <xdr:cNvSpPr/>
      </xdr:nvSpPr>
      <xdr:spPr>
        <a:xfrm>
          <a:off x="19157950" y="13884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13" name="フローチャート: 判断 712">
          <a:extLst>
            <a:ext uri="{FF2B5EF4-FFF2-40B4-BE49-F238E27FC236}">
              <a16:creationId xmlns:a16="http://schemas.microsoft.com/office/drawing/2014/main" id="{63CC32EE-E06B-40AD-8935-B327268FA5C9}"/>
            </a:ext>
          </a:extLst>
        </xdr:cNvPr>
        <xdr:cNvSpPr/>
      </xdr:nvSpPr>
      <xdr:spPr>
        <a:xfrm>
          <a:off x="18345150" y="1390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14" name="フローチャート: 判断 713">
          <a:extLst>
            <a:ext uri="{FF2B5EF4-FFF2-40B4-BE49-F238E27FC236}">
              <a16:creationId xmlns:a16="http://schemas.microsoft.com/office/drawing/2014/main" id="{FC9986A0-B9F1-409E-829C-143A5CCA52B0}"/>
            </a:ext>
          </a:extLst>
        </xdr:cNvPr>
        <xdr:cNvSpPr/>
      </xdr:nvSpPr>
      <xdr:spPr>
        <a:xfrm>
          <a:off x="17551400" y="1393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715" name="フローチャート: 判断 714">
          <a:extLst>
            <a:ext uri="{FF2B5EF4-FFF2-40B4-BE49-F238E27FC236}">
              <a16:creationId xmlns:a16="http://schemas.microsoft.com/office/drawing/2014/main" id="{C0102EB5-9946-414A-96DB-402589CEC107}"/>
            </a:ext>
          </a:extLst>
        </xdr:cNvPr>
        <xdr:cNvSpPr/>
      </xdr:nvSpPr>
      <xdr:spPr>
        <a:xfrm>
          <a:off x="16757650" y="138226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81BE404D-42E6-49CD-BF80-D51274FEA22F}"/>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D46E42EC-3134-4FB2-8618-14A42DB7F4DE}"/>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CA0F16FE-4348-4ABB-A59E-50040E4CF1A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A217F771-897D-476B-AD83-057435533B42}"/>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44EA17BB-2BB1-4F1A-B5EC-1FD23AFB80C9}"/>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21" name="楕円 720">
          <a:extLst>
            <a:ext uri="{FF2B5EF4-FFF2-40B4-BE49-F238E27FC236}">
              <a16:creationId xmlns:a16="http://schemas.microsoft.com/office/drawing/2014/main" id="{2FBEAAFA-E1F1-4E22-A78A-0E8BEF61B09D}"/>
            </a:ext>
          </a:extLst>
        </xdr:cNvPr>
        <xdr:cNvSpPr/>
      </xdr:nvSpPr>
      <xdr:spPr>
        <a:xfrm>
          <a:off x="19900900" y="13868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10177</xdr:rowOff>
    </xdr:from>
    <xdr:ext cx="469744" cy="259045"/>
    <xdr:sp macro="" textlink="">
      <xdr:nvSpPr>
        <xdr:cNvPr id="722" name="【児童館】&#10;一人当たり面積該当値テキスト">
          <a:extLst>
            <a:ext uri="{FF2B5EF4-FFF2-40B4-BE49-F238E27FC236}">
              <a16:creationId xmlns:a16="http://schemas.microsoft.com/office/drawing/2014/main" id="{0DA77EA2-F658-4784-AA9B-9D84A27776AB}"/>
            </a:ext>
          </a:extLst>
        </xdr:cNvPr>
        <xdr:cNvSpPr txBox="1"/>
      </xdr:nvSpPr>
      <xdr:spPr>
        <a:xfrm>
          <a:off x="19989800" y="1371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723" name="楕円 722">
          <a:extLst>
            <a:ext uri="{FF2B5EF4-FFF2-40B4-BE49-F238E27FC236}">
              <a16:creationId xmlns:a16="http://schemas.microsoft.com/office/drawing/2014/main" id="{99E028DB-FDB5-46A3-AC24-BAC0F2BA2F94}"/>
            </a:ext>
          </a:extLst>
        </xdr:cNvPr>
        <xdr:cNvSpPr/>
      </xdr:nvSpPr>
      <xdr:spPr>
        <a:xfrm>
          <a:off x="19157950" y="13868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38100</xdr:rowOff>
    </xdr:to>
    <xdr:cxnSp macro="">
      <xdr:nvCxnSpPr>
        <xdr:cNvPr id="724" name="直線コネクタ 723">
          <a:extLst>
            <a:ext uri="{FF2B5EF4-FFF2-40B4-BE49-F238E27FC236}">
              <a16:creationId xmlns:a16="http://schemas.microsoft.com/office/drawing/2014/main" id="{CE3D6FD5-1A42-4131-ACFD-780E22673142}"/>
            </a:ext>
          </a:extLst>
        </xdr:cNvPr>
        <xdr:cNvCxnSpPr/>
      </xdr:nvCxnSpPr>
      <xdr:spPr>
        <a:xfrm>
          <a:off x="19202400" y="13912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10161</xdr:rowOff>
    </xdr:from>
    <xdr:to>
      <xdr:col>107</xdr:col>
      <xdr:colOff>101600</xdr:colOff>
      <xdr:row>84</xdr:row>
      <xdr:rowOff>111761</xdr:rowOff>
    </xdr:to>
    <xdr:sp macro="" textlink="">
      <xdr:nvSpPr>
        <xdr:cNvPr id="725" name="楕円 724">
          <a:extLst>
            <a:ext uri="{FF2B5EF4-FFF2-40B4-BE49-F238E27FC236}">
              <a16:creationId xmlns:a16="http://schemas.microsoft.com/office/drawing/2014/main" id="{5D33163A-D716-4681-8425-B8676BBFB619}"/>
            </a:ext>
          </a:extLst>
        </xdr:cNvPr>
        <xdr:cNvSpPr/>
      </xdr:nvSpPr>
      <xdr:spPr>
        <a:xfrm>
          <a:off x="18345150" y="1388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60961</xdr:rowOff>
    </xdr:to>
    <xdr:cxnSp macro="">
      <xdr:nvCxnSpPr>
        <xdr:cNvPr id="726" name="直線コネクタ 725">
          <a:extLst>
            <a:ext uri="{FF2B5EF4-FFF2-40B4-BE49-F238E27FC236}">
              <a16:creationId xmlns:a16="http://schemas.microsoft.com/office/drawing/2014/main" id="{15AEEDED-75EB-42C3-838B-866A918FEF9D}"/>
            </a:ext>
          </a:extLst>
        </xdr:cNvPr>
        <xdr:cNvCxnSpPr/>
      </xdr:nvCxnSpPr>
      <xdr:spPr>
        <a:xfrm flipV="1">
          <a:off x="18395950" y="13912850"/>
          <a:ext cx="8064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10161</xdr:rowOff>
    </xdr:from>
    <xdr:to>
      <xdr:col>102</xdr:col>
      <xdr:colOff>165100</xdr:colOff>
      <xdr:row>84</xdr:row>
      <xdr:rowOff>111761</xdr:rowOff>
    </xdr:to>
    <xdr:sp macro="" textlink="">
      <xdr:nvSpPr>
        <xdr:cNvPr id="727" name="楕円 726">
          <a:extLst>
            <a:ext uri="{FF2B5EF4-FFF2-40B4-BE49-F238E27FC236}">
              <a16:creationId xmlns:a16="http://schemas.microsoft.com/office/drawing/2014/main" id="{86B136C7-E579-42AE-B3D2-E707D43151FD}"/>
            </a:ext>
          </a:extLst>
        </xdr:cNvPr>
        <xdr:cNvSpPr/>
      </xdr:nvSpPr>
      <xdr:spPr>
        <a:xfrm>
          <a:off x="17551400" y="1388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60961</xdr:rowOff>
    </xdr:from>
    <xdr:to>
      <xdr:col>107</xdr:col>
      <xdr:colOff>50800</xdr:colOff>
      <xdr:row>84</xdr:row>
      <xdr:rowOff>60961</xdr:rowOff>
    </xdr:to>
    <xdr:cxnSp macro="">
      <xdr:nvCxnSpPr>
        <xdr:cNvPr id="728" name="直線コネクタ 727">
          <a:extLst>
            <a:ext uri="{FF2B5EF4-FFF2-40B4-BE49-F238E27FC236}">
              <a16:creationId xmlns:a16="http://schemas.microsoft.com/office/drawing/2014/main" id="{74007E22-FF1B-44B3-8900-EF6FA223209B}"/>
            </a:ext>
          </a:extLst>
        </xdr:cNvPr>
        <xdr:cNvCxnSpPr/>
      </xdr:nvCxnSpPr>
      <xdr:spPr>
        <a:xfrm>
          <a:off x="17602200" y="1393571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10161</xdr:rowOff>
    </xdr:from>
    <xdr:to>
      <xdr:col>98</xdr:col>
      <xdr:colOff>38100</xdr:colOff>
      <xdr:row>84</xdr:row>
      <xdr:rowOff>111761</xdr:rowOff>
    </xdr:to>
    <xdr:sp macro="" textlink="">
      <xdr:nvSpPr>
        <xdr:cNvPr id="729" name="楕円 728">
          <a:extLst>
            <a:ext uri="{FF2B5EF4-FFF2-40B4-BE49-F238E27FC236}">
              <a16:creationId xmlns:a16="http://schemas.microsoft.com/office/drawing/2014/main" id="{33372219-8B9F-44F9-8023-38269BAAD0BD}"/>
            </a:ext>
          </a:extLst>
        </xdr:cNvPr>
        <xdr:cNvSpPr/>
      </xdr:nvSpPr>
      <xdr:spPr>
        <a:xfrm>
          <a:off x="16757650" y="138849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60961</xdr:rowOff>
    </xdr:from>
    <xdr:to>
      <xdr:col>102</xdr:col>
      <xdr:colOff>114300</xdr:colOff>
      <xdr:row>84</xdr:row>
      <xdr:rowOff>60961</xdr:rowOff>
    </xdr:to>
    <xdr:cxnSp macro="">
      <xdr:nvCxnSpPr>
        <xdr:cNvPr id="730" name="直線コネクタ 729">
          <a:extLst>
            <a:ext uri="{FF2B5EF4-FFF2-40B4-BE49-F238E27FC236}">
              <a16:creationId xmlns:a16="http://schemas.microsoft.com/office/drawing/2014/main" id="{9A781B7F-E96A-41FF-90F0-E4737143BFD6}"/>
            </a:ext>
          </a:extLst>
        </xdr:cNvPr>
        <xdr:cNvCxnSpPr/>
      </xdr:nvCxnSpPr>
      <xdr:spPr>
        <a:xfrm>
          <a:off x="16802100" y="1393571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102888</xdr:rowOff>
    </xdr:from>
    <xdr:ext cx="469744" cy="259045"/>
    <xdr:sp macro="" textlink="">
      <xdr:nvSpPr>
        <xdr:cNvPr id="731" name="n_1aveValue【児童館】&#10;一人当たり面積">
          <a:extLst>
            <a:ext uri="{FF2B5EF4-FFF2-40B4-BE49-F238E27FC236}">
              <a16:creationId xmlns:a16="http://schemas.microsoft.com/office/drawing/2014/main" id="{A4C21EF9-D1F0-47A3-BE69-29388EFFEBB1}"/>
            </a:ext>
          </a:extLst>
        </xdr:cNvPr>
        <xdr:cNvSpPr txBox="1"/>
      </xdr:nvSpPr>
      <xdr:spPr>
        <a:xfrm>
          <a:off x="18980227" y="1397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125747</xdr:rowOff>
    </xdr:from>
    <xdr:ext cx="469744" cy="259045"/>
    <xdr:sp macro="" textlink="">
      <xdr:nvSpPr>
        <xdr:cNvPr id="732" name="n_2aveValue【児童館】&#10;一人当たり面積">
          <a:extLst>
            <a:ext uri="{FF2B5EF4-FFF2-40B4-BE49-F238E27FC236}">
              <a16:creationId xmlns:a16="http://schemas.microsoft.com/office/drawing/2014/main" id="{E7272375-A581-4D38-AF1F-6742D9B20AE3}"/>
            </a:ext>
          </a:extLst>
        </xdr:cNvPr>
        <xdr:cNvSpPr txBox="1"/>
      </xdr:nvSpPr>
      <xdr:spPr>
        <a:xfrm>
          <a:off x="1818012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733" name="n_3aveValue【児童館】&#10;一人当たり面積">
          <a:extLst>
            <a:ext uri="{FF2B5EF4-FFF2-40B4-BE49-F238E27FC236}">
              <a16:creationId xmlns:a16="http://schemas.microsoft.com/office/drawing/2014/main" id="{11BE0EE4-B185-448E-932F-133536843018}"/>
            </a:ext>
          </a:extLst>
        </xdr:cNvPr>
        <xdr:cNvSpPr txBox="1"/>
      </xdr:nvSpPr>
      <xdr:spPr>
        <a:xfrm>
          <a:off x="17386377" y="1402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734" name="n_4aveValue【児童館】&#10;一人当たり面積">
          <a:extLst>
            <a:ext uri="{FF2B5EF4-FFF2-40B4-BE49-F238E27FC236}">
              <a16:creationId xmlns:a16="http://schemas.microsoft.com/office/drawing/2014/main" id="{65130A0B-8E31-453B-BF8D-96E293BD37EC}"/>
            </a:ext>
          </a:extLst>
        </xdr:cNvPr>
        <xdr:cNvSpPr txBox="1"/>
      </xdr:nvSpPr>
      <xdr:spPr>
        <a:xfrm>
          <a:off x="16592627" y="1360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105427</xdr:rowOff>
    </xdr:from>
    <xdr:ext cx="469744" cy="259045"/>
    <xdr:sp macro="" textlink="">
      <xdr:nvSpPr>
        <xdr:cNvPr id="735" name="n_1mainValue【児童館】&#10;一人当たり面積">
          <a:extLst>
            <a:ext uri="{FF2B5EF4-FFF2-40B4-BE49-F238E27FC236}">
              <a16:creationId xmlns:a16="http://schemas.microsoft.com/office/drawing/2014/main" id="{A0B870E8-E5F7-4C00-99C3-B6862FCC55BF}"/>
            </a:ext>
          </a:extLst>
        </xdr:cNvPr>
        <xdr:cNvSpPr txBox="1"/>
      </xdr:nvSpPr>
      <xdr:spPr>
        <a:xfrm>
          <a:off x="189802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128288</xdr:rowOff>
    </xdr:from>
    <xdr:ext cx="469744" cy="259045"/>
    <xdr:sp macro="" textlink="">
      <xdr:nvSpPr>
        <xdr:cNvPr id="736" name="n_2mainValue【児童館】&#10;一人当たり面積">
          <a:extLst>
            <a:ext uri="{FF2B5EF4-FFF2-40B4-BE49-F238E27FC236}">
              <a16:creationId xmlns:a16="http://schemas.microsoft.com/office/drawing/2014/main" id="{A0F20A58-1870-4256-94D4-75CFAF6118CC}"/>
            </a:ext>
          </a:extLst>
        </xdr:cNvPr>
        <xdr:cNvSpPr txBox="1"/>
      </xdr:nvSpPr>
      <xdr:spPr>
        <a:xfrm>
          <a:off x="18180127" y="1367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128288</xdr:rowOff>
    </xdr:from>
    <xdr:ext cx="469744" cy="259045"/>
    <xdr:sp macro="" textlink="">
      <xdr:nvSpPr>
        <xdr:cNvPr id="737" name="n_3mainValue【児童館】&#10;一人当たり面積">
          <a:extLst>
            <a:ext uri="{FF2B5EF4-FFF2-40B4-BE49-F238E27FC236}">
              <a16:creationId xmlns:a16="http://schemas.microsoft.com/office/drawing/2014/main" id="{BC34BB46-4802-4E31-A98A-A47F3295183D}"/>
            </a:ext>
          </a:extLst>
        </xdr:cNvPr>
        <xdr:cNvSpPr txBox="1"/>
      </xdr:nvSpPr>
      <xdr:spPr>
        <a:xfrm>
          <a:off x="17386377" y="1367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102888</xdr:rowOff>
    </xdr:from>
    <xdr:ext cx="469744" cy="259045"/>
    <xdr:sp macro="" textlink="">
      <xdr:nvSpPr>
        <xdr:cNvPr id="738" name="n_4mainValue【児童館】&#10;一人当たり面積">
          <a:extLst>
            <a:ext uri="{FF2B5EF4-FFF2-40B4-BE49-F238E27FC236}">
              <a16:creationId xmlns:a16="http://schemas.microsoft.com/office/drawing/2014/main" id="{1512EB71-35A9-4727-AC5D-A695C921C39F}"/>
            </a:ext>
          </a:extLst>
        </xdr:cNvPr>
        <xdr:cNvSpPr txBox="1"/>
      </xdr:nvSpPr>
      <xdr:spPr>
        <a:xfrm>
          <a:off x="16592627" y="1397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F7591F05-3439-472D-B2AD-C4FB0BDDF39C}"/>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FC02826D-BFB6-4895-8F57-1C152AF025F4}"/>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03FE9C66-F446-435A-97FA-1C94406EB2DE}"/>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6FBDA5E4-3451-44C8-8128-B79D86621FD1}"/>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F482DD52-BB2E-4A3A-A975-DEE3DFD6D4B8}"/>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32DA7936-D3AA-43FE-AF17-07EC00DC25D4}"/>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8CB33A99-3E13-4C9B-84EA-1A2D6B33BFC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06CD9F43-E3AD-4D9A-B60A-C8FBCE56FAAE}"/>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B3960A75-3FB7-4967-A0C9-DDDA635EB16D}"/>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89771B92-390C-427E-B4E1-D618D5861BD7}"/>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9D6D7AA3-6CF8-4CDA-A343-989332669CCF}"/>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0" name="直線コネクタ 749">
          <a:extLst>
            <a:ext uri="{FF2B5EF4-FFF2-40B4-BE49-F238E27FC236}">
              <a16:creationId xmlns:a16="http://schemas.microsoft.com/office/drawing/2014/main" id="{EB0B7592-7952-4110-88A5-827C59B13FE6}"/>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51" name="テキスト ボックス 750">
          <a:extLst>
            <a:ext uri="{FF2B5EF4-FFF2-40B4-BE49-F238E27FC236}">
              <a16:creationId xmlns:a16="http://schemas.microsoft.com/office/drawing/2014/main" id="{BCE18548-469A-431C-B0C3-A6FB6F164A74}"/>
            </a:ext>
          </a:extLst>
        </xdr:cNvPr>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2" name="直線コネクタ 751">
          <a:extLst>
            <a:ext uri="{FF2B5EF4-FFF2-40B4-BE49-F238E27FC236}">
              <a16:creationId xmlns:a16="http://schemas.microsoft.com/office/drawing/2014/main" id="{1A1B4F9B-29CB-4F73-A795-05EFDB5F9A00}"/>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3" name="テキスト ボックス 752">
          <a:extLst>
            <a:ext uri="{FF2B5EF4-FFF2-40B4-BE49-F238E27FC236}">
              <a16:creationId xmlns:a16="http://schemas.microsoft.com/office/drawing/2014/main" id="{65A1C305-4E9C-4029-9BDC-87DA6EB73DF4}"/>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4" name="直線コネクタ 753">
          <a:extLst>
            <a:ext uri="{FF2B5EF4-FFF2-40B4-BE49-F238E27FC236}">
              <a16:creationId xmlns:a16="http://schemas.microsoft.com/office/drawing/2014/main" id="{87672B0D-99F2-4805-8902-AAD28A6606D1}"/>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5" name="テキスト ボックス 754">
          <a:extLst>
            <a:ext uri="{FF2B5EF4-FFF2-40B4-BE49-F238E27FC236}">
              <a16:creationId xmlns:a16="http://schemas.microsoft.com/office/drawing/2014/main" id="{A6BC7EA7-9702-4B39-A43A-1255A6D635D6}"/>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6" name="直線コネクタ 755">
          <a:extLst>
            <a:ext uri="{FF2B5EF4-FFF2-40B4-BE49-F238E27FC236}">
              <a16:creationId xmlns:a16="http://schemas.microsoft.com/office/drawing/2014/main" id="{6CD0221B-CEED-4EC3-A008-29D52DD9D000}"/>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7" name="テキスト ボックス 756">
          <a:extLst>
            <a:ext uri="{FF2B5EF4-FFF2-40B4-BE49-F238E27FC236}">
              <a16:creationId xmlns:a16="http://schemas.microsoft.com/office/drawing/2014/main" id="{F29522C1-9A9E-4246-94A7-8A045CF3EA82}"/>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5AF59EB5-9E1C-4D96-95C5-2AA8F9A8F38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9" name="テキスト ボックス 758">
          <a:extLst>
            <a:ext uri="{FF2B5EF4-FFF2-40B4-BE49-F238E27FC236}">
              <a16:creationId xmlns:a16="http://schemas.microsoft.com/office/drawing/2014/main" id="{C80D6466-D02A-4D2F-9D91-CCA9F5F94EC0}"/>
            </a:ext>
          </a:extLst>
        </xdr:cNvPr>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a:extLst>
            <a:ext uri="{FF2B5EF4-FFF2-40B4-BE49-F238E27FC236}">
              <a16:creationId xmlns:a16="http://schemas.microsoft.com/office/drawing/2014/main" id="{3D66A7F2-B0BD-48F5-A269-F64F52EE7267}"/>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761" name="直線コネクタ 760">
          <a:extLst>
            <a:ext uri="{FF2B5EF4-FFF2-40B4-BE49-F238E27FC236}">
              <a16:creationId xmlns:a16="http://schemas.microsoft.com/office/drawing/2014/main" id="{3C49A0A1-DFB8-49C1-A4E3-DC6E1E9826B7}"/>
            </a:ext>
          </a:extLst>
        </xdr:cNvPr>
        <xdr:cNvCxnSpPr/>
      </xdr:nvCxnSpPr>
      <xdr:spPr>
        <a:xfrm flipV="1">
          <a:off x="14699614" y="16542258"/>
          <a:ext cx="0" cy="1479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62" name="【公民館】&#10;有形固定資産減価償却率最小値テキスト">
          <a:extLst>
            <a:ext uri="{FF2B5EF4-FFF2-40B4-BE49-F238E27FC236}">
              <a16:creationId xmlns:a16="http://schemas.microsoft.com/office/drawing/2014/main" id="{32AB2A9E-815D-432E-893A-3654BEE63EEA}"/>
            </a:ext>
          </a:extLst>
        </xdr:cNvPr>
        <xdr:cNvSpPr txBox="1"/>
      </xdr:nvSpPr>
      <xdr:spPr>
        <a:xfrm>
          <a:off x="1473835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63" name="直線コネクタ 762">
          <a:extLst>
            <a:ext uri="{FF2B5EF4-FFF2-40B4-BE49-F238E27FC236}">
              <a16:creationId xmlns:a16="http://schemas.microsoft.com/office/drawing/2014/main" id="{197B061F-7D54-4D26-937D-5F24AA4227DE}"/>
            </a:ext>
          </a:extLst>
        </xdr:cNvPr>
        <xdr:cNvCxnSpPr/>
      </xdr:nvCxnSpPr>
      <xdr:spPr>
        <a:xfrm>
          <a:off x="14611350" y="18021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764" name="【公民館】&#10;有形固定資産減価償却率最大値テキスト">
          <a:extLst>
            <a:ext uri="{FF2B5EF4-FFF2-40B4-BE49-F238E27FC236}">
              <a16:creationId xmlns:a16="http://schemas.microsoft.com/office/drawing/2014/main" id="{78B05E5D-5F0F-4F0A-BAB7-8B247BEAEBFF}"/>
            </a:ext>
          </a:extLst>
        </xdr:cNvPr>
        <xdr:cNvSpPr txBox="1"/>
      </xdr:nvSpPr>
      <xdr:spPr>
        <a:xfrm>
          <a:off x="14738350" y="16317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765" name="直線コネクタ 764">
          <a:extLst>
            <a:ext uri="{FF2B5EF4-FFF2-40B4-BE49-F238E27FC236}">
              <a16:creationId xmlns:a16="http://schemas.microsoft.com/office/drawing/2014/main" id="{72D5D92D-6905-4700-A9B7-7CC0199B96A8}"/>
            </a:ext>
          </a:extLst>
        </xdr:cNvPr>
        <xdr:cNvCxnSpPr/>
      </xdr:nvCxnSpPr>
      <xdr:spPr>
        <a:xfrm>
          <a:off x="14611350" y="16542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99840</xdr:rowOff>
    </xdr:from>
    <xdr:ext cx="405111" cy="259045"/>
    <xdr:sp macro="" textlink="">
      <xdr:nvSpPr>
        <xdr:cNvPr id="766" name="【公民館】&#10;有形固定資産減価償却率平均値テキスト">
          <a:extLst>
            <a:ext uri="{FF2B5EF4-FFF2-40B4-BE49-F238E27FC236}">
              <a16:creationId xmlns:a16="http://schemas.microsoft.com/office/drawing/2014/main" id="{B39E7E1F-408A-4E7C-AE34-FBCB79BFE205}"/>
            </a:ext>
          </a:extLst>
        </xdr:cNvPr>
        <xdr:cNvSpPr txBox="1"/>
      </xdr:nvSpPr>
      <xdr:spPr>
        <a:xfrm>
          <a:off x="14738350" y="1701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767" name="フローチャート: 判断 766">
          <a:extLst>
            <a:ext uri="{FF2B5EF4-FFF2-40B4-BE49-F238E27FC236}">
              <a16:creationId xmlns:a16="http://schemas.microsoft.com/office/drawing/2014/main" id="{CC2DB119-D7CA-4599-B977-4527BB5EE0D4}"/>
            </a:ext>
          </a:extLst>
        </xdr:cNvPr>
        <xdr:cNvSpPr/>
      </xdr:nvSpPr>
      <xdr:spPr>
        <a:xfrm>
          <a:off x="14649450" y="1703781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768" name="フローチャート: 判断 767">
          <a:extLst>
            <a:ext uri="{FF2B5EF4-FFF2-40B4-BE49-F238E27FC236}">
              <a16:creationId xmlns:a16="http://schemas.microsoft.com/office/drawing/2014/main" id="{EA3C947C-883F-4CFA-994D-C42889922336}"/>
            </a:ext>
          </a:extLst>
        </xdr:cNvPr>
        <xdr:cNvSpPr/>
      </xdr:nvSpPr>
      <xdr:spPr>
        <a:xfrm>
          <a:off x="13887450" y="17008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769" name="フローチャート: 判断 768">
          <a:extLst>
            <a:ext uri="{FF2B5EF4-FFF2-40B4-BE49-F238E27FC236}">
              <a16:creationId xmlns:a16="http://schemas.microsoft.com/office/drawing/2014/main" id="{C23F5B5B-83A6-471C-BC35-88E5C2142FFB}"/>
            </a:ext>
          </a:extLst>
        </xdr:cNvPr>
        <xdr:cNvSpPr/>
      </xdr:nvSpPr>
      <xdr:spPr>
        <a:xfrm>
          <a:off x="13093700" y="1698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770" name="フローチャート: 判断 769">
          <a:extLst>
            <a:ext uri="{FF2B5EF4-FFF2-40B4-BE49-F238E27FC236}">
              <a16:creationId xmlns:a16="http://schemas.microsoft.com/office/drawing/2014/main" id="{538D3E5A-979D-487D-9DDA-30EA25BB9A91}"/>
            </a:ext>
          </a:extLst>
        </xdr:cNvPr>
        <xdr:cNvSpPr/>
      </xdr:nvSpPr>
      <xdr:spPr>
        <a:xfrm>
          <a:off x="12299950" y="169692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101</xdr:row>
      <xdr:rowOff>121413</xdr:rowOff>
    </xdr:from>
    <xdr:to>
      <xdr:col>67</xdr:col>
      <xdr:colOff>101600</xdr:colOff>
      <xdr:row>102</xdr:row>
      <xdr:rowOff>51563</xdr:rowOff>
    </xdr:to>
    <xdr:sp macro="" textlink="">
      <xdr:nvSpPr>
        <xdr:cNvPr id="771" name="フローチャート: 判断 770">
          <a:extLst>
            <a:ext uri="{FF2B5EF4-FFF2-40B4-BE49-F238E27FC236}">
              <a16:creationId xmlns:a16="http://schemas.microsoft.com/office/drawing/2014/main" id="{26480104-6EFE-4DB4-84FD-2FEA4C7D8899}"/>
            </a:ext>
          </a:extLst>
        </xdr:cNvPr>
        <xdr:cNvSpPr/>
      </xdr:nvSpPr>
      <xdr:spPr>
        <a:xfrm>
          <a:off x="11487150" y="1686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2B40BDE-64AC-47AF-A3CB-E3BD59B6D4CA}"/>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E72F0602-1FA3-4B95-BB1B-40B9C2069038}"/>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22DCBAC1-B6F6-4F54-8450-9EC95561D144}"/>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5153619A-3E91-4DAD-9DD5-192FB7320B4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B91AA4E-D9CB-49B4-BBC3-5096003616E1}"/>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114554</xdr:rowOff>
    </xdr:from>
    <xdr:to>
      <xdr:col>85</xdr:col>
      <xdr:colOff>177800</xdr:colOff>
      <xdr:row>101</xdr:row>
      <xdr:rowOff>44704</xdr:rowOff>
    </xdr:to>
    <xdr:sp macro="" textlink="">
      <xdr:nvSpPr>
        <xdr:cNvPr id="777" name="楕円 776">
          <a:extLst>
            <a:ext uri="{FF2B5EF4-FFF2-40B4-BE49-F238E27FC236}">
              <a16:creationId xmlns:a16="http://schemas.microsoft.com/office/drawing/2014/main" id="{7B798E9F-7AA0-45A7-88F2-EAD5FCEBEF14}"/>
            </a:ext>
          </a:extLst>
        </xdr:cNvPr>
        <xdr:cNvSpPr/>
      </xdr:nvSpPr>
      <xdr:spPr>
        <a:xfrm>
          <a:off x="14649450" y="1668805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137431</xdr:rowOff>
    </xdr:from>
    <xdr:ext cx="405111" cy="259045"/>
    <xdr:sp macro="" textlink="">
      <xdr:nvSpPr>
        <xdr:cNvPr id="778" name="【公民館】&#10;有形固定資産減価償却率該当値テキスト">
          <a:extLst>
            <a:ext uri="{FF2B5EF4-FFF2-40B4-BE49-F238E27FC236}">
              <a16:creationId xmlns:a16="http://schemas.microsoft.com/office/drawing/2014/main" id="{CEE6E7CD-05E0-4C1F-A5AF-7E1615565675}"/>
            </a:ext>
          </a:extLst>
        </xdr:cNvPr>
        <xdr:cNvSpPr txBox="1"/>
      </xdr:nvSpPr>
      <xdr:spPr>
        <a:xfrm>
          <a:off x="14738350" y="1653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144272</xdr:rowOff>
    </xdr:from>
    <xdr:to>
      <xdr:col>81</xdr:col>
      <xdr:colOff>101600</xdr:colOff>
      <xdr:row>101</xdr:row>
      <xdr:rowOff>74422</xdr:rowOff>
    </xdr:to>
    <xdr:sp macro="" textlink="">
      <xdr:nvSpPr>
        <xdr:cNvPr id="779" name="楕円 778">
          <a:extLst>
            <a:ext uri="{FF2B5EF4-FFF2-40B4-BE49-F238E27FC236}">
              <a16:creationId xmlns:a16="http://schemas.microsoft.com/office/drawing/2014/main" id="{E419CB7C-E81E-43F2-B7F6-B8F7A11E6B71}"/>
            </a:ext>
          </a:extLst>
        </xdr:cNvPr>
        <xdr:cNvSpPr/>
      </xdr:nvSpPr>
      <xdr:spPr>
        <a:xfrm>
          <a:off x="13887450" y="1671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165354</xdr:rowOff>
    </xdr:from>
    <xdr:to>
      <xdr:col>85</xdr:col>
      <xdr:colOff>127000</xdr:colOff>
      <xdr:row>101</xdr:row>
      <xdr:rowOff>23622</xdr:rowOff>
    </xdr:to>
    <xdr:cxnSp macro="">
      <xdr:nvCxnSpPr>
        <xdr:cNvPr id="780" name="直線コネクタ 779">
          <a:extLst>
            <a:ext uri="{FF2B5EF4-FFF2-40B4-BE49-F238E27FC236}">
              <a16:creationId xmlns:a16="http://schemas.microsoft.com/office/drawing/2014/main" id="{EBA86AE6-B518-42D3-8DA5-2E848F4CE37B}"/>
            </a:ext>
          </a:extLst>
        </xdr:cNvPr>
        <xdr:cNvCxnSpPr/>
      </xdr:nvCxnSpPr>
      <xdr:spPr>
        <a:xfrm flipV="1">
          <a:off x="13938250" y="16738854"/>
          <a:ext cx="762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61976</xdr:rowOff>
    </xdr:from>
    <xdr:to>
      <xdr:col>76</xdr:col>
      <xdr:colOff>165100</xdr:colOff>
      <xdr:row>102</xdr:row>
      <xdr:rowOff>163576</xdr:rowOff>
    </xdr:to>
    <xdr:sp macro="" textlink="">
      <xdr:nvSpPr>
        <xdr:cNvPr id="781" name="楕円 780">
          <a:extLst>
            <a:ext uri="{FF2B5EF4-FFF2-40B4-BE49-F238E27FC236}">
              <a16:creationId xmlns:a16="http://schemas.microsoft.com/office/drawing/2014/main" id="{4403CBCF-6EEB-4E8E-A3DB-44A933942D03}"/>
            </a:ext>
          </a:extLst>
        </xdr:cNvPr>
        <xdr:cNvSpPr/>
      </xdr:nvSpPr>
      <xdr:spPr>
        <a:xfrm>
          <a:off x="13093700" y="1697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23622</xdr:rowOff>
    </xdr:from>
    <xdr:to>
      <xdr:col>81</xdr:col>
      <xdr:colOff>50800</xdr:colOff>
      <xdr:row>102</xdr:row>
      <xdr:rowOff>112776</xdr:rowOff>
    </xdr:to>
    <xdr:cxnSp macro="">
      <xdr:nvCxnSpPr>
        <xdr:cNvPr id="782" name="直線コネクタ 781">
          <a:extLst>
            <a:ext uri="{FF2B5EF4-FFF2-40B4-BE49-F238E27FC236}">
              <a16:creationId xmlns:a16="http://schemas.microsoft.com/office/drawing/2014/main" id="{85B49225-7C63-48D2-8384-0A9B3CF9116B}"/>
            </a:ext>
          </a:extLst>
        </xdr:cNvPr>
        <xdr:cNvCxnSpPr/>
      </xdr:nvCxnSpPr>
      <xdr:spPr>
        <a:xfrm flipV="1">
          <a:off x="13144500" y="16768572"/>
          <a:ext cx="79375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13970</xdr:rowOff>
    </xdr:from>
    <xdr:to>
      <xdr:col>72</xdr:col>
      <xdr:colOff>38100</xdr:colOff>
      <xdr:row>102</xdr:row>
      <xdr:rowOff>115570</xdr:rowOff>
    </xdr:to>
    <xdr:sp macro="" textlink="">
      <xdr:nvSpPr>
        <xdr:cNvPr id="783" name="楕円 782">
          <a:extLst>
            <a:ext uri="{FF2B5EF4-FFF2-40B4-BE49-F238E27FC236}">
              <a16:creationId xmlns:a16="http://schemas.microsoft.com/office/drawing/2014/main" id="{80D0C3AD-1ADF-4AAC-9D1B-19E6BE16818E}"/>
            </a:ext>
          </a:extLst>
        </xdr:cNvPr>
        <xdr:cNvSpPr/>
      </xdr:nvSpPr>
      <xdr:spPr>
        <a:xfrm>
          <a:off x="12299950" y="169303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64770</xdr:rowOff>
    </xdr:from>
    <xdr:to>
      <xdr:col>76</xdr:col>
      <xdr:colOff>114300</xdr:colOff>
      <xdr:row>102</xdr:row>
      <xdr:rowOff>112776</xdr:rowOff>
    </xdr:to>
    <xdr:cxnSp macro="">
      <xdr:nvCxnSpPr>
        <xdr:cNvPr id="784" name="直線コネクタ 783">
          <a:extLst>
            <a:ext uri="{FF2B5EF4-FFF2-40B4-BE49-F238E27FC236}">
              <a16:creationId xmlns:a16="http://schemas.microsoft.com/office/drawing/2014/main" id="{1C384CFC-88B1-4D56-A8C4-24BEFC490E0F}"/>
            </a:ext>
          </a:extLst>
        </xdr:cNvPr>
        <xdr:cNvCxnSpPr/>
      </xdr:nvCxnSpPr>
      <xdr:spPr>
        <a:xfrm>
          <a:off x="12344400" y="16981170"/>
          <a:ext cx="8001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137413</xdr:rowOff>
    </xdr:from>
    <xdr:to>
      <xdr:col>67</xdr:col>
      <xdr:colOff>101600</xdr:colOff>
      <xdr:row>102</xdr:row>
      <xdr:rowOff>67563</xdr:rowOff>
    </xdr:to>
    <xdr:sp macro="" textlink="">
      <xdr:nvSpPr>
        <xdr:cNvPr id="785" name="楕円 784">
          <a:extLst>
            <a:ext uri="{FF2B5EF4-FFF2-40B4-BE49-F238E27FC236}">
              <a16:creationId xmlns:a16="http://schemas.microsoft.com/office/drawing/2014/main" id="{5A0B1973-5E47-4356-AE70-B5BD1C3453B4}"/>
            </a:ext>
          </a:extLst>
        </xdr:cNvPr>
        <xdr:cNvSpPr/>
      </xdr:nvSpPr>
      <xdr:spPr>
        <a:xfrm>
          <a:off x="11487150" y="1688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16763</xdr:rowOff>
    </xdr:from>
    <xdr:to>
      <xdr:col>71</xdr:col>
      <xdr:colOff>177800</xdr:colOff>
      <xdr:row>102</xdr:row>
      <xdr:rowOff>64770</xdr:rowOff>
    </xdr:to>
    <xdr:cxnSp macro="">
      <xdr:nvCxnSpPr>
        <xdr:cNvPr id="786" name="直線コネクタ 785">
          <a:extLst>
            <a:ext uri="{FF2B5EF4-FFF2-40B4-BE49-F238E27FC236}">
              <a16:creationId xmlns:a16="http://schemas.microsoft.com/office/drawing/2014/main" id="{ABFE7EA4-E483-42FE-914E-E21E35FFB6E2}"/>
            </a:ext>
          </a:extLst>
        </xdr:cNvPr>
        <xdr:cNvCxnSpPr/>
      </xdr:nvCxnSpPr>
      <xdr:spPr>
        <a:xfrm>
          <a:off x="11537950" y="16933163"/>
          <a:ext cx="80645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12971</xdr:rowOff>
    </xdr:from>
    <xdr:ext cx="405111" cy="259045"/>
    <xdr:sp macro="" textlink="">
      <xdr:nvSpPr>
        <xdr:cNvPr id="787" name="n_1aveValue【公民館】&#10;有形固定資産減価償却率">
          <a:extLst>
            <a:ext uri="{FF2B5EF4-FFF2-40B4-BE49-F238E27FC236}">
              <a16:creationId xmlns:a16="http://schemas.microsoft.com/office/drawing/2014/main" id="{E9614758-B2D0-466E-8980-4ABC966EA081}"/>
            </a:ext>
          </a:extLst>
        </xdr:cNvPr>
        <xdr:cNvSpPr txBox="1"/>
      </xdr:nvSpPr>
      <xdr:spPr>
        <a:xfrm>
          <a:off x="13742044" y="17100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163847</xdr:rowOff>
    </xdr:from>
    <xdr:ext cx="405111" cy="259045"/>
    <xdr:sp macro="" textlink="">
      <xdr:nvSpPr>
        <xdr:cNvPr id="788" name="n_2aveValue【公民館】&#10;有形固定資産減価償却率">
          <a:extLst>
            <a:ext uri="{FF2B5EF4-FFF2-40B4-BE49-F238E27FC236}">
              <a16:creationId xmlns:a16="http://schemas.microsoft.com/office/drawing/2014/main" id="{556654EB-EF37-4782-B7BC-4686AF65C347}"/>
            </a:ext>
          </a:extLst>
        </xdr:cNvPr>
        <xdr:cNvSpPr txBox="1"/>
      </xdr:nvSpPr>
      <xdr:spPr>
        <a:xfrm>
          <a:off x="12960994" y="1708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145559</xdr:rowOff>
    </xdr:from>
    <xdr:ext cx="405111" cy="259045"/>
    <xdr:sp macro="" textlink="">
      <xdr:nvSpPr>
        <xdr:cNvPr id="789" name="n_3aveValue【公民館】&#10;有形固定資産減価償却率">
          <a:extLst>
            <a:ext uri="{FF2B5EF4-FFF2-40B4-BE49-F238E27FC236}">
              <a16:creationId xmlns:a16="http://schemas.microsoft.com/office/drawing/2014/main" id="{4EAA207A-8BE1-4E55-ABA5-156C0EDBBDB1}"/>
            </a:ext>
          </a:extLst>
        </xdr:cNvPr>
        <xdr:cNvSpPr txBox="1"/>
      </xdr:nvSpPr>
      <xdr:spPr>
        <a:xfrm>
          <a:off x="12167244" y="1706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68090</xdr:rowOff>
    </xdr:from>
    <xdr:ext cx="405111" cy="259045"/>
    <xdr:sp macro="" textlink="">
      <xdr:nvSpPr>
        <xdr:cNvPr id="790" name="n_4aveValue【公民館】&#10;有形固定資産減価償却率">
          <a:extLst>
            <a:ext uri="{FF2B5EF4-FFF2-40B4-BE49-F238E27FC236}">
              <a16:creationId xmlns:a16="http://schemas.microsoft.com/office/drawing/2014/main" id="{F954CBA1-0586-4670-BCAC-BEC686CAD9EF}"/>
            </a:ext>
          </a:extLst>
        </xdr:cNvPr>
        <xdr:cNvSpPr txBox="1"/>
      </xdr:nvSpPr>
      <xdr:spPr>
        <a:xfrm>
          <a:off x="11354444" y="1664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90949</xdr:rowOff>
    </xdr:from>
    <xdr:ext cx="405111" cy="259045"/>
    <xdr:sp macro="" textlink="">
      <xdr:nvSpPr>
        <xdr:cNvPr id="791" name="n_1mainValue【公民館】&#10;有形固定資産減価償却率">
          <a:extLst>
            <a:ext uri="{FF2B5EF4-FFF2-40B4-BE49-F238E27FC236}">
              <a16:creationId xmlns:a16="http://schemas.microsoft.com/office/drawing/2014/main" id="{6700D9DE-6A8D-4B2E-8AD9-D1B75A6D02F1}"/>
            </a:ext>
          </a:extLst>
        </xdr:cNvPr>
        <xdr:cNvSpPr txBox="1"/>
      </xdr:nvSpPr>
      <xdr:spPr>
        <a:xfrm>
          <a:off x="13742044" y="16492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8653</xdr:rowOff>
    </xdr:from>
    <xdr:ext cx="405111" cy="259045"/>
    <xdr:sp macro="" textlink="">
      <xdr:nvSpPr>
        <xdr:cNvPr id="792" name="n_2mainValue【公民館】&#10;有形固定資産減価償却率">
          <a:extLst>
            <a:ext uri="{FF2B5EF4-FFF2-40B4-BE49-F238E27FC236}">
              <a16:creationId xmlns:a16="http://schemas.microsoft.com/office/drawing/2014/main" id="{B03D647E-4C4B-4DCE-886F-C39C4408645A}"/>
            </a:ext>
          </a:extLst>
        </xdr:cNvPr>
        <xdr:cNvSpPr txBox="1"/>
      </xdr:nvSpPr>
      <xdr:spPr>
        <a:xfrm>
          <a:off x="12960994" y="1675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132097</xdr:rowOff>
    </xdr:from>
    <xdr:ext cx="405111" cy="259045"/>
    <xdr:sp macro="" textlink="">
      <xdr:nvSpPr>
        <xdr:cNvPr id="793" name="n_3mainValue【公民館】&#10;有形固定資産減価償却率">
          <a:extLst>
            <a:ext uri="{FF2B5EF4-FFF2-40B4-BE49-F238E27FC236}">
              <a16:creationId xmlns:a16="http://schemas.microsoft.com/office/drawing/2014/main" id="{31AFAC18-FEB3-44CB-B997-55C87CCB485F}"/>
            </a:ext>
          </a:extLst>
        </xdr:cNvPr>
        <xdr:cNvSpPr txBox="1"/>
      </xdr:nvSpPr>
      <xdr:spPr>
        <a:xfrm>
          <a:off x="12167244" y="1670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58690</xdr:rowOff>
    </xdr:from>
    <xdr:ext cx="405111" cy="259045"/>
    <xdr:sp macro="" textlink="">
      <xdr:nvSpPr>
        <xdr:cNvPr id="794" name="n_4mainValue【公民館】&#10;有形固定資産減価償却率">
          <a:extLst>
            <a:ext uri="{FF2B5EF4-FFF2-40B4-BE49-F238E27FC236}">
              <a16:creationId xmlns:a16="http://schemas.microsoft.com/office/drawing/2014/main" id="{0B54A2A5-4E03-4825-8A35-A7AF9EA138F3}"/>
            </a:ext>
          </a:extLst>
        </xdr:cNvPr>
        <xdr:cNvSpPr txBox="1"/>
      </xdr:nvSpPr>
      <xdr:spPr>
        <a:xfrm>
          <a:off x="11354444" y="16975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115773FF-94DC-4BB2-8B72-34FC1CB712C1}"/>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58142E37-7BFF-4479-BD2A-464DD05C7B56}"/>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395631AA-8428-4E9D-802F-7A494887EC96}"/>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05710667-EC31-4AE0-AC6A-7F3863B9FB3F}"/>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EB5B4A67-0066-452C-A11C-BCAB8F845C19}"/>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E9AFF4FB-CEA6-4D55-AE51-CCCF61852A3D}"/>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2F00DCA1-0EBC-4CDE-9E8C-66965EC0CBDC}"/>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4152D797-7161-453D-A06F-A2DD94EDE45B}"/>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7C7F6EF7-C26B-4829-8A6D-D7829BB55E82}"/>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2E75CFA8-3B50-4AD6-BD92-F1525F819C6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a:extLst>
            <a:ext uri="{FF2B5EF4-FFF2-40B4-BE49-F238E27FC236}">
              <a16:creationId xmlns:a16="http://schemas.microsoft.com/office/drawing/2014/main" id="{1AFE734E-EE04-4313-98C5-C26C4BF014C2}"/>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a:extLst>
            <a:ext uri="{FF2B5EF4-FFF2-40B4-BE49-F238E27FC236}">
              <a16:creationId xmlns:a16="http://schemas.microsoft.com/office/drawing/2014/main" id="{DBB5324A-F1E5-4F4F-B9E5-F17A42248437}"/>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a:extLst>
            <a:ext uri="{FF2B5EF4-FFF2-40B4-BE49-F238E27FC236}">
              <a16:creationId xmlns:a16="http://schemas.microsoft.com/office/drawing/2014/main" id="{7609F058-9C5C-45D8-B8ED-7336D96893D7}"/>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a:extLst>
            <a:ext uri="{FF2B5EF4-FFF2-40B4-BE49-F238E27FC236}">
              <a16:creationId xmlns:a16="http://schemas.microsoft.com/office/drawing/2014/main" id="{B045EF76-3AFD-4FC2-98DC-AF7FCEE21055}"/>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a:extLst>
            <a:ext uri="{FF2B5EF4-FFF2-40B4-BE49-F238E27FC236}">
              <a16:creationId xmlns:a16="http://schemas.microsoft.com/office/drawing/2014/main" id="{55A4975B-C62A-4BD8-9DD8-6765CDE38915}"/>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a:extLst>
            <a:ext uri="{FF2B5EF4-FFF2-40B4-BE49-F238E27FC236}">
              <a16:creationId xmlns:a16="http://schemas.microsoft.com/office/drawing/2014/main" id="{F6F360BF-E4BA-4173-BDC3-2A5292DAE029}"/>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a:extLst>
            <a:ext uri="{FF2B5EF4-FFF2-40B4-BE49-F238E27FC236}">
              <a16:creationId xmlns:a16="http://schemas.microsoft.com/office/drawing/2014/main" id="{CBFCFCBC-A808-47FD-A3A6-3E9DB3321163}"/>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a:extLst>
            <a:ext uri="{FF2B5EF4-FFF2-40B4-BE49-F238E27FC236}">
              <a16:creationId xmlns:a16="http://schemas.microsoft.com/office/drawing/2014/main" id="{427D4EC9-FECB-4B1C-9317-3AEBBBDB5655}"/>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a:extLst>
            <a:ext uri="{FF2B5EF4-FFF2-40B4-BE49-F238E27FC236}">
              <a16:creationId xmlns:a16="http://schemas.microsoft.com/office/drawing/2014/main" id="{7D88A14A-21BE-4E41-A0E9-E17497255EFF}"/>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4" name="テキスト ボックス 813">
          <a:extLst>
            <a:ext uri="{FF2B5EF4-FFF2-40B4-BE49-F238E27FC236}">
              <a16:creationId xmlns:a16="http://schemas.microsoft.com/office/drawing/2014/main" id="{2DD066E0-D719-452E-939A-B2F5803A2078}"/>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0D99F55C-FC22-4E94-BFE4-66F2558584A5}"/>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B233E736-1908-4E89-8322-C706C9CC3ED7}"/>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0024B8C3-D19E-491A-B168-4CD6437E3EF7}"/>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818" name="直線コネクタ 817">
          <a:extLst>
            <a:ext uri="{FF2B5EF4-FFF2-40B4-BE49-F238E27FC236}">
              <a16:creationId xmlns:a16="http://schemas.microsoft.com/office/drawing/2014/main" id="{1D32A6A0-EB38-4170-9DDE-80C502031A8F}"/>
            </a:ext>
          </a:extLst>
        </xdr:cNvPr>
        <xdr:cNvCxnSpPr/>
      </xdr:nvCxnSpPr>
      <xdr:spPr>
        <a:xfrm flipV="1">
          <a:off x="19951064" y="16642080"/>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819" name="【公民館】&#10;一人当たり面積最小値テキスト">
          <a:extLst>
            <a:ext uri="{FF2B5EF4-FFF2-40B4-BE49-F238E27FC236}">
              <a16:creationId xmlns:a16="http://schemas.microsoft.com/office/drawing/2014/main" id="{2624CF94-CAB0-4460-A82D-5A030292DDFB}"/>
            </a:ext>
          </a:extLst>
        </xdr:cNvPr>
        <xdr:cNvSpPr txBox="1"/>
      </xdr:nvSpPr>
      <xdr:spPr>
        <a:xfrm>
          <a:off x="1998980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820" name="直線コネクタ 819">
          <a:extLst>
            <a:ext uri="{FF2B5EF4-FFF2-40B4-BE49-F238E27FC236}">
              <a16:creationId xmlns:a16="http://schemas.microsoft.com/office/drawing/2014/main" id="{D2883CAC-28F2-4384-A81C-85366C85963F}"/>
            </a:ext>
          </a:extLst>
        </xdr:cNvPr>
        <xdr:cNvCxnSpPr/>
      </xdr:nvCxnSpPr>
      <xdr:spPr>
        <a:xfrm>
          <a:off x="1988185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21" name="【公民館】&#10;一人当たり面積最大値テキスト">
          <a:extLst>
            <a:ext uri="{FF2B5EF4-FFF2-40B4-BE49-F238E27FC236}">
              <a16:creationId xmlns:a16="http://schemas.microsoft.com/office/drawing/2014/main" id="{640E26EE-ADD1-473D-A29C-1F40835E06A2}"/>
            </a:ext>
          </a:extLst>
        </xdr:cNvPr>
        <xdr:cNvSpPr txBox="1"/>
      </xdr:nvSpPr>
      <xdr:spPr>
        <a:xfrm>
          <a:off x="19989800" y="1641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22" name="直線コネクタ 821">
          <a:extLst>
            <a:ext uri="{FF2B5EF4-FFF2-40B4-BE49-F238E27FC236}">
              <a16:creationId xmlns:a16="http://schemas.microsoft.com/office/drawing/2014/main" id="{221A1679-D32E-4BDE-8D66-1D216C150A27}"/>
            </a:ext>
          </a:extLst>
        </xdr:cNvPr>
        <xdr:cNvCxnSpPr/>
      </xdr:nvCxnSpPr>
      <xdr:spPr>
        <a:xfrm>
          <a:off x="19881850" y="16642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823" name="【公民館】&#10;一人当たり面積平均値テキスト">
          <a:extLst>
            <a:ext uri="{FF2B5EF4-FFF2-40B4-BE49-F238E27FC236}">
              <a16:creationId xmlns:a16="http://schemas.microsoft.com/office/drawing/2014/main" id="{A1587688-C41B-4872-923B-0365291E5BAB}"/>
            </a:ext>
          </a:extLst>
        </xdr:cNvPr>
        <xdr:cNvSpPr txBox="1"/>
      </xdr:nvSpPr>
      <xdr:spPr>
        <a:xfrm>
          <a:off x="19989800" y="17364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824" name="フローチャート: 判断 823">
          <a:extLst>
            <a:ext uri="{FF2B5EF4-FFF2-40B4-BE49-F238E27FC236}">
              <a16:creationId xmlns:a16="http://schemas.microsoft.com/office/drawing/2014/main" id="{A68CCEAD-F871-49FE-8F8B-535B598AE0E7}"/>
            </a:ext>
          </a:extLst>
        </xdr:cNvPr>
        <xdr:cNvSpPr/>
      </xdr:nvSpPr>
      <xdr:spPr>
        <a:xfrm>
          <a:off x="199009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825" name="フローチャート: 判断 824">
          <a:extLst>
            <a:ext uri="{FF2B5EF4-FFF2-40B4-BE49-F238E27FC236}">
              <a16:creationId xmlns:a16="http://schemas.microsoft.com/office/drawing/2014/main" id="{163D518D-986A-45F6-9B35-4255ECB031DC}"/>
            </a:ext>
          </a:extLst>
        </xdr:cNvPr>
        <xdr:cNvSpPr/>
      </xdr:nvSpPr>
      <xdr:spPr>
        <a:xfrm>
          <a:off x="191579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826" name="フローチャート: 判断 825">
          <a:extLst>
            <a:ext uri="{FF2B5EF4-FFF2-40B4-BE49-F238E27FC236}">
              <a16:creationId xmlns:a16="http://schemas.microsoft.com/office/drawing/2014/main" id="{847A2898-1C7E-4D84-BA31-67BB366B1912}"/>
            </a:ext>
          </a:extLst>
        </xdr:cNvPr>
        <xdr:cNvSpPr/>
      </xdr:nvSpPr>
      <xdr:spPr>
        <a:xfrm>
          <a:off x="183451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827" name="フローチャート: 判断 826">
          <a:extLst>
            <a:ext uri="{FF2B5EF4-FFF2-40B4-BE49-F238E27FC236}">
              <a16:creationId xmlns:a16="http://schemas.microsoft.com/office/drawing/2014/main" id="{5E9A7F29-A7D4-4FEE-98B3-18D717736A82}"/>
            </a:ext>
          </a:extLst>
        </xdr:cNvPr>
        <xdr:cNvSpPr/>
      </xdr:nvSpPr>
      <xdr:spPr>
        <a:xfrm>
          <a:off x="175514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828" name="フローチャート: 判断 827">
          <a:extLst>
            <a:ext uri="{FF2B5EF4-FFF2-40B4-BE49-F238E27FC236}">
              <a16:creationId xmlns:a16="http://schemas.microsoft.com/office/drawing/2014/main" id="{096DB990-305B-4996-9EE5-1C8633C26FCF}"/>
            </a:ext>
          </a:extLst>
        </xdr:cNvPr>
        <xdr:cNvSpPr/>
      </xdr:nvSpPr>
      <xdr:spPr>
        <a:xfrm>
          <a:off x="167576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653F7B0-E864-4CC0-985D-03768EA07A5B}"/>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F49AFBE3-41F9-4A97-A80C-C9ACA70F848D}"/>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7F2FBEF9-2CD1-4701-B138-5BB292212947}"/>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209DE791-FA14-4B41-9B65-B0015B12FC93}"/>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9FB26F7D-7A26-49EA-8563-5AD019B1075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29211</xdr:rowOff>
    </xdr:from>
    <xdr:to>
      <xdr:col>116</xdr:col>
      <xdr:colOff>114300</xdr:colOff>
      <xdr:row>107</xdr:row>
      <xdr:rowOff>130811</xdr:rowOff>
    </xdr:to>
    <xdr:sp macro="" textlink="">
      <xdr:nvSpPr>
        <xdr:cNvPr id="834" name="楕円 833">
          <a:extLst>
            <a:ext uri="{FF2B5EF4-FFF2-40B4-BE49-F238E27FC236}">
              <a16:creationId xmlns:a16="http://schemas.microsoft.com/office/drawing/2014/main" id="{E4CDF8F8-A7CF-4C8B-95E5-D7309DD4D6C4}"/>
            </a:ext>
          </a:extLst>
        </xdr:cNvPr>
        <xdr:cNvSpPr/>
      </xdr:nvSpPr>
      <xdr:spPr>
        <a:xfrm>
          <a:off x="199009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7638</xdr:rowOff>
    </xdr:from>
    <xdr:ext cx="469744" cy="259045"/>
    <xdr:sp macro="" textlink="">
      <xdr:nvSpPr>
        <xdr:cNvPr id="835" name="【公民館】&#10;一人当たり面積該当値テキスト">
          <a:extLst>
            <a:ext uri="{FF2B5EF4-FFF2-40B4-BE49-F238E27FC236}">
              <a16:creationId xmlns:a16="http://schemas.microsoft.com/office/drawing/2014/main" id="{AB5A51E6-431D-41EA-ACF9-383FE24E4653}"/>
            </a:ext>
          </a:extLst>
        </xdr:cNvPr>
        <xdr:cNvSpPr txBox="1"/>
      </xdr:nvSpPr>
      <xdr:spPr>
        <a:xfrm>
          <a:off x="19989800" y="17781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21589</xdr:rowOff>
    </xdr:from>
    <xdr:to>
      <xdr:col>112</xdr:col>
      <xdr:colOff>38100</xdr:colOff>
      <xdr:row>107</xdr:row>
      <xdr:rowOff>123189</xdr:rowOff>
    </xdr:to>
    <xdr:sp macro="" textlink="">
      <xdr:nvSpPr>
        <xdr:cNvPr id="836" name="楕円 835">
          <a:extLst>
            <a:ext uri="{FF2B5EF4-FFF2-40B4-BE49-F238E27FC236}">
              <a16:creationId xmlns:a16="http://schemas.microsoft.com/office/drawing/2014/main" id="{93405359-F73C-4AEB-871A-BF3DE2897DAA}"/>
            </a:ext>
          </a:extLst>
        </xdr:cNvPr>
        <xdr:cNvSpPr/>
      </xdr:nvSpPr>
      <xdr:spPr>
        <a:xfrm>
          <a:off x="19157950" y="177952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72389</xdr:rowOff>
    </xdr:from>
    <xdr:to>
      <xdr:col>116</xdr:col>
      <xdr:colOff>63500</xdr:colOff>
      <xdr:row>107</xdr:row>
      <xdr:rowOff>80011</xdr:rowOff>
    </xdr:to>
    <xdr:cxnSp macro="">
      <xdr:nvCxnSpPr>
        <xdr:cNvPr id="837" name="直線コネクタ 836">
          <a:extLst>
            <a:ext uri="{FF2B5EF4-FFF2-40B4-BE49-F238E27FC236}">
              <a16:creationId xmlns:a16="http://schemas.microsoft.com/office/drawing/2014/main" id="{75DB499F-A56D-4A38-AE2E-98890FCF8114}"/>
            </a:ext>
          </a:extLst>
        </xdr:cNvPr>
        <xdr:cNvCxnSpPr/>
      </xdr:nvCxnSpPr>
      <xdr:spPr>
        <a:xfrm>
          <a:off x="19202400" y="17846039"/>
          <a:ext cx="7493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36830</xdr:rowOff>
    </xdr:from>
    <xdr:to>
      <xdr:col>107</xdr:col>
      <xdr:colOff>101600</xdr:colOff>
      <xdr:row>107</xdr:row>
      <xdr:rowOff>138430</xdr:rowOff>
    </xdr:to>
    <xdr:sp macro="" textlink="">
      <xdr:nvSpPr>
        <xdr:cNvPr id="838" name="楕円 837">
          <a:extLst>
            <a:ext uri="{FF2B5EF4-FFF2-40B4-BE49-F238E27FC236}">
              <a16:creationId xmlns:a16="http://schemas.microsoft.com/office/drawing/2014/main" id="{610F55E6-5E75-402A-9A72-A6DC4EDC2DE6}"/>
            </a:ext>
          </a:extLst>
        </xdr:cNvPr>
        <xdr:cNvSpPr/>
      </xdr:nvSpPr>
      <xdr:spPr>
        <a:xfrm>
          <a:off x="1834515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72389</xdr:rowOff>
    </xdr:from>
    <xdr:to>
      <xdr:col>111</xdr:col>
      <xdr:colOff>177800</xdr:colOff>
      <xdr:row>107</xdr:row>
      <xdr:rowOff>87630</xdr:rowOff>
    </xdr:to>
    <xdr:cxnSp macro="">
      <xdr:nvCxnSpPr>
        <xdr:cNvPr id="839" name="直線コネクタ 838">
          <a:extLst>
            <a:ext uri="{FF2B5EF4-FFF2-40B4-BE49-F238E27FC236}">
              <a16:creationId xmlns:a16="http://schemas.microsoft.com/office/drawing/2014/main" id="{D5C1BCB3-E448-474A-9AFE-3AC260EA670D}"/>
            </a:ext>
          </a:extLst>
        </xdr:cNvPr>
        <xdr:cNvCxnSpPr/>
      </xdr:nvCxnSpPr>
      <xdr:spPr>
        <a:xfrm flipV="1">
          <a:off x="18395950" y="17846039"/>
          <a:ext cx="80645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36830</xdr:rowOff>
    </xdr:from>
    <xdr:to>
      <xdr:col>102</xdr:col>
      <xdr:colOff>165100</xdr:colOff>
      <xdr:row>107</xdr:row>
      <xdr:rowOff>138430</xdr:rowOff>
    </xdr:to>
    <xdr:sp macro="" textlink="">
      <xdr:nvSpPr>
        <xdr:cNvPr id="840" name="楕円 839">
          <a:extLst>
            <a:ext uri="{FF2B5EF4-FFF2-40B4-BE49-F238E27FC236}">
              <a16:creationId xmlns:a16="http://schemas.microsoft.com/office/drawing/2014/main" id="{10AC77B0-E472-45DF-ABF0-4C373C313FB4}"/>
            </a:ext>
          </a:extLst>
        </xdr:cNvPr>
        <xdr:cNvSpPr/>
      </xdr:nvSpPr>
      <xdr:spPr>
        <a:xfrm>
          <a:off x="175514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87630</xdr:rowOff>
    </xdr:from>
    <xdr:to>
      <xdr:col>107</xdr:col>
      <xdr:colOff>50800</xdr:colOff>
      <xdr:row>107</xdr:row>
      <xdr:rowOff>87630</xdr:rowOff>
    </xdr:to>
    <xdr:cxnSp macro="">
      <xdr:nvCxnSpPr>
        <xdr:cNvPr id="841" name="直線コネクタ 840">
          <a:extLst>
            <a:ext uri="{FF2B5EF4-FFF2-40B4-BE49-F238E27FC236}">
              <a16:creationId xmlns:a16="http://schemas.microsoft.com/office/drawing/2014/main" id="{4F2E81AD-32B0-462E-8FDE-AD57EC9B9B1A}"/>
            </a:ext>
          </a:extLst>
        </xdr:cNvPr>
        <xdr:cNvCxnSpPr/>
      </xdr:nvCxnSpPr>
      <xdr:spPr>
        <a:xfrm>
          <a:off x="17602200" y="178612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36830</xdr:rowOff>
    </xdr:from>
    <xdr:to>
      <xdr:col>98</xdr:col>
      <xdr:colOff>38100</xdr:colOff>
      <xdr:row>107</xdr:row>
      <xdr:rowOff>138430</xdr:rowOff>
    </xdr:to>
    <xdr:sp macro="" textlink="">
      <xdr:nvSpPr>
        <xdr:cNvPr id="842" name="楕円 841">
          <a:extLst>
            <a:ext uri="{FF2B5EF4-FFF2-40B4-BE49-F238E27FC236}">
              <a16:creationId xmlns:a16="http://schemas.microsoft.com/office/drawing/2014/main" id="{DC365227-1E38-4E43-8586-D51C448891B8}"/>
            </a:ext>
          </a:extLst>
        </xdr:cNvPr>
        <xdr:cNvSpPr/>
      </xdr:nvSpPr>
      <xdr:spPr>
        <a:xfrm>
          <a:off x="16757650" y="178104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87630</xdr:rowOff>
    </xdr:from>
    <xdr:to>
      <xdr:col>102</xdr:col>
      <xdr:colOff>114300</xdr:colOff>
      <xdr:row>107</xdr:row>
      <xdr:rowOff>87630</xdr:rowOff>
    </xdr:to>
    <xdr:cxnSp macro="">
      <xdr:nvCxnSpPr>
        <xdr:cNvPr id="843" name="直線コネクタ 842">
          <a:extLst>
            <a:ext uri="{FF2B5EF4-FFF2-40B4-BE49-F238E27FC236}">
              <a16:creationId xmlns:a16="http://schemas.microsoft.com/office/drawing/2014/main" id="{425811B4-EAFD-4FD3-8035-8CD77A397385}"/>
            </a:ext>
          </a:extLst>
        </xdr:cNvPr>
        <xdr:cNvCxnSpPr/>
      </xdr:nvCxnSpPr>
      <xdr:spPr>
        <a:xfrm>
          <a:off x="16802100" y="178612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844" name="n_1aveValue【公民館】&#10;一人当たり面積">
          <a:extLst>
            <a:ext uri="{FF2B5EF4-FFF2-40B4-BE49-F238E27FC236}">
              <a16:creationId xmlns:a16="http://schemas.microsoft.com/office/drawing/2014/main" id="{FBE619AD-7B24-462C-98ED-3C9B8A1A9AEA}"/>
            </a:ext>
          </a:extLst>
        </xdr:cNvPr>
        <xdr:cNvSpPr txBox="1"/>
      </xdr:nvSpPr>
      <xdr:spPr>
        <a:xfrm>
          <a:off x="189802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45" name="n_2aveValue【公民館】&#10;一人当たり面積">
          <a:extLst>
            <a:ext uri="{FF2B5EF4-FFF2-40B4-BE49-F238E27FC236}">
              <a16:creationId xmlns:a16="http://schemas.microsoft.com/office/drawing/2014/main" id="{1F5C0FAE-2DF5-4EC0-819E-7BFF5AE6446A}"/>
            </a:ext>
          </a:extLst>
        </xdr:cNvPr>
        <xdr:cNvSpPr txBox="1"/>
      </xdr:nvSpPr>
      <xdr:spPr>
        <a:xfrm>
          <a:off x="181801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46" name="n_3aveValue【公民館】&#10;一人当たり面積">
          <a:extLst>
            <a:ext uri="{FF2B5EF4-FFF2-40B4-BE49-F238E27FC236}">
              <a16:creationId xmlns:a16="http://schemas.microsoft.com/office/drawing/2014/main" id="{3A82EE54-8D4D-4184-A805-FAC67A5744D4}"/>
            </a:ext>
          </a:extLst>
        </xdr:cNvPr>
        <xdr:cNvSpPr txBox="1"/>
      </xdr:nvSpPr>
      <xdr:spPr>
        <a:xfrm>
          <a:off x="1738637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847" name="n_4aveValue【公民館】&#10;一人当たり面積">
          <a:extLst>
            <a:ext uri="{FF2B5EF4-FFF2-40B4-BE49-F238E27FC236}">
              <a16:creationId xmlns:a16="http://schemas.microsoft.com/office/drawing/2014/main" id="{6605EF35-2F76-409E-8C60-BE75F7EBF458}"/>
            </a:ext>
          </a:extLst>
        </xdr:cNvPr>
        <xdr:cNvSpPr txBox="1"/>
      </xdr:nvSpPr>
      <xdr:spPr>
        <a:xfrm>
          <a:off x="165926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114316</xdr:rowOff>
    </xdr:from>
    <xdr:ext cx="469744" cy="259045"/>
    <xdr:sp macro="" textlink="">
      <xdr:nvSpPr>
        <xdr:cNvPr id="848" name="n_1mainValue【公民館】&#10;一人当たり面積">
          <a:extLst>
            <a:ext uri="{FF2B5EF4-FFF2-40B4-BE49-F238E27FC236}">
              <a16:creationId xmlns:a16="http://schemas.microsoft.com/office/drawing/2014/main" id="{231B7071-7553-4454-B735-1850672D8D28}"/>
            </a:ext>
          </a:extLst>
        </xdr:cNvPr>
        <xdr:cNvSpPr txBox="1"/>
      </xdr:nvSpPr>
      <xdr:spPr>
        <a:xfrm>
          <a:off x="18980227"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129557</xdr:rowOff>
    </xdr:from>
    <xdr:ext cx="469744" cy="259045"/>
    <xdr:sp macro="" textlink="">
      <xdr:nvSpPr>
        <xdr:cNvPr id="849" name="n_2mainValue【公民館】&#10;一人当たり面積">
          <a:extLst>
            <a:ext uri="{FF2B5EF4-FFF2-40B4-BE49-F238E27FC236}">
              <a16:creationId xmlns:a16="http://schemas.microsoft.com/office/drawing/2014/main" id="{4EB2FFEB-B32D-44D7-B0BE-9D40C6208132}"/>
            </a:ext>
          </a:extLst>
        </xdr:cNvPr>
        <xdr:cNvSpPr txBox="1"/>
      </xdr:nvSpPr>
      <xdr:spPr>
        <a:xfrm>
          <a:off x="1818012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129557</xdr:rowOff>
    </xdr:from>
    <xdr:ext cx="469744" cy="259045"/>
    <xdr:sp macro="" textlink="">
      <xdr:nvSpPr>
        <xdr:cNvPr id="850" name="n_3mainValue【公民館】&#10;一人当たり面積">
          <a:extLst>
            <a:ext uri="{FF2B5EF4-FFF2-40B4-BE49-F238E27FC236}">
              <a16:creationId xmlns:a16="http://schemas.microsoft.com/office/drawing/2014/main" id="{B1D2CEF3-3FA5-4C19-8345-424E20FC3E34}"/>
            </a:ext>
          </a:extLst>
        </xdr:cNvPr>
        <xdr:cNvSpPr txBox="1"/>
      </xdr:nvSpPr>
      <xdr:spPr>
        <a:xfrm>
          <a:off x="1738637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129557</xdr:rowOff>
    </xdr:from>
    <xdr:ext cx="469744" cy="259045"/>
    <xdr:sp macro="" textlink="">
      <xdr:nvSpPr>
        <xdr:cNvPr id="851" name="n_4mainValue【公民館】&#10;一人当たり面積">
          <a:extLst>
            <a:ext uri="{FF2B5EF4-FFF2-40B4-BE49-F238E27FC236}">
              <a16:creationId xmlns:a16="http://schemas.microsoft.com/office/drawing/2014/main" id="{F37A1DC5-A7A1-4C9E-B372-B91681C95D98}"/>
            </a:ext>
          </a:extLst>
        </xdr:cNvPr>
        <xdr:cNvSpPr txBox="1"/>
      </xdr:nvSpPr>
      <xdr:spPr>
        <a:xfrm>
          <a:off x="1659262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97731973-D54A-455B-91A8-00FE329BEDF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13D31E3B-6027-4266-96A1-94BA2CCA488B}"/>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11FD8B17-DFF0-463B-9AB2-74E0122F59B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については、築後の年数経過が進んでいるため、有形固定資産減価償却率は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％を超え、類似団体内平均値と比較して高い状態にある。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については、集約建替により、類似団体内平均値より比較的低い状態にある。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公民館</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年度にまちなかリビング北千里を新設し、北千里地区公民館を移転したことで、有形固定資産減価償却率が低下し、類似団体内平均値と比較して低い状態にある。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1592711-0701-45C4-898A-1F18EC9E9C7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641E699-C029-429F-9CEE-3BC8DA721727}"/>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6F00EB8-EA7A-4F27-9B05-0FEB8C19AB2E}"/>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385342A-E2FC-485F-B03F-5DD367BC3865}"/>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AE7B105-EFF7-49CC-A2B7-423D0A7FB115}"/>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28265E0-FA12-4185-AD2E-B40E947C093D}"/>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5EF6DBC-0ED6-4F15-B797-32A7F364FBFB}"/>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97AE224-B2AB-47FC-B218-573E3D426519}"/>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83DCA93-4C5C-4EA5-BB2C-F4C2C80F8604}"/>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636E61E-341C-4AC9-A85D-476DFFDE80FA}"/>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9EE3CBD-DC11-4E74-8B38-D1A5B7D0BFF1}"/>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4C25E6B-1541-4FB6-B593-9ED7254B4429}"/>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BE4B174-0599-4340-8642-2E97553C29C8}"/>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E2E3568-A475-451C-BC2E-35DF8BF38539}"/>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45B2728-D774-41BD-A312-A1361457F55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AB51E6E-72B6-40F0-9586-C785ECB8FABE}"/>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4E30C6F-71DE-4107-ACDD-807317DF2F55}"/>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AFBBDB0-8B6F-4823-B303-F05FC4AA166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464029E-D1F1-45A0-8A17-D9B90A56D1EB}"/>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98ED0EC-5E10-4031-9BEA-F5430DA7CAB7}"/>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F9F5741-985F-4C81-8450-BD2DC4CEF3BB}"/>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962D239-2770-4151-8988-6694907EE626}"/>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CE8212D-56BE-4D22-8AE2-C28C334BDBD6}"/>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B295CC2-90D4-44B5-9787-C30D5726849F}"/>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F960FAA-69B8-44C3-B4DE-27200B866026}"/>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53D1627-F208-40C7-89A9-ECE992232C1D}"/>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2A4524A-C76E-49CE-957F-988D0C29791D}"/>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D20731F-6B77-4CD3-B72F-10F830464CE5}"/>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2D28D03-E9F1-4233-B745-7880ED98D041}"/>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6E5B3A0-BF5C-4736-9EB5-927B8F6F52D4}"/>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1E1A814-FAC5-4C35-8464-735EF22C28C7}"/>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FED4E50-CDED-453B-A93C-FED1F74DB5D8}"/>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C4FD477-EBF9-4339-92F9-FB25498A80F1}"/>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13CE2A8-2840-45C5-9BB6-DB572391BEC7}"/>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7D973CD-21B7-479D-B629-B2516448AFC7}"/>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9590405-9E7A-4368-86FC-97CD4D6840E5}"/>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005E06F-2CEE-4E37-B832-06E7FD27161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1BA0BD9-75BE-48AD-8E7B-A61107C01675}"/>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7EFC2B4-F624-419B-BD11-F1935B53B971}"/>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ABDE8AE-9A83-48E1-9F69-8CF2E28EAD45}"/>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66B0BF5-85AD-4C9A-8F1C-B95C4BA2E714}"/>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ABCBAE7-5AB2-4B8E-B402-6EF94E4C596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3B848BD-9A0E-4DE5-9602-8EB6EF0A0E68}"/>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FD9536E-D259-47DA-A1CB-BF3A10BC58E3}"/>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94100F2-7857-4B64-BEF0-20925EA2D09E}"/>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57D1AC37-DE36-4E54-8BC3-436EE19AC756}"/>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9367C36-02BF-4390-B264-85897BD114C1}"/>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08BFE39-87CC-4E0C-93BC-3701C9DE43C7}"/>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28A8C67-30B5-4538-97F4-8D861A63D52B}"/>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4C74BE4-08D2-4DCD-9B7D-D605516692B2}"/>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78FA3B3-FE73-4D9D-9F6B-80068413C9C9}"/>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083BFC4-1C14-44CC-955C-A686F09505BD}"/>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E274884-3129-43F1-9464-6C6F3A51C62D}"/>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5AB10FD-3700-488C-9802-19155F23A8A3}"/>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5781521B-87E3-473B-9E10-F8CE126FDDC1}"/>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D3C88ACA-F6B4-4AB0-A98D-88C524CD62F2}"/>
            </a:ext>
          </a:extLst>
        </xdr:cNvPr>
        <xdr:cNvCxnSpPr/>
      </xdr:nvCxnSpPr>
      <xdr:spPr>
        <a:xfrm flipV="1">
          <a:off x="4177665" y="5479415"/>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B176B35A-286C-4D15-91D6-C03B3F8E5583}"/>
            </a:ext>
          </a:extLst>
        </xdr:cNvPr>
        <xdr:cNvSpPr txBox="1"/>
      </xdr:nvSpPr>
      <xdr:spPr>
        <a:xfrm>
          <a:off x="4216400" y="696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C6F28D5C-1CC2-4B46-8B16-AFE1AD8AA75D}"/>
            </a:ext>
          </a:extLst>
        </xdr:cNvPr>
        <xdr:cNvCxnSpPr/>
      </xdr:nvCxnSpPr>
      <xdr:spPr>
        <a:xfrm>
          <a:off x="4108450" y="69615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24140347-10D1-41FF-9067-3582F94181F1}"/>
            </a:ext>
          </a:extLst>
        </xdr:cNvPr>
        <xdr:cNvSpPr txBox="1"/>
      </xdr:nvSpPr>
      <xdr:spPr>
        <a:xfrm>
          <a:off x="4216400" y="5267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78A2DED2-25A2-4425-94E7-89A787D3FE56}"/>
            </a:ext>
          </a:extLst>
        </xdr:cNvPr>
        <xdr:cNvCxnSpPr/>
      </xdr:nvCxnSpPr>
      <xdr:spPr>
        <a:xfrm>
          <a:off x="4108450" y="5479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40022</xdr:rowOff>
    </xdr:from>
    <xdr:ext cx="405111" cy="259045"/>
    <xdr:sp macro="" textlink="">
      <xdr:nvSpPr>
        <xdr:cNvPr id="62" name="【図書館】&#10;有形固定資産減価償却率平均値テキスト">
          <a:extLst>
            <a:ext uri="{FF2B5EF4-FFF2-40B4-BE49-F238E27FC236}">
              <a16:creationId xmlns:a16="http://schemas.microsoft.com/office/drawing/2014/main" id="{162FB5AC-A0F1-4A8A-B851-C7A09EF7109A}"/>
            </a:ext>
          </a:extLst>
        </xdr:cNvPr>
        <xdr:cNvSpPr txBox="1"/>
      </xdr:nvSpPr>
      <xdr:spPr>
        <a:xfrm>
          <a:off x="4216400" y="5989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AF8B97F1-B86C-4123-9366-9DC459EC254F}"/>
            </a:ext>
          </a:extLst>
        </xdr:cNvPr>
        <xdr:cNvSpPr/>
      </xdr:nvSpPr>
      <xdr:spPr>
        <a:xfrm>
          <a:off x="4127500" y="601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B31A78B3-2D20-4413-9D3E-41E3F5F748D7}"/>
            </a:ext>
          </a:extLst>
        </xdr:cNvPr>
        <xdr:cNvSpPr/>
      </xdr:nvSpPr>
      <xdr:spPr>
        <a:xfrm>
          <a:off x="3384550" y="5982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65022DED-5C2B-4D19-BFC3-BE6171987BC5}"/>
            </a:ext>
          </a:extLst>
        </xdr:cNvPr>
        <xdr:cNvSpPr/>
      </xdr:nvSpPr>
      <xdr:spPr>
        <a:xfrm>
          <a:off x="2571750" y="595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0105835A-98B1-4114-8A7D-F930C9540304}"/>
            </a:ext>
          </a:extLst>
        </xdr:cNvPr>
        <xdr:cNvSpPr/>
      </xdr:nvSpPr>
      <xdr:spPr>
        <a:xfrm>
          <a:off x="1778000" y="594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23495</xdr:rowOff>
    </xdr:from>
    <xdr:to>
      <xdr:col>6</xdr:col>
      <xdr:colOff>38100</xdr:colOff>
      <xdr:row>36</xdr:row>
      <xdr:rowOff>125095</xdr:rowOff>
    </xdr:to>
    <xdr:sp macro="" textlink="">
      <xdr:nvSpPr>
        <xdr:cNvPr id="67" name="フローチャート: 判断 66">
          <a:extLst>
            <a:ext uri="{FF2B5EF4-FFF2-40B4-BE49-F238E27FC236}">
              <a16:creationId xmlns:a16="http://schemas.microsoft.com/office/drawing/2014/main" id="{94550344-DA75-4A37-8D07-E97E9010B42B}"/>
            </a:ext>
          </a:extLst>
        </xdr:cNvPr>
        <xdr:cNvSpPr/>
      </xdr:nvSpPr>
      <xdr:spPr>
        <a:xfrm>
          <a:off x="984250" y="59734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762D25F-6FB1-43CA-A51E-99A79E311A67}"/>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EA93EE7-9835-4273-9F6C-1FC02C4FC3AC}"/>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E96074E-1B44-4D44-996C-49A3AC83D1B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868D15E-7143-443C-98C0-810BA5F844F5}"/>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197290A-F20F-4622-845C-12BC985050CA}"/>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53975</xdr:rowOff>
    </xdr:from>
    <xdr:to>
      <xdr:col>24</xdr:col>
      <xdr:colOff>114300</xdr:colOff>
      <xdr:row>35</xdr:row>
      <xdr:rowOff>155575</xdr:rowOff>
    </xdr:to>
    <xdr:sp macro="" textlink="">
      <xdr:nvSpPr>
        <xdr:cNvPr id="73" name="楕円 72">
          <a:extLst>
            <a:ext uri="{FF2B5EF4-FFF2-40B4-BE49-F238E27FC236}">
              <a16:creationId xmlns:a16="http://schemas.microsoft.com/office/drawing/2014/main" id="{82E1E48D-93C4-4342-8EE0-39DF85964711}"/>
            </a:ext>
          </a:extLst>
        </xdr:cNvPr>
        <xdr:cNvSpPr/>
      </xdr:nvSpPr>
      <xdr:spPr>
        <a:xfrm>
          <a:off x="4127500" y="583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76852</xdr:rowOff>
    </xdr:from>
    <xdr:ext cx="405111" cy="259045"/>
    <xdr:sp macro="" textlink="">
      <xdr:nvSpPr>
        <xdr:cNvPr id="74" name="【図書館】&#10;有形固定資産減価償却率該当値テキスト">
          <a:extLst>
            <a:ext uri="{FF2B5EF4-FFF2-40B4-BE49-F238E27FC236}">
              <a16:creationId xmlns:a16="http://schemas.microsoft.com/office/drawing/2014/main" id="{013670EA-7CAD-40AA-ABA0-1C94D599C231}"/>
            </a:ext>
          </a:extLst>
        </xdr:cNvPr>
        <xdr:cNvSpPr txBox="1"/>
      </xdr:nvSpPr>
      <xdr:spPr>
        <a:xfrm>
          <a:off x="4216400"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160655</xdr:rowOff>
    </xdr:from>
    <xdr:to>
      <xdr:col>20</xdr:col>
      <xdr:colOff>38100</xdr:colOff>
      <xdr:row>35</xdr:row>
      <xdr:rowOff>90805</xdr:rowOff>
    </xdr:to>
    <xdr:sp macro="" textlink="">
      <xdr:nvSpPr>
        <xdr:cNvPr id="75" name="楕円 74">
          <a:extLst>
            <a:ext uri="{FF2B5EF4-FFF2-40B4-BE49-F238E27FC236}">
              <a16:creationId xmlns:a16="http://schemas.microsoft.com/office/drawing/2014/main" id="{7DDC71B8-6EFD-4016-8523-147A672AFBE3}"/>
            </a:ext>
          </a:extLst>
        </xdr:cNvPr>
        <xdr:cNvSpPr/>
      </xdr:nvSpPr>
      <xdr:spPr>
        <a:xfrm>
          <a:off x="3384550" y="57804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40005</xdr:rowOff>
    </xdr:from>
    <xdr:to>
      <xdr:col>24</xdr:col>
      <xdr:colOff>63500</xdr:colOff>
      <xdr:row>35</xdr:row>
      <xdr:rowOff>104775</xdr:rowOff>
    </xdr:to>
    <xdr:cxnSp macro="">
      <xdr:nvCxnSpPr>
        <xdr:cNvPr id="76" name="直線コネクタ 75">
          <a:extLst>
            <a:ext uri="{FF2B5EF4-FFF2-40B4-BE49-F238E27FC236}">
              <a16:creationId xmlns:a16="http://schemas.microsoft.com/office/drawing/2014/main" id="{CB60F7D1-BAF6-4D69-B1ED-01F25046CC2C}"/>
            </a:ext>
          </a:extLst>
        </xdr:cNvPr>
        <xdr:cNvCxnSpPr/>
      </xdr:nvCxnSpPr>
      <xdr:spPr>
        <a:xfrm>
          <a:off x="3429000" y="5824855"/>
          <a:ext cx="7493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139700</xdr:rowOff>
    </xdr:from>
    <xdr:to>
      <xdr:col>15</xdr:col>
      <xdr:colOff>101600</xdr:colOff>
      <xdr:row>35</xdr:row>
      <xdr:rowOff>69850</xdr:rowOff>
    </xdr:to>
    <xdr:sp macro="" textlink="">
      <xdr:nvSpPr>
        <xdr:cNvPr id="77" name="楕円 76">
          <a:extLst>
            <a:ext uri="{FF2B5EF4-FFF2-40B4-BE49-F238E27FC236}">
              <a16:creationId xmlns:a16="http://schemas.microsoft.com/office/drawing/2014/main" id="{3AC63738-E41A-41B0-A6FD-BD715C39FC95}"/>
            </a:ext>
          </a:extLst>
        </xdr:cNvPr>
        <xdr:cNvSpPr/>
      </xdr:nvSpPr>
      <xdr:spPr>
        <a:xfrm>
          <a:off x="2571750" y="5759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19050</xdr:rowOff>
    </xdr:from>
    <xdr:to>
      <xdr:col>19</xdr:col>
      <xdr:colOff>177800</xdr:colOff>
      <xdr:row>35</xdr:row>
      <xdr:rowOff>40005</xdr:rowOff>
    </xdr:to>
    <xdr:cxnSp macro="">
      <xdr:nvCxnSpPr>
        <xdr:cNvPr id="78" name="直線コネクタ 77">
          <a:extLst>
            <a:ext uri="{FF2B5EF4-FFF2-40B4-BE49-F238E27FC236}">
              <a16:creationId xmlns:a16="http://schemas.microsoft.com/office/drawing/2014/main" id="{03831CD7-9381-44AE-90F1-6FC14B8BD088}"/>
            </a:ext>
          </a:extLst>
        </xdr:cNvPr>
        <xdr:cNvCxnSpPr/>
      </xdr:nvCxnSpPr>
      <xdr:spPr>
        <a:xfrm>
          <a:off x="2622550" y="5803900"/>
          <a:ext cx="8064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105410</xdr:rowOff>
    </xdr:from>
    <xdr:to>
      <xdr:col>10</xdr:col>
      <xdr:colOff>165100</xdr:colOff>
      <xdr:row>35</xdr:row>
      <xdr:rowOff>35560</xdr:rowOff>
    </xdr:to>
    <xdr:sp macro="" textlink="">
      <xdr:nvSpPr>
        <xdr:cNvPr id="79" name="楕円 78">
          <a:extLst>
            <a:ext uri="{FF2B5EF4-FFF2-40B4-BE49-F238E27FC236}">
              <a16:creationId xmlns:a16="http://schemas.microsoft.com/office/drawing/2014/main" id="{58901B78-827D-42B7-A858-49E754BA531C}"/>
            </a:ext>
          </a:extLst>
        </xdr:cNvPr>
        <xdr:cNvSpPr/>
      </xdr:nvSpPr>
      <xdr:spPr>
        <a:xfrm>
          <a:off x="1778000" y="57251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156210</xdr:rowOff>
    </xdr:from>
    <xdr:to>
      <xdr:col>15</xdr:col>
      <xdr:colOff>50800</xdr:colOff>
      <xdr:row>35</xdr:row>
      <xdr:rowOff>19050</xdr:rowOff>
    </xdr:to>
    <xdr:cxnSp macro="">
      <xdr:nvCxnSpPr>
        <xdr:cNvPr id="80" name="直線コネクタ 79">
          <a:extLst>
            <a:ext uri="{FF2B5EF4-FFF2-40B4-BE49-F238E27FC236}">
              <a16:creationId xmlns:a16="http://schemas.microsoft.com/office/drawing/2014/main" id="{73F17EC6-CD40-46EA-A63F-3C3A869B92E2}"/>
            </a:ext>
          </a:extLst>
        </xdr:cNvPr>
        <xdr:cNvCxnSpPr/>
      </xdr:nvCxnSpPr>
      <xdr:spPr>
        <a:xfrm>
          <a:off x="1828800" y="5775960"/>
          <a:ext cx="79375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86360</xdr:rowOff>
    </xdr:from>
    <xdr:to>
      <xdr:col>6</xdr:col>
      <xdr:colOff>38100</xdr:colOff>
      <xdr:row>36</xdr:row>
      <xdr:rowOff>16510</xdr:rowOff>
    </xdr:to>
    <xdr:sp macro="" textlink="">
      <xdr:nvSpPr>
        <xdr:cNvPr id="81" name="楕円 80">
          <a:extLst>
            <a:ext uri="{FF2B5EF4-FFF2-40B4-BE49-F238E27FC236}">
              <a16:creationId xmlns:a16="http://schemas.microsoft.com/office/drawing/2014/main" id="{D13EEA0C-F6E6-470E-8EF4-09024EB56AFC}"/>
            </a:ext>
          </a:extLst>
        </xdr:cNvPr>
        <xdr:cNvSpPr/>
      </xdr:nvSpPr>
      <xdr:spPr>
        <a:xfrm>
          <a:off x="984250" y="58712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156210</xdr:rowOff>
    </xdr:from>
    <xdr:to>
      <xdr:col>10</xdr:col>
      <xdr:colOff>114300</xdr:colOff>
      <xdr:row>35</xdr:row>
      <xdr:rowOff>137160</xdr:rowOff>
    </xdr:to>
    <xdr:cxnSp macro="">
      <xdr:nvCxnSpPr>
        <xdr:cNvPr id="82" name="直線コネクタ 81">
          <a:extLst>
            <a:ext uri="{FF2B5EF4-FFF2-40B4-BE49-F238E27FC236}">
              <a16:creationId xmlns:a16="http://schemas.microsoft.com/office/drawing/2014/main" id="{12122202-3E6B-417A-B907-18DDE3C4651D}"/>
            </a:ext>
          </a:extLst>
        </xdr:cNvPr>
        <xdr:cNvCxnSpPr/>
      </xdr:nvCxnSpPr>
      <xdr:spPr>
        <a:xfrm flipV="1">
          <a:off x="1028700" y="5775960"/>
          <a:ext cx="800100" cy="14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125747</xdr:rowOff>
    </xdr:from>
    <xdr:ext cx="405111" cy="259045"/>
    <xdr:sp macro="" textlink="">
      <xdr:nvSpPr>
        <xdr:cNvPr id="83" name="n_1aveValue【図書館】&#10;有形固定資産減価償却率">
          <a:extLst>
            <a:ext uri="{FF2B5EF4-FFF2-40B4-BE49-F238E27FC236}">
              <a16:creationId xmlns:a16="http://schemas.microsoft.com/office/drawing/2014/main" id="{2FC688CE-91FB-4FF3-966B-71BE63F39712}"/>
            </a:ext>
          </a:extLst>
        </xdr:cNvPr>
        <xdr:cNvSpPr txBox="1"/>
      </xdr:nvSpPr>
      <xdr:spPr>
        <a:xfrm>
          <a:off x="32391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95267</xdr:rowOff>
    </xdr:from>
    <xdr:ext cx="405111" cy="259045"/>
    <xdr:sp macro="" textlink="">
      <xdr:nvSpPr>
        <xdr:cNvPr id="84" name="n_2aveValue【図書館】&#10;有形固定資産減価償却率">
          <a:extLst>
            <a:ext uri="{FF2B5EF4-FFF2-40B4-BE49-F238E27FC236}">
              <a16:creationId xmlns:a16="http://schemas.microsoft.com/office/drawing/2014/main" id="{B4A5E212-1793-439E-83EB-1BD9CA2B656A}"/>
            </a:ext>
          </a:extLst>
        </xdr:cNvPr>
        <xdr:cNvSpPr txBox="1"/>
      </xdr:nvSpPr>
      <xdr:spPr>
        <a:xfrm>
          <a:off x="24390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91457</xdr:rowOff>
    </xdr:from>
    <xdr:ext cx="405111" cy="259045"/>
    <xdr:sp macro="" textlink="">
      <xdr:nvSpPr>
        <xdr:cNvPr id="85" name="n_3aveValue【図書館】&#10;有形固定資産減価償却率">
          <a:extLst>
            <a:ext uri="{FF2B5EF4-FFF2-40B4-BE49-F238E27FC236}">
              <a16:creationId xmlns:a16="http://schemas.microsoft.com/office/drawing/2014/main" id="{5BDFFEEE-A5B4-4467-82A1-5049F30CED9A}"/>
            </a:ext>
          </a:extLst>
        </xdr:cNvPr>
        <xdr:cNvSpPr txBox="1"/>
      </xdr:nvSpPr>
      <xdr:spPr>
        <a:xfrm>
          <a:off x="164529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116222</xdr:rowOff>
    </xdr:from>
    <xdr:ext cx="405111" cy="259045"/>
    <xdr:sp macro="" textlink="">
      <xdr:nvSpPr>
        <xdr:cNvPr id="86" name="n_4aveValue【図書館】&#10;有形固定資産減価償却率">
          <a:extLst>
            <a:ext uri="{FF2B5EF4-FFF2-40B4-BE49-F238E27FC236}">
              <a16:creationId xmlns:a16="http://schemas.microsoft.com/office/drawing/2014/main" id="{2EF23898-E639-4829-87D0-D80BF431FB68}"/>
            </a:ext>
          </a:extLst>
        </xdr:cNvPr>
        <xdr:cNvSpPr txBox="1"/>
      </xdr:nvSpPr>
      <xdr:spPr>
        <a:xfrm>
          <a:off x="851544" y="606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107332</xdr:rowOff>
    </xdr:from>
    <xdr:ext cx="405111" cy="259045"/>
    <xdr:sp macro="" textlink="">
      <xdr:nvSpPr>
        <xdr:cNvPr id="87" name="n_1mainValue【図書館】&#10;有形固定資産減価償却率">
          <a:extLst>
            <a:ext uri="{FF2B5EF4-FFF2-40B4-BE49-F238E27FC236}">
              <a16:creationId xmlns:a16="http://schemas.microsoft.com/office/drawing/2014/main" id="{2CE29DF8-734F-400D-A4C0-C7FDC5B20843}"/>
            </a:ext>
          </a:extLst>
        </xdr:cNvPr>
        <xdr:cNvSpPr txBox="1"/>
      </xdr:nvSpPr>
      <xdr:spPr>
        <a:xfrm>
          <a:off x="3239144" y="5561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86377</xdr:rowOff>
    </xdr:from>
    <xdr:ext cx="405111" cy="259045"/>
    <xdr:sp macro="" textlink="">
      <xdr:nvSpPr>
        <xdr:cNvPr id="88" name="n_2mainValue【図書館】&#10;有形固定資産減価償却率">
          <a:extLst>
            <a:ext uri="{FF2B5EF4-FFF2-40B4-BE49-F238E27FC236}">
              <a16:creationId xmlns:a16="http://schemas.microsoft.com/office/drawing/2014/main" id="{4C7D4AA4-D902-4F05-B377-A1A5CC4AEEA2}"/>
            </a:ext>
          </a:extLst>
        </xdr:cNvPr>
        <xdr:cNvSpPr txBox="1"/>
      </xdr:nvSpPr>
      <xdr:spPr>
        <a:xfrm>
          <a:off x="24390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52087</xdr:rowOff>
    </xdr:from>
    <xdr:ext cx="405111" cy="259045"/>
    <xdr:sp macro="" textlink="">
      <xdr:nvSpPr>
        <xdr:cNvPr id="89" name="n_3mainValue【図書館】&#10;有形固定資産減価償却率">
          <a:extLst>
            <a:ext uri="{FF2B5EF4-FFF2-40B4-BE49-F238E27FC236}">
              <a16:creationId xmlns:a16="http://schemas.microsoft.com/office/drawing/2014/main" id="{DAE86F58-8CB7-4EC8-9627-ECAA88F9C74D}"/>
            </a:ext>
          </a:extLst>
        </xdr:cNvPr>
        <xdr:cNvSpPr txBox="1"/>
      </xdr:nvSpPr>
      <xdr:spPr>
        <a:xfrm>
          <a:off x="1645294" y="5506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33037</xdr:rowOff>
    </xdr:from>
    <xdr:ext cx="405111" cy="259045"/>
    <xdr:sp macro="" textlink="">
      <xdr:nvSpPr>
        <xdr:cNvPr id="90" name="n_4mainValue【図書館】&#10;有形固定資産減価償却率">
          <a:extLst>
            <a:ext uri="{FF2B5EF4-FFF2-40B4-BE49-F238E27FC236}">
              <a16:creationId xmlns:a16="http://schemas.microsoft.com/office/drawing/2014/main" id="{72C65A37-0CA1-4E30-BC33-478CA2D4B419}"/>
            </a:ext>
          </a:extLst>
        </xdr:cNvPr>
        <xdr:cNvSpPr txBox="1"/>
      </xdr:nvSpPr>
      <xdr:spPr>
        <a:xfrm>
          <a:off x="8515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FE28EA9-201C-486E-989F-2A5FBD151117}"/>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381155E-D123-4F0C-98CC-7E578B23CA35}"/>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7055C35-1AFE-467D-A9E4-AA318521D7B7}"/>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EEFE552-CD80-43D0-8B28-ECAD3FB436CD}"/>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1095E7B-9BC0-46EB-8C43-987907969843}"/>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EE906D5-77C3-4A44-BEEE-664BED12E769}"/>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7CBE678-4E26-4CD4-B5DD-9869633EC7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B0EF933-CE58-4139-A80D-0DC1A1BB324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FE3CF7E8-78E6-4F25-A782-226A7C942F32}"/>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9CD7580-1558-4C9C-9CE6-CF57E2FF9F6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73F084CE-4528-4AF8-AB96-1BF79B39FDCD}"/>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B59D6869-4DD3-4984-9C80-0D86575B3FF5}"/>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2B83243F-D203-4238-B47A-401F53D0240B}"/>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0A15B643-1A4C-43D9-82C0-820E21F766D0}"/>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3ACADBBB-2441-420D-BBDF-C384574B676D}"/>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C29D75D9-3D9A-4AD3-9B85-10490ABE80FB}"/>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3FC697F9-5C77-4AB3-A5DF-3599A64C98C0}"/>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DC2879EA-2BC0-4DD5-9010-B4BC0F0CCED5}"/>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C24C4BB-018A-4475-BD42-F4B7327ECDB9}"/>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D229EE7B-1C3A-4919-994F-BF0F207F4C2D}"/>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9ECAE7F5-3918-4DB3-9F93-980BF742B452}"/>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AAB04C58-7ECB-4663-8CE8-B4F43AF40CEA}"/>
            </a:ext>
          </a:extLst>
        </xdr:cNvPr>
        <xdr:cNvCxnSpPr/>
      </xdr:nvCxnSpPr>
      <xdr:spPr>
        <a:xfrm flipV="1">
          <a:off x="9429115" y="5565140"/>
          <a:ext cx="0" cy="1212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CEDE0D8A-61C6-4D1B-92B2-EEC068EB73CE}"/>
            </a:ext>
          </a:extLst>
        </xdr:cNvPr>
        <xdr:cNvSpPr txBox="1"/>
      </xdr:nvSpPr>
      <xdr:spPr>
        <a:xfrm>
          <a:off x="9467850" y="67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2E942EF6-1131-4013-9C25-1956C5BADED4}"/>
            </a:ext>
          </a:extLst>
        </xdr:cNvPr>
        <xdr:cNvCxnSpPr/>
      </xdr:nvCxnSpPr>
      <xdr:spPr>
        <a:xfrm>
          <a:off x="9359900" y="6777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DC13C01D-31F7-4247-BD45-3835B2C7B0B8}"/>
            </a:ext>
          </a:extLst>
        </xdr:cNvPr>
        <xdr:cNvSpPr txBox="1"/>
      </xdr:nvSpPr>
      <xdr:spPr>
        <a:xfrm>
          <a:off x="946785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B64E3036-7797-4B81-BB09-3AD7427516D7}"/>
            </a:ext>
          </a:extLst>
        </xdr:cNvPr>
        <xdr:cNvCxnSpPr/>
      </xdr:nvCxnSpPr>
      <xdr:spPr>
        <a:xfrm>
          <a:off x="9359900" y="5565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7" name="【図書館】&#10;一人当たり面積平均値テキスト">
          <a:extLst>
            <a:ext uri="{FF2B5EF4-FFF2-40B4-BE49-F238E27FC236}">
              <a16:creationId xmlns:a16="http://schemas.microsoft.com/office/drawing/2014/main" id="{893F101D-2498-4B41-886F-22F5614DD7F7}"/>
            </a:ext>
          </a:extLst>
        </xdr:cNvPr>
        <xdr:cNvSpPr txBox="1"/>
      </xdr:nvSpPr>
      <xdr:spPr>
        <a:xfrm>
          <a:off x="9467850" y="6244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3062F29C-8376-43BE-8CA0-160C4ED4F237}"/>
            </a:ext>
          </a:extLst>
        </xdr:cNvPr>
        <xdr:cNvSpPr/>
      </xdr:nvSpPr>
      <xdr:spPr>
        <a:xfrm>
          <a:off x="9398000" y="62661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42117272-5C72-40D3-9FBC-EC52E061DA03}"/>
            </a:ext>
          </a:extLst>
        </xdr:cNvPr>
        <xdr:cNvSpPr/>
      </xdr:nvSpPr>
      <xdr:spPr>
        <a:xfrm>
          <a:off x="86360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4CA67402-D29E-44A9-9A7C-1868E66A2F9C}"/>
            </a:ext>
          </a:extLst>
        </xdr:cNvPr>
        <xdr:cNvSpPr/>
      </xdr:nvSpPr>
      <xdr:spPr>
        <a:xfrm>
          <a:off x="7842250" y="62826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D14602F1-B089-4348-A84A-8AFAE3FAF643}"/>
            </a:ext>
          </a:extLst>
        </xdr:cNvPr>
        <xdr:cNvSpPr/>
      </xdr:nvSpPr>
      <xdr:spPr>
        <a:xfrm>
          <a:off x="702945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105410</xdr:rowOff>
    </xdr:from>
    <xdr:to>
      <xdr:col>36</xdr:col>
      <xdr:colOff>165100</xdr:colOff>
      <xdr:row>38</xdr:row>
      <xdr:rowOff>35560</xdr:rowOff>
    </xdr:to>
    <xdr:sp macro="" textlink="">
      <xdr:nvSpPr>
        <xdr:cNvPr id="122" name="フローチャート: 判断 121">
          <a:extLst>
            <a:ext uri="{FF2B5EF4-FFF2-40B4-BE49-F238E27FC236}">
              <a16:creationId xmlns:a16="http://schemas.microsoft.com/office/drawing/2014/main" id="{4A946725-FC89-4684-9608-8B1DB101D27E}"/>
            </a:ext>
          </a:extLst>
        </xdr:cNvPr>
        <xdr:cNvSpPr/>
      </xdr:nvSpPr>
      <xdr:spPr>
        <a:xfrm>
          <a:off x="62357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4534D69-CC09-4229-A204-F324B3566C34}"/>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494266E-E46E-4C60-847C-2FB9D54DDFD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536A723-E461-4258-9630-0D4B1E47E56D}"/>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A76DC05-066F-4B8D-9479-A28AC9928876}"/>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DA07E48-5E87-429D-B59F-90DEEF4E2352}"/>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71120</xdr:rowOff>
    </xdr:from>
    <xdr:to>
      <xdr:col>55</xdr:col>
      <xdr:colOff>50800</xdr:colOff>
      <xdr:row>37</xdr:row>
      <xdr:rowOff>1270</xdr:rowOff>
    </xdr:to>
    <xdr:sp macro="" textlink="">
      <xdr:nvSpPr>
        <xdr:cNvPr id="128" name="楕円 127">
          <a:extLst>
            <a:ext uri="{FF2B5EF4-FFF2-40B4-BE49-F238E27FC236}">
              <a16:creationId xmlns:a16="http://schemas.microsoft.com/office/drawing/2014/main" id="{771A7866-FA53-4748-BC63-23F3D15E7E78}"/>
            </a:ext>
          </a:extLst>
        </xdr:cNvPr>
        <xdr:cNvSpPr/>
      </xdr:nvSpPr>
      <xdr:spPr>
        <a:xfrm>
          <a:off x="9398000" y="6021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93997</xdr:rowOff>
    </xdr:from>
    <xdr:ext cx="469744" cy="259045"/>
    <xdr:sp macro="" textlink="">
      <xdr:nvSpPr>
        <xdr:cNvPr id="129" name="【図書館】&#10;一人当たり面積該当値テキスト">
          <a:extLst>
            <a:ext uri="{FF2B5EF4-FFF2-40B4-BE49-F238E27FC236}">
              <a16:creationId xmlns:a16="http://schemas.microsoft.com/office/drawing/2014/main" id="{CFFF9150-377D-4A17-91D1-233330291524}"/>
            </a:ext>
          </a:extLst>
        </xdr:cNvPr>
        <xdr:cNvSpPr txBox="1"/>
      </xdr:nvSpPr>
      <xdr:spPr>
        <a:xfrm>
          <a:off x="9467850" y="587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93980</xdr:rowOff>
    </xdr:from>
    <xdr:to>
      <xdr:col>50</xdr:col>
      <xdr:colOff>165100</xdr:colOff>
      <xdr:row>37</xdr:row>
      <xdr:rowOff>24130</xdr:rowOff>
    </xdr:to>
    <xdr:sp macro="" textlink="">
      <xdr:nvSpPr>
        <xdr:cNvPr id="130" name="楕円 129">
          <a:extLst>
            <a:ext uri="{FF2B5EF4-FFF2-40B4-BE49-F238E27FC236}">
              <a16:creationId xmlns:a16="http://schemas.microsoft.com/office/drawing/2014/main" id="{300C952F-0720-4B62-9B7E-7FC3768A152C}"/>
            </a:ext>
          </a:extLst>
        </xdr:cNvPr>
        <xdr:cNvSpPr/>
      </xdr:nvSpPr>
      <xdr:spPr>
        <a:xfrm>
          <a:off x="8636000" y="60439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121920</xdr:rowOff>
    </xdr:from>
    <xdr:to>
      <xdr:col>55</xdr:col>
      <xdr:colOff>0</xdr:colOff>
      <xdr:row>36</xdr:row>
      <xdr:rowOff>144780</xdr:rowOff>
    </xdr:to>
    <xdr:cxnSp macro="">
      <xdr:nvCxnSpPr>
        <xdr:cNvPr id="131" name="直線コネクタ 130">
          <a:extLst>
            <a:ext uri="{FF2B5EF4-FFF2-40B4-BE49-F238E27FC236}">
              <a16:creationId xmlns:a16="http://schemas.microsoft.com/office/drawing/2014/main" id="{5C9ED6AC-3136-4E1B-8CC2-32E68EA04F86}"/>
            </a:ext>
          </a:extLst>
        </xdr:cNvPr>
        <xdr:cNvCxnSpPr/>
      </xdr:nvCxnSpPr>
      <xdr:spPr>
        <a:xfrm flipV="1">
          <a:off x="8686800" y="6071870"/>
          <a:ext cx="7429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162560</xdr:rowOff>
    </xdr:from>
    <xdr:to>
      <xdr:col>46</xdr:col>
      <xdr:colOff>38100</xdr:colOff>
      <xdr:row>37</xdr:row>
      <xdr:rowOff>92710</xdr:rowOff>
    </xdr:to>
    <xdr:sp macro="" textlink="">
      <xdr:nvSpPr>
        <xdr:cNvPr id="132" name="楕円 131">
          <a:extLst>
            <a:ext uri="{FF2B5EF4-FFF2-40B4-BE49-F238E27FC236}">
              <a16:creationId xmlns:a16="http://schemas.microsoft.com/office/drawing/2014/main" id="{94F210EB-FC0D-4398-A35B-67C21A40EF95}"/>
            </a:ext>
          </a:extLst>
        </xdr:cNvPr>
        <xdr:cNvSpPr/>
      </xdr:nvSpPr>
      <xdr:spPr>
        <a:xfrm>
          <a:off x="7842250" y="61125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144780</xdr:rowOff>
    </xdr:from>
    <xdr:to>
      <xdr:col>50</xdr:col>
      <xdr:colOff>114300</xdr:colOff>
      <xdr:row>37</xdr:row>
      <xdr:rowOff>41910</xdr:rowOff>
    </xdr:to>
    <xdr:cxnSp macro="">
      <xdr:nvCxnSpPr>
        <xdr:cNvPr id="133" name="直線コネクタ 132">
          <a:extLst>
            <a:ext uri="{FF2B5EF4-FFF2-40B4-BE49-F238E27FC236}">
              <a16:creationId xmlns:a16="http://schemas.microsoft.com/office/drawing/2014/main" id="{3EB207DB-2061-4E9C-8622-77E356123E00}"/>
            </a:ext>
          </a:extLst>
        </xdr:cNvPr>
        <xdr:cNvCxnSpPr/>
      </xdr:nvCxnSpPr>
      <xdr:spPr>
        <a:xfrm flipV="1">
          <a:off x="7886700" y="6094730"/>
          <a:ext cx="8001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162560</xdr:rowOff>
    </xdr:from>
    <xdr:to>
      <xdr:col>41</xdr:col>
      <xdr:colOff>101600</xdr:colOff>
      <xdr:row>37</xdr:row>
      <xdr:rowOff>92710</xdr:rowOff>
    </xdr:to>
    <xdr:sp macro="" textlink="">
      <xdr:nvSpPr>
        <xdr:cNvPr id="134" name="楕円 133">
          <a:extLst>
            <a:ext uri="{FF2B5EF4-FFF2-40B4-BE49-F238E27FC236}">
              <a16:creationId xmlns:a16="http://schemas.microsoft.com/office/drawing/2014/main" id="{9C830D66-8A9C-4CA3-9530-1F4740A88F0A}"/>
            </a:ext>
          </a:extLst>
        </xdr:cNvPr>
        <xdr:cNvSpPr/>
      </xdr:nvSpPr>
      <xdr:spPr>
        <a:xfrm>
          <a:off x="7029450" y="6112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41910</xdr:rowOff>
    </xdr:from>
    <xdr:to>
      <xdr:col>45</xdr:col>
      <xdr:colOff>177800</xdr:colOff>
      <xdr:row>37</xdr:row>
      <xdr:rowOff>41910</xdr:rowOff>
    </xdr:to>
    <xdr:cxnSp macro="">
      <xdr:nvCxnSpPr>
        <xdr:cNvPr id="135" name="直線コネクタ 134">
          <a:extLst>
            <a:ext uri="{FF2B5EF4-FFF2-40B4-BE49-F238E27FC236}">
              <a16:creationId xmlns:a16="http://schemas.microsoft.com/office/drawing/2014/main" id="{4D83AE85-5C8B-4EBC-9E29-7176C354FEC6}"/>
            </a:ext>
          </a:extLst>
        </xdr:cNvPr>
        <xdr:cNvCxnSpPr/>
      </xdr:nvCxnSpPr>
      <xdr:spPr>
        <a:xfrm>
          <a:off x="7080250" y="615696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82550</xdr:rowOff>
    </xdr:from>
    <xdr:to>
      <xdr:col>36</xdr:col>
      <xdr:colOff>165100</xdr:colOff>
      <xdr:row>38</xdr:row>
      <xdr:rowOff>12700</xdr:rowOff>
    </xdr:to>
    <xdr:sp macro="" textlink="">
      <xdr:nvSpPr>
        <xdr:cNvPr id="136" name="楕円 135">
          <a:extLst>
            <a:ext uri="{FF2B5EF4-FFF2-40B4-BE49-F238E27FC236}">
              <a16:creationId xmlns:a16="http://schemas.microsoft.com/office/drawing/2014/main" id="{DA7D51E1-742E-42CA-9FA5-3AEF0B6CEA13}"/>
            </a:ext>
          </a:extLst>
        </xdr:cNvPr>
        <xdr:cNvSpPr/>
      </xdr:nvSpPr>
      <xdr:spPr>
        <a:xfrm>
          <a:off x="6235700" y="6197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41910</xdr:rowOff>
    </xdr:from>
    <xdr:to>
      <xdr:col>41</xdr:col>
      <xdr:colOff>50800</xdr:colOff>
      <xdr:row>37</xdr:row>
      <xdr:rowOff>133350</xdr:rowOff>
    </xdr:to>
    <xdr:cxnSp macro="">
      <xdr:nvCxnSpPr>
        <xdr:cNvPr id="137" name="直線コネクタ 136">
          <a:extLst>
            <a:ext uri="{FF2B5EF4-FFF2-40B4-BE49-F238E27FC236}">
              <a16:creationId xmlns:a16="http://schemas.microsoft.com/office/drawing/2014/main" id="{C3E2F9C4-9FFE-46CF-BC57-06B0B7516261}"/>
            </a:ext>
          </a:extLst>
        </xdr:cNvPr>
        <xdr:cNvCxnSpPr/>
      </xdr:nvCxnSpPr>
      <xdr:spPr>
        <a:xfrm flipV="1">
          <a:off x="6286500" y="6156960"/>
          <a:ext cx="79375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8" name="n_1aveValue【図書館】&#10;一人当たり面積">
          <a:extLst>
            <a:ext uri="{FF2B5EF4-FFF2-40B4-BE49-F238E27FC236}">
              <a16:creationId xmlns:a16="http://schemas.microsoft.com/office/drawing/2014/main" id="{3F523336-C268-4CAB-8FEA-F1FD6517BA17}"/>
            </a:ext>
          </a:extLst>
        </xdr:cNvPr>
        <xdr:cNvSpPr txBox="1"/>
      </xdr:nvSpPr>
      <xdr:spPr>
        <a:xfrm>
          <a:off x="845827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9" name="n_2aveValue【図書館】&#10;一人当たり面積">
          <a:extLst>
            <a:ext uri="{FF2B5EF4-FFF2-40B4-BE49-F238E27FC236}">
              <a16:creationId xmlns:a16="http://schemas.microsoft.com/office/drawing/2014/main" id="{7715D523-8EE0-4B6B-9FD7-C4C7C922064C}"/>
            </a:ext>
          </a:extLst>
        </xdr:cNvPr>
        <xdr:cNvSpPr txBox="1"/>
      </xdr:nvSpPr>
      <xdr:spPr>
        <a:xfrm>
          <a:off x="767722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40" name="n_3aveValue【図書館】&#10;一人当たり面積">
          <a:extLst>
            <a:ext uri="{FF2B5EF4-FFF2-40B4-BE49-F238E27FC236}">
              <a16:creationId xmlns:a16="http://schemas.microsoft.com/office/drawing/2014/main" id="{BD7B4422-DE77-423C-9FEF-5E52D283BE06}"/>
            </a:ext>
          </a:extLst>
        </xdr:cNvPr>
        <xdr:cNvSpPr txBox="1"/>
      </xdr:nvSpPr>
      <xdr:spPr>
        <a:xfrm>
          <a:off x="686442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26687</xdr:rowOff>
    </xdr:from>
    <xdr:ext cx="469744" cy="259045"/>
    <xdr:sp macro="" textlink="">
      <xdr:nvSpPr>
        <xdr:cNvPr id="141" name="n_4aveValue【図書館】&#10;一人当たり面積">
          <a:extLst>
            <a:ext uri="{FF2B5EF4-FFF2-40B4-BE49-F238E27FC236}">
              <a16:creationId xmlns:a16="http://schemas.microsoft.com/office/drawing/2014/main" id="{A524E8C7-FFC9-4A56-B1E5-895F02997A24}"/>
            </a:ext>
          </a:extLst>
        </xdr:cNvPr>
        <xdr:cNvSpPr txBox="1"/>
      </xdr:nvSpPr>
      <xdr:spPr>
        <a:xfrm>
          <a:off x="6070677" y="63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40657</xdr:rowOff>
    </xdr:from>
    <xdr:ext cx="469744" cy="259045"/>
    <xdr:sp macro="" textlink="">
      <xdr:nvSpPr>
        <xdr:cNvPr id="142" name="n_1mainValue【図書館】&#10;一人当たり面積">
          <a:extLst>
            <a:ext uri="{FF2B5EF4-FFF2-40B4-BE49-F238E27FC236}">
              <a16:creationId xmlns:a16="http://schemas.microsoft.com/office/drawing/2014/main" id="{0A5721BD-504C-4683-8B4B-DE64B80DA661}"/>
            </a:ext>
          </a:extLst>
        </xdr:cNvPr>
        <xdr:cNvSpPr txBox="1"/>
      </xdr:nvSpPr>
      <xdr:spPr>
        <a:xfrm>
          <a:off x="8458277" y="5825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109237</xdr:rowOff>
    </xdr:from>
    <xdr:ext cx="469744" cy="259045"/>
    <xdr:sp macro="" textlink="">
      <xdr:nvSpPr>
        <xdr:cNvPr id="143" name="n_2mainValue【図書館】&#10;一人当たり面積">
          <a:extLst>
            <a:ext uri="{FF2B5EF4-FFF2-40B4-BE49-F238E27FC236}">
              <a16:creationId xmlns:a16="http://schemas.microsoft.com/office/drawing/2014/main" id="{B5ADED65-2999-4C11-B592-068A83959C22}"/>
            </a:ext>
          </a:extLst>
        </xdr:cNvPr>
        <xdr:cNvSpPr txBox="1"/>
      </xdr:nvSpPr>
      <xdr:spPr>
        <a:xfrm>
          <a:off x="7677227" y="589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109237</xdr:rowOff>
    </xdr:from>
    <xdr:ext cx="469744" cy="259045"/>
    <xdr:sp macro="" textlink="">
      <xdr:nvSpPr>
        <xdr:cNvPr id="144" name="n_3mainValue【図書館】&#10;一人当たり面積">
          <a:extLst>
            <a:ext uri="{FF2B5EF4-FFF2-40B4-BE49-F238E27FC236}">
              <a16:creationId xmlns:a16="http://schemas.microsoft.com/office/drawing/2014/main" id="{DEF2F488-239B-4893-9105-ECB5E0552727}"/>
            </a:ext>
          </a:extLst>
        </xdr:cNvPr>
        <xdr:cNvSpPr txBox="1"/>
      </xdr:nvSpPr>
      <xdr:spPr>
        <a:xfrm>
          <a:off x="6864427" y="589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29227</xdr:rowOff>
    </xdr:from>
    <xdr:ext cx="469744" cy="259045"/>
    <xdr:sp macro="" textlink="">
      <xdr:nvSpPr>
        <xdr:cNvPr id="145" name="n_4mainValue【図書館】&#10;一人当たり面積">
          <a:extLst>
            <a:ext uri="{FF2B5EF4-FFF2-40B4-BE49-F238E27FC236}">
              <a16:creationId xmlns:a16="http://schemas.microsoft.com/office/drawing/2014/main" id="{9472F628-0D82-4851-9471-13177610EDED}"/>
            </a:ext>
          </a:extLst>
        </xdr:cNvPr>
        <xdr:cNvSpPr txBox="1"/>
      </xdr:nvSpPr>
      <xdr:spPr>
        <a:xfrm>
          <a:off x="6070677"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F4CB6103-6EE1-47D3-AD5C-C3BFBAF7710B}"/>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49B5E91-223A-4AAB-94BE-366DD9BC04DC}"/>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C4D69F50-ACC3-434E-99D4-9DF64CAAD4F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D708C61A-B930-49FC-984D-463A05D42C43}"/>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585A7FF8-5E1C-4BD4-BA3E-73906B04E321}"/>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F7F28F8-0F9C-4CDD-92A2-48E7F013D5E3}"/>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857A45F-034A-4149-8AA0-F9993AA38175}"/>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1FB8C0CD-D46A-422B-9A20-44D07735FA41}"/>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612D2541-DE9D-4FED-A550-EBAC67A1E5EA}"/>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4E25F55-91BB-4389-B8C5-49417E6E13E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A354F121-14EE-4942-A6D9-F91AB6296D76}"/>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8DE44FA4-99F5-4F58-AEB6-B447FF4B2537}"/>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A1A032C0-D6C0-4272-A090-377088F3338D}"/>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1539B7A3-8DE0-4B9C-9B47-948C94D72E90}"/>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59D28773-382F-47E0-8259-330359DC0FB6}"/>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D0AA23BD-39AB-4CE4-9409-3CB0D1769AB6}"/>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654F2C5D-4E1F-44B2-B6E9-6BBB56DE55AC}"/>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3FBC06A4-8B94-4722-AAAB-CAC438151E8F}"/>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8FC78F3C-FA5E-49CE-95CB-3FCE0F1FB399}"/>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3B500F3D-F4EE-4526-B985-FA0A25C63D19}"/>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DAF38CCA-12AA-4D69-A6A1-DFDCACA56521}"/>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AAF1F386-7ECB-40E9-878D-6EFF13666FD6}"/>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196573DE-0E60-403F-AB45-268134D1E282}"/>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BE663242-9778-4C38-856C-BD0D50B01C1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E01BABA9-020B-4002-B904-23C917D84199}"/>
            </a:ext>
          </a:extLst>
        </xdr:cNvPr>
        <xdr:cNvCxnSpPr/>
      </xdr:nvCxnSpPr>
      <xdr:spPr>
        <a:xfrm flipV="1">
          <a:off x="4177665" y="9377680"/>
          <a:ext cx="0" cy="12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89DD3E90-EB3C-4C56-8CA6-BA49EB4A836C}"/>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E177BB5F-249D-4506-A28D-7923BD323C5C}"/>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C70ABD06-6970-4AB9-8188-5C63205BB346}"/>
            </a:ext>
          </a:extLst>
        </xdr:cNvPr>
        <xdr:cNvSpPr txBox="1"/>
      </xdr:nvSpPr>
      <xdr:spPr>
        <a:xfrm>
          <a:off x="4216400" y="915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EF3158F6-E624-442C-B55F-DEC323B43E9A}"/>
            </a:ext>
          </a:extLst>
        </xdr:cNvPr>
        <xdr:cNvCxnSpPr/>
      </xdr:nvCxnSpPr>
      <xdr:spPr>
        <a:xfrm>
          <a:off x="4108450" y="9377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AB1E06A0-5B0F-4D20-B2C0-E6A5A35A224D}"/>
            </a:ext>
          </a:extLst>
        </xdr:cNvPr>
        <xdr:cNvSpPr txBox="1"/>
      </xdr:nvSpPr>
      <xdr:spPr>
        <a:xfrm>
          <a:off x="4216400" y="9662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9DF1E13A-D781-4CCD-B11F-9B14B5F5F5D0}"/>
            </a:ext>
          </a:extLst>
        </xdr:cNvPr>
        <xdr:cNvSpPr/>
      </xdr:nvSpPr>
      <xdr:spPr>
        <a:xfrm>
          <a:off x="4127500" y="980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DFECBD4E-77D1-40D0-8769-D3925B60BDFF}"/>
            </a:ext>
          </a:extLst>
        </xdr:cNvPr>
        <xdr:cNvSpPr/>
      </xdr:nvSpPr>
      <xdr:spPr>
        <a:xfrm>
          <a:off x="3384550" y="9776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94DE712B-CCD3-46F8-A2C3-6A076582C894}"/>
            </a:ext>
          </a:extLst>
        </xdr:cNvPr>
        <xdr:cNvSpPr/>
      </xdr:nvSpPr>
      <xdr:spPr>
        <a:xfrm>
          <a:off x="2571750" y="975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EA406891-D74D-4D9F-846E-CC630554099B}"/>
            </a:ext>
          </a:extLst>
        </xdr:cNvPr>
        <xdr:cNvSpPr/>
      </xdr:nvSpPr>
      <xdr:spPr>
        <a:xfrm>
          <a:off x="1778000" y="97389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6350</xdr:rowOff>
    </xdr:from>
    <xdr:to>
      <xdr:col>6</xdr:col>
      <xdr:colOff>38100</xdr:colOff>
      <xdr:row>59</xdr:row>
      <xdr:rowOff>107950</xdr:rowOff>
    </xdr:to>
    <xdr:sp macro="" textlink="">
      <xdr:nvSpPr>
        <xdr:cNvPr id="180" name="フローチャート: 判断 179">
          <a:extLst>
            <a:ext uri="{FF2B5EF4-FFF2-40B4-BE49-F238E27FC236}">
              <a16:creationId xmlns:a16="http://schemas.microsoft.com/office/drawing/2014/main" id="{7D3433A3-F484-43A2-A923-BB0AE70AB858}"/>
            </a:ext>
          </a:extLst>
        </xdr:cNvPr>
        <xdr:cNvSpPr/>
      </xdr:nvSpPr>
      <xdr:spPr>
        <a:xfrm>
          <a:off x="984250" y="9753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457EF456-6CE1-41B4-80E0-3B6610284747}"/>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08B9670-CE22-4645-9137-B76E6523162D}"/>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3A28837-AC51-430A-BDCB-D29C71A64B7A}"/>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01D6EDF-2FDE-4E3A-B0DD-40F4B700CED4}"/>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873B8FA-038A-45CB-83C3-8E0272AF4B1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78740</xdr:rowOff>
    </xdr:from>
    <xdr:to>
      <xdr:col>24</xdr:col>
      <xdr:colOff>114300</xdr:colOff>
      <xdr:row>61</xdr:row>
      <xdr:rowOff>8890</xdr:rowOff>
    </xdr:to>
    <xdr:sp macro="" textlink="">
      <xdr:nvSpPr>
        <xdr:cNvPr id="186" name="楕円 185">
          <a:extLst>
            <a:ext uri="{FF2B5EF4-FFF2-40B4-BE49-F238E27FC236}">
              <a16:creationId xmlns:a16="http://schemas.microsoft.com/office/drawing/2014/main" id="{C15F7DFD-DAE4-4543-9071-905A5AD8BC56}"/>
            </a:ext>
          </a:extLst>
        </xdr:cNvPr>
        <xdr:cNvSpPr/>
      </xdr:nvSpPr>
      <xdr:spPr>
        <a:xfrm>
          <a:off x="4127500" y="9991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57167</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D4A6E5E2-B3B8-4458-9CE9-146926B53F16}"/>
            </a:ext>
          </a:extLst>
        </xdr:cNvPr>
        <xdr:cNvSpPr txBox="1"/>
      </xdr:nvSpPr>
      <xdr:spPr>
        <a:xfrm>
          <a:off x="4216400"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36830</xdr:rowOff>
    </xdr:from>
    <xdr:to>
      <xdr:col>20</xdr:col>
      <xdr:colOff>38100</xdr:colOff>
      <xdr:row>60</xdr:row>
      <xdr:rowOff>138430</xdr:rowOff>
    </xdr:to>
    <xdr:sp macro="" textlink="">
      <xdr:nvSpPr>
        <xdr:cNvPr id="188" name="楕円 187">
          <a:extLst>
            <a:ext uri="{FF2B5EF4-FFF2-40B4-BE49-F238E27FC236}">
              <a16:creationId xmlns:a16="http://schemas.microsoft.com/office/drawing/2014/main" id="{6E1AE0CE-AA5D-408B-B90F-BFDB07136FF6}"/>
            </a:ext>
          </a:extLst>
        </xdr:cNvPr>
        <xdr:cNvSpPr/>
      </xdr:nvSpPr>
      <xdr:spPr>
        <a:xfrm>
          <a:off x="3384550" y="9949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87630</xdr:rowOff>
    </xdr:from>
    <xdr:to>
      <xdr:col>24</xdr:col>
      <xdr:colOff>63500</xdr:colOff>
      <xdr:row>60</xdr:row>
      <xdr:rowOff>129540</xdr:rowOff>
    </xdr:to>
    <xdr:cxnSp macro="">
      <xdr:nvCxnSpPr>
        <xdr:cNvPr id="189" name="直線コネクタ 188">
          <a:extLst>
            <a:ext uri="{FF2B5EF4-FFF2-40B4-BE49-F238E27FC236}">
              <a16:creationId xmlns:a16="http://schemas.microsoft.com/office/drawing/2014/main" id="{F70D80AD-0B3D-4CCB-AA5A-A2BCB95BA06D}"/>
            </a:ext>
          </a:extLst>
        </xdr:cNvPr>
        <xdr:cNvCxnSpPr/>
      </xdr:nvCxnSpPr>
      <xdr:spPr>
        <a:xfrm>
          <a:off x="3429000" y="999998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166370</xdr:rowOff>
    </xdr:from>
    <xdr:to>
      <xdr:col>15</xdr:col>
      <xdr:colOff>101600</xdr:colOff>
      <xdr:row>60</xdr:row>
      <xdr:rowOff>96520</xdr:rowOff>
    </xdr:to>
    <xdr:sp macro="" textlink="">
      <xdr:nvSpPr>
        <xdr:cNvPr id="190" name="楕円 189">
          <a:extLst>
            <a:ext uri="{FF2B5EF4-FFF2-40B4-BE49-F238E27FC236}">
              <a16:creationId xmlns:a16="http://schemas.microsoft.com/office/drawing/2014/main" id="{91294486-7E65-415F-B9AD-75547E1FE410}"/>
            </a:ext>
          </a:extLst>
        </xdr:cNvPr>
        <xdr:cNvSpPr/>
      </xdr:nvSpPr>
      <xdr:spPr>
        <a:xfrm>
          <a:off x="2571750" y="9913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45720</xdr:rowOff>
    </xdr:from>
    <xdr:to>
      <xdr:col>19</xdr:col>
      <xdr:colOff>177800</xdr:colOff>
      <xdr:row>60</xdr:row>
      <xdr:rowOff>87630</xdr:rowOff>
    </xdr:to>
    <xdr:cxnSp macro="">
      <xdr:nvCxnSpPr>
        <xdr:cNvPr id="191" name="直線コネクタ 190">
          <a:extLst>
            <a:ext uri="{FF2B5EF4-FFF2-40B4-BE49-F238E27FC236}">
              <a16:creationId xmlns:a16="http://schemas.microsoft.com/office/drawing/2014/main" id="{003DD736-0003-46B5-A9A4-F3E212AA8328}"/>
            </a:ext>
          </a:extLst>
        </xdr:cNvPr>
        <xdr:cNvCxnSpPr/>
      </xdr:nvCxnSpPr>
      <xdr:spPr>
        <a:xfrm>
          <a:off x="2622550" y="9958070"/>
          <a:ext cx="8064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92" name="楕円 191">
          <a:extLst>
            <a:ext uri="{FF2B5EF4-FFF2-40B4-BE49-F238E27FC236}">
              <a16:creationId xmlns:a16="http://schemas.microsoft.com/office/drawing/2014/main" id="{FB611B4E-AFE6-4E85-9F7C-8136D2B1B017}"/>
            </a:ext>
          </a:extLst>
        </xdr:cNvPr>
        <xdr:cNvSpPr/>
      </xdr:nvSpPr>
      <xdr:spPr>
        <a:xfrm>
          <a:off x="1778000" y="98698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1905</xdr:rowOff>
    </xdr:from>
    <xdr:to>
      <xdr:col>15</xdr:col>
      <xdr:colOff>50800</xdr:colOff>
      <xdr:row>60</xdr:row>
      <xdr:rowOff>45720</xdr:rowOff>
    </xdr:to>
    <xdr:cxnSp macro="">
      <xdr:nvCxnSpPr>
        <xdr:cNvPr id="193" name="直線コネクタ 192">
          <a:extLst>
            <a:ext uri="{FF2B5EF4-FFF2-40B4-BE49-F238E27FC236}">
              <a16:creationId xmlns:a16="http://schemas.microsoft.com/office/drawing/2014/main" id="{E4D5E0B9-083F-40D1-BD57-6B8C0C87C868}"/>
            </a:ext>
          </a:extLst>
        </xdr:cNvPr>
        <xdr:cNvCxnSpPr/>
      </xdr:nvCxnSpPr>
      <xdr:spPr>
        <a:xfrm>
          <a:off x="1828800" y="9914255"/>
          <a:ext cx="7937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80645</xdr:rowOff>
    </xdr:from>
    <xdr:to>
      <xdr:col>6</xdr:col>
      <xdr:colOff>38100</xdr:colOff>
      <xdr:row>60</xdr:row>
      <xdr:rowOff>10795</xdr:rowOff>
    </xdr:to>
    <xdr:sp macro="" textlink="">
      <xdr:nvSpPr>
        <xdr:cNvPr id="194" name="楕円 193">
          <a:extLst>
            <a:ext uri="{FF2B5EF4-FFF2-40B4-BE49-F238E27FC236}">
              <a16:creationId xmlns:a16="http://schemas.microsoft.com/office/drawing/2014/main" id="{B2ED294A-658F-4BF6-85F2-172B64B51F0F}"/>
            </a:ext>
          </a:extLst>
        </xdr:cNvPr>
        <xdr:cNvSpPr/>
      </xdr:nvSpPr>
      <xdr:spPr>
        <a:xfrm>
          <a:off x="984250" y="98278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131445</xdr:rowOff>
    </xdr:from>
    <xdr:to>
      <xdr:col>10</xdr:col>
      <xdr:colOff>114300</xdr:colOff>
      <xdr:row>60</xdr:row>
      <xdr:rowOff>1905</xdr:rowOff>
    </xdr:to>
    <xdr:cxnSp macro="">
      <xdr:nvCxnSpPr>
        <xdr:cNvPr id="195" name="直線コネクタ 194">
          <a:extLst>
            <a:ext uri="{FF2B5EF4-FFF2-40B4-BE49-F238E27FC236}">
              <a16:creationId xmlns:a16="http://schemas.microsoft.com/office/drawing/2014/main" id="{7A37CA51-C88A-45FC-8C9A-084E8CF1EC4D}"/>
            </a:ext>
          </a:extLst>
        </xdr:cNvPr>
        <xdr:cNvCxnSpPr/>
      </xdr:nvCxnSpPr>
      <xdr:spPr>
        <a:xfrm>
          <a:off x="1028700" y="9878695"/>
          <a:ext cx="8001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21D187B8-F15F-4A7B-9E7D-2E508ABED402}"/>
            </a:ext>
          </a:extLst>
        </xdr:cNvPr>
        <xdr:cNvSpPr txBox="1"/>
      </xdr:nvSpPr>
      <xdr:spPr>
        <a:xfrm>
          <a:off x="3239144" y="9564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128287</xdr:rowOff>
    </xdr:from>
    <xdr:ext cx="405111" cy="259045"/>
    <xdr:sp macro="" textlink="">
      <xdr:nvSpPr>
        <xdr:cNvPr id="197" name="n_2aveValue【体育館・プール】&#10;有形固定資産減価償却率">
          <a:extLst>
            <a:ext uri="{FF2B5EF4-FFF2-40B4-BE49-F238E27FC236}">
              <a16:creationId xmlns:a16="http://schemas.microsoft.com/office/drawing/2014/main" id="{0390BD51-293D-446E-BEE0-1D758C46EB99}"/>
            </a:ext>
          </a:extLst>
        </xdr:cNvPr>
        <xdr:cNvSpPr txBox="1"/>
      </xdr:nvSpPr>
      <xdr:spPr>
        <a:xfrm>
          <a:off x="2439044" y="954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103522</xdr:rowOff>
    </xdr:from>
    <xdr:ext cx="405111" cy="259045"/>
    <xdr:sp macro="" textlink="">
      <xdr:nvSpPr>
        <xdr:cNvPr id="198" name="n_3aveValue【体育館・プール】&#10;有形固定資産減価償却率">
          <a:extLst>
            <a:ext uri="{FF2B5EF4-FFF2-40B4-BE49-F238E27FC236}">
              <a16:creationId xmlns:a16="http://schemas.microsoft.com/office/drawing/2014/main" id="{61543CD9-AC0A-4608-B487-F51804700C95}"/>
            </a:ext>
          </a:extLst>
        </xdr:cNvPr>
        <xdr:cNvSpPr txBox="1"/>
      </xdr:nvSpPr>
      <xdr:spPr>
        <a:xfrm>
          <a:off x="1645294" y="9520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124477</xdr:rowOff>
    </xdr:from>
    <xdr:ext cx="405111" cy="259045"/>
    <xdr:sp macro="" textlink="">
      <xdr:nvSpPr>
        <xdr:cNvPr id="199" name="n_4aveValue【体育館・プール】&#10;有形固定資産減価償却率">
          <a:extLst>
            <a:ext uri="{FF2B5EF4-FFF2-40B4-BE49-F238E27FC236}">
              <a16:creationId xmlns:a16="http://schemas.microsoft.com/office/drawing/2014/main" id="{4F0E7EB6-B94D-4884-A58B-F5128CF6D53E}"/>
            </a:ext>
          </a:extLst>
        </xdr:cNvPr>
        <xdr:cNvSpPr txBox="1"/>
      </xdr:nvSpPr>
      <xdr:spPr>
        <a:xfrm>
          <a:off x="851544" y="954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129557</xdr:rowOff>
    </xdr:from>
    <xdr:ext cx="405111" cy="259045"/>
    <xdr:sp macro="" textlink="">
      <xdr:nvSpPr>
        <xdr:cNvPr id="200" name="n_1mainValue【体育館・プール】&#10;有形固定資産減価償却率">
          <a:extLst>
            <a:ext uri="{FF2B5EF4-FFF2-40B4-BE49-F238E27FC236}">
              <a16:creationId xmlns:a16="http://schemas.microsoft.com/office/drawing/2014/main" id="{2610BEC9-4E26-4A51-B60C-A33A40569681}"/>
            </a:ext>
          </a:extLst>
        </xdr:cNvPr>
        <xdr:cNvSpPr txBox="1"/>
      </xdr:nvSpPr>
      <xdr:spPr>
        <a:xfrm>
          <a:off x="32391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1" name="n_2mainValue【体育館・プール】&#10;有形固定資産減価償却率">
          <a:extLst>
            <a:ext uri="{FF2B5EF4-FFF2-40B4-BE49-F238E27FC236}">
              <a16:creationId xmlns:a16="http://schemas.microsoft.com/office/drawing/2014/main" id="{82A3DFBC-F0FA-457E-ACD0-52D04C869D76}"/>
            </a:ext>
          </a:extLst>
        </xdr:cNvPr>
        <xdr:cNvSpPr txBox="1"/>
      </xdr:nvSpPr>
      <xdr:spPr>
        <a:xfrm>
          <a:off x="2439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43832</xdr:rowOff>
    </xdr:from>
    <xdr:ext cx="405111" cy="259045"/>
    <xdr:sp macro="" textlink="">
      <xdr:nvSpPr>
        <xdr:cNvPr id="202" name="n_3mainValue【体育館・プール】&#10;有形固定資産減価償却率">
          <a:extLst>
            <a:ext uri="{FF2B5EF4-FFF2-40B4-BE49-F238E27FC236}">
              <a16:creationId xmlns:a16="http://schemas.microsoft.com/office/drawing/2014/main" id="{55375F43-C303-4F79-8F13-5F895C950E1B}"/>
            </a:ext>
          </a:extLst>
        </xdr:cNvPr>
        <xdr:cNvSpPr txBox="1"/>
      </xdr:nvSpPr>
      <xdr:spPr>
        <a:xfrm>
          <a:off x="1645294" y="995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1922</xdr:rowOff>
    </xdr:from>
    <xdr:ext cx="405111" cy="259045"/>
    <xdr:sp macro="" textlink="">
      <xdr:nvSpPr>
        <xdr:cNvPr id="203" name="n_4mainValue【体育館・プール】&#10;有形固定資産減価償却率">
          <a:extLst>
            <a:ext uri="{FF2B5EF4-FFF2-40B4-BE49-F238E27FC236}">
              <a16:creationId xmlns:a16="http://schemas.microsoft.com/office/drawing/2014/main" id="{6D368A72-FD2C-410F-AA64-FC7953D4007B}"/>
            </a:ext>
          </a:extLst>
        </xdr:cNvPr>
        <xdr:cNvSpPr txBox="1"/>
      </xdr:nvSpPr>
      <xdr:spPr>
        <a:xfrm>
          <a:off x="851544"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1DA5406A-C081-46AF-B7BA-512FB0BFC88D}"/>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EFECF97A-AF0D-4776-9CF7-C39EB513537C}"/>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50EAB85C-2001-4877-AFC5-9D17A6CA3101}"/>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87941658-D98A-41AE-B9A2-82ECCE98604E}"/>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6416D6F7-5AC0-4CDE-BA8D-C73FB2E400A7}"/>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353B8923-7700-4D1E-90CE-D678048EF3CD}"/>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5D43AC20-8991-47B9-B83C-BFA262A7016A}"/>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DAFF59AD-FB24-4D8F-B6D1-AEF972956504}"/>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F6C87C14-E911-4A64-8B0C-97A92361F6C1}"/>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50A3491C-F4C5-46AC-9835-252C4201ECA7}"/>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221C772C-54AF-41D0-916C-14F7591ED4D8}"/>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704A32A6-FEF5-4FFF-9D70-9C7D1D59D383}"/>
            </a:ext>
          </a:extLst>
        </xdr:cNvPr>
        <xdr:cNvSpPr txBox="1"/>
      </xdr:nvSpPr>
      <xdr:spPr>
        <a:xfrm>
          <a:off x="55272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340CE9A6-1949-44FE-B91D-1476A2B83DEC}"/>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9475CFA6-7A44-46DB-8B40-0186827E7B47}"/>
            </a:ext>
          </a:extLst>
        </xdr:cNvPr>
        <xdr:cNvSpPr txBox="1"/>
      </xdr:nvSpPr>
      <xdr:spPr>
        <a:xfrm>
          <a:off x="552722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3492D494-B1F3-48CB-A8F8-621CED291AAE}"/>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ECF3E633-F354-4EAC-A80E-51AEF4AA88A2}"/>
            </a:ext>
          </a:extLst>
        </xdr:cNvPr>
        <xdr:cNvSpPr txBox="1"/>
      </xdr:nvSpPr>
      <xdr:spPr>
        <a:xfrm>
          <a:off x="552722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259F82C0-7447-4734-9091-A9F64C2D6CBF}"/>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01E4E76E-3832-4D47-914E-00ACC694CDF3}"/>
            </a:ext>
          </a:extLst>
        </xdr:cNvPr>
        <xdr:cNvSpPr txBox="1"/>
      </xdr:nvSpPr>
      <xdr:spPr>
        <a:xfrm>
          <a:off x="552722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C86C5C33-E2BC-426F-896E-2D68A8D7F43F}"/>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B4B080F7-E9DC-4B93-B5C9-2A43530AB88D}"/>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21A478B8-A5BC-41DD-9D55-9B50F38CB0A2}"/>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FC22EB4F-B516-4DAE-8114-C78C1AFEE942}"/>
            </a:ext>
          </a:extLst>
        </xdr:cNvPr>
        <xdr:cNvCxnSpPr/>
      </xdr:nvCxnSpPr>
      <xdr:spPr>
        <a:xfrm flipV="1">
          <a:off x="9429115" y="9251950"/>
          <a:ext cx="0" cy="131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50A5CA9E-A984-4CBE-97A4-AD38BC9EFB63}"/>
            </a:ext>
          </a:extLst>
        </xdr:cNvPr>
        <xdr:cNvSpPr txBox="1"/>
      </xdr:nvSpPr>
      <xdr:spPr>
        <a:xfrm>
          <a:off x="9467850" y="1056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C36680D8-2664-4E4C-B80E-48604F18AD79}"/>
            </a:ext>
          </a:extLst>
        </xdr:cNvPr>
        <xdr:cNvCxnSpPr/>
      </xdr:nvCxnSpPr>
      <xdr:spPr>
        <a:xfrm>
          <a:off x="9359900" y="10565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4DCC9972-7821-4D6B-AA78-11BFDC829296}"/>
            </a:ext>
          </a:extLst>
        </xdr:cNvPr>
        <xdr:cNvSpPr txBox="1"/>
      </xdr:nvSpPr>
      <xdr:spPr>
        <a:xfrm>
          <a:off x="946785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E5B154AD-C632-4C51-B629-EB874D46886A}"/>
            </a:ext>
          </a:extLst>
        </xdr:cNvPr>
        <xdr:cNvCxnSpPr/>
      </xdr:nvCxnSpPr>
      <xdr:spPr>
        <a:xfrm>
          <a:off x="935990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F4F6DEB8-9750-486F-A355-D1877F54C7EF}"/>
            </a:ext>
          </a:extLst>
        </xdr:cNvPr>
        <xdr:cNvSpPr txBox="1"/>
      </xdr:nvSpPr>
      <xdr:spPr>
        <a:xfrm>
          <a:off x="9467850" y="101249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5D7C7EA8-8F74-4EC2-9719-449E3B6056CD}"/>
            </a:ext>
          </a:extLst>
        </xdr:cNvPr>
        <xdr:cNvSpPr/>
      </xdr:nvSpPr>
      <xdr:spPr>
        <a:xfrm>
          <a:off x="9398000" y="1026718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303206F5-C104-4979-813C-394AC7E4956A}"/>
            </a:ext>
          </a:extLst>
        </xdr:cNvPr>
        <xdr:cNvSpPr/>
      </xdr:nvSpPr>
      <xdr:spPr>
        <a:xfrm>
          <a:off x="8636000" y="102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92997ABB-AC0A-4966-B589-79D2039A2B4E}"/>
            </a:ext>
          </a:extLst>
        </xdr:cNvPr>
        <xdr:cNvSpPr/>
      </xdr:nvSpPr>
      <xdr:spPr>
        <a:xfrm>
          <a:off x="78422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9C2FDFC3-97F0-487B-961D-270A68113D77}"/>
            </a:ext>
          </a:extLst>
        </xdr:cNvPr>
        <xdr:cNvSpPr/>
      </xdr:nvSpPr>
      <xdr:spPr>
        <a:xfrm>
          <a:off x="702945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168656</xdr:rowOff>
    </xdr:from>
    <xdr:to>
      <xdr:col>36</xdr:col>
      <xdr:colOff>165100</xdr:colOff>
      <xdr:row>62</xdr:row>
      <xdr:rowOff>98806</xdr:rowOff>
    </xdr:to>
    <xdr:sp macro="" textlink="">
      <xdr:nvSpPr>
        <xdr:cNvPr id="235" name="フローチャート: 判断 234">
          <a:extLst>
            <a:ext uri="{FF2B5EF4-FFF2-40B4-BE49-F238E27FC236}">
              <a16:creationId xmlns:a16="http://schemas.microsoft.com/office/drawing/2014/main" id="{9531C8D7-DC6B-46A0-A7CB-30AEC721D175}"/>
            </a:ext>
          </a:extLst>
        </xdr:cNvPr>
        <xdr:cNvSpPr/>
      </xdr:nvSpPr>
      <xdr:spPr>
        <a:xfrm>
          <a:off x="6235700" y="10239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EAD05190-074A-4844-B23A-89E86D252DC7}"/>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B2E9988-2DD3-4222-8BFC-22745BF2EA0C}"/>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C415D35A-CED3-43F9-A038-66FE7F0D0003}"/>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945B21A-DF4F-4B95-A5B5-C49AA52D2176}"/>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CD9C6F7-C7BE-4915-B88F-8A5A11CEDBF8}"/>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81788</xdr:rowOff>
    </xdr:from>
    <xdr:to>
      <xdr:col>55</xdr:col>
      <xdr:colOff>50800</xdr:colOff>
      <xdr:row>63</xdr:row>
      <xdr:rowOff>11938</xdr:rowOff>
    </xdr:to>
    <xdr:sp macro="" textlink="">
      <xdr:nvSpPr>
        <xdr:cNvPr id="241" name="楕円 240">
          <a:extLst>
            <a:ext uri="{FF2B5EF4-FFF2-40B4-BE49-F238E27FC236}">
              <a16:creationId xmlns:a16="http://schemas.microsoft.com/office/drawing/2014/main" id="{A5807166-4E92-48CA-B115-4D1AA5EAFB72}"/>
            </a:ext>
          </a:extLst>
        </xdr:cNvPr>
        <xdr:cNvSpPr/>
      </xdr:nvSpPr>
      <xdr:spPr>
        <a:xfrm>
          <a:off x="9398000" y="103243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60215</xdr:rowOff>
    </xdr:from>
    <xdr:ext cx="469744" cy="259045"/>
    <xdr:sp macro="" textlink="">
      <xdr:nvSpPr>
        <xdr:cNvPr id="242" name="【体育館・プール】&#10;一人当たり面積該当値テキスト">
          <a:extLst>
            <a:ext uri="{FF2B5EF4-FFF2-40B4-BE49-F238E27FC236}">
              <a16:creationId xmlns:a16="http://schemas.microsoft.com/office/drawing/2014/main" id="{5C78FAA6-8BB8-4544-840B-6702CB74B2D1}"/>
            </a:ext>
          </a:extLst>
        </xdr:cNvPr>
        <xdr:cNvSpPr txBox="1"/>
      </xdr:nvSpPr>
      <xdr:spPr>
        <a:xfrm>
          <a:off x="9467850" y="1030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81788</xdr:rowOff>
    </xdr:from>
    <xdr:to>
      <xdr:col>50</xdr:col>
      <xdr:colOff>165100</xdr:colOff>
      <xdr:row>63</xdr:row>
      <xdr:rowOff>11938</xdr:rowOff>
    </xdr:to>
    <xdr:sp macro="" textlink="">
      <xdr:nvSpPr>
        <xdr:cNvPr id="243" name="楕円 242">
          <a:extLst>
            <a:ext uri="{FF2B5EF4-FFF2-40B4-BE49-F238E27FC236}">
              <a16:creationId xmlns:a16="http://schemas.microsoft.com/office/drawing/2014/main" id="{DC029A54-3536-4AAB-B714-EFFDF5BE7D29}"/>
            </a:ext>
          </a:extLst>
        </xdr:cNvPr>
        <xdr:cNvSpPr/>
      </xdr:nvSpPr>
      <xdr:spPr>
        <a:xfrm>
          <a:off x="8636000" y="103243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132588</xdr:rowOff>
    </xdr:from>
    <xdr:to>
      <xdr:col>55</xdr:col>
      <xdr:colOff>0</xdr:colOff>
      <xdr:row>62</xdr:row>
      <xdr:rowOff>132588</xdr:rowOff>
    </xdr:to>
    <xdr:cxnSp macro="">
      <xdr:nvCxnSpPr>
        <xdr:cNvPr id="244" name="直線コネクタ 243">
          <a:extLst>
            <a:ext uri="{FF2B5EF4-FFF2-40B4-BE49-F238E27FC236}">
              <a16:creationId xmlns:a16="http://schemas.microsoft.com/office/drawing/2014/main" id="{A45B167C-6CA4-4A83-BFA5-0099839D0BCD}"/>
            </a:ext>
          </a:extLst>
        </xdr:cNvPr>
        <xdr:cNvCxnSpPr/>
      </xdr:nvCxnSpPr>
      <xdr:spPr>
        <a:xfrm>
          <a:off x="8686800" y="1037513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79502</xdr:rowOff>
    </xdr:from>
    <xdr:to>
      <xdr:col>46</xdr:col>
      <xdr:colOff>38100</xdr:colOff>
      <xdr:row>63</xdr:row>
      <xdr:rowOff>9652</xdr:rowOff>
    </xdr:to>
    <xdr:sp macro="" textlink="">
      <xdr:nvSpPr>
        <xdr:cNvPr id="245" name="楕円 244">
          <a:extLst>
            <a:ext uri="{FF2B5EF4-FFF2-40B4-BE49-F238E27FC236}">
              <a16:creationId xmlns:a16="http://schemas.microsoft.com/office/drawing/2014/main" id="{3C0DDE0A-FADD-47B2-99E7-8C9C1C67EEBF}"/>
            </a:ext>
          </a:extLst>
        </xdr:cNvPr>
        <xdr:cNvSpPr/>
      </xdr:nvSpPr>
      <xdr:spPr>
        <a:xfrm>
          <a:off x="7842250" y="103220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130302</xdr:rowOff>
    </xdr:from>
    <xdr:to>
      <xdr:col>50</xdr:col>
      <xdr:colOff>114300</xdr:colOff>
      <xdr:row>62</xdr:row>
      <xdr:rowOff>132588</xdr:rowOff>
    </xdr:to>
    <xdr:cxnSp macro="">
      <xdr:nvCxnSpPr>
        <xdr:cNvPr id="246" name="直線コネクタ 245">
          <a:extLst>
            <a:ext uri="{FF2B5EF4-FFF2-40B4-BE49-F238E27FC236}">
              <a16:creationId xmlns:a16="http://schemas.microsoft.com/office/drawing/2014/main" id="{C825C450-12D5-4201-A941-DF39359B0BF2}"/>
            </a:ext>
          </a:extLst>
        </xdr:cNvPr>
        <xdr:cNvCxnSpPr/>
      </xdr:nvCxnSpPr>
      <xdr:spPr>
        <a:xfrm>
          <a:off x="7886700" y="10372852"/>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77216</xdr:rowOff>
    </xdr:from>
    <xdr:to>
      <xdr:col>41</xdr:col>
      <xdr:colOff>101600</xdr:colOff>
      <xdr:row>63</xdr:row>
      <xdr:rowOff>7366</xdr:rowOff>
    </xdr:to>
    <xdr:sp macro="" textlink="">
      <xdr:nvSpPr>
        <xdr:cNvPr id="247" name="楕円 246">
          <a:extLst>
            <a:ext uri="{FF2B5EF4-FFF2-40B4-BE49-F238E27FC236}">
              <a16:creationId xmlns:a16="http://schemas.microsoft.com/office/drawing/2014/main" id="{F9200E7F-F48D-4E4B-8C5A-F1BC336E8FA1}"/>
            </a:ext>
          </a:extLst>
        </xdr:cNvPr>
        <xdr:cNvSpPr/>
      </xdr:nvSpPr>
      <xdr:spPr>
        <a:xfrm>
          <a:off x="7029450" y="103197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128016</xdr:rowOff>
    </xdr:from>
    <xdr:to>
      <xdr:col>45</xdr:col>
      <xdr:colOff>177800</xdr:colOff>
      <xdr:row>62</xdr:row>
      <xdr:rowOff>130302</xdr:rowOff>
    </xdr:to>
    <xdr:cxnSp macro="">
      <xdr:nvCxnSpPr>
        <xdr:cNvPr id="248" name="直線コネクタ 247">
          <a:extLst>
            <a:ext uri="{FF2B5EF4-FFF2-40B4-BE49-F238E27FC236}">
              <a16:creationId xmlns:a16="http://schemas.microsoft.com/office/drawing/2014/main" id="{80238F42-6D98-4C99-9371-8194BD3D1660}"/>
            </a:ext>
          </a:extLst>
        </xdr:cNvPr>
        <xdr:cNvCxnSpPr/>
      </xdr:nvCxnSpPr>
      <xdr:spPr>
        <a:xfrm>
          <a:off x="7080250" y="10370566"/>
          <a:ext cx="8064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77216</xdr:rowOff>
    </xdr:from>
    <xdr:to>
      <xdr:col>36</xdr:col>
      <xdr:colOff>165100</xdr:colOff>
      <xdr:row>63</xdr:row>
      <xdr:rowOff>7366</xdr:rowOff>
    </xdr:to>
    <xdr:sp macro="" textlink="">
      <xdr:nvSpPr>
        <xdr:cNvPr id="249" name="楕円 248">
          <a:extLst>
            <a:ext uri="{FF2B5EF4-FFF2-40B4-BE49-F238E27FC236}">
              <a16:creationId xmlns:a16="http://schemas.microsoft.com/office/drawing/2014/main" id="{88737D24-0464-4B52-ACF5-34A8FCD35D61}"/>
            </a:ext>
          </a:extLst>
        </xdr:cNvPr>
        <xdr:cNvSpPr/>
      </xdr:nvSpPr>
      <xdr:spPr>
        <a:xfrm>
          <a:off x="6235700" y="103197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128016</xdr:rowOff>
    </xdr:from>
    <xdr:to>
      <xdr:col>41</xdr:col>
      <xdr:colOff>50800</xdr:colOff>
      <xdr:row>62</xdr:row>
      <xdr:rowOff>128016</xdr:rowOff>
    </xdr:to>
    <xdr:cxnSp macro="">
      <xdr:nvCxnSpPr>
        <xdr:cNvPr id="250" name="直線コネクタ 249">
          <a:extLst>
            <a:ext uri="{FF2B5EF4-FFF2-40B4-BE49-F238E27FC236}">
              <a16:creationId xmlns:a16="http://schemas.microsoft.com/office/drawing/2014/main" id="{A5BCC540-37D9-46FA-9284-4255EA84B21B}"/>
            </a:ext>
          </a:extLst>
        </xdr:cNvPr>
        <xdr:cNvCxnSpPr/>
      </xdr:nvCxnSpPr>
      <xdr:spPr>
        <a:xfrm>
          <a:off x="6286500" y="1037056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D8759F31-74F4-41ED-A3F9-E843817B21A4}"/>
            </a:ext>
          </a:extLst>
        </xdr:cNvPr>
        <xdr:cNvSpPr txBox="1"/>
      </xdr:nvSpPr>
      <xdr:spPr>
        <a:xfrm>
          <a:off x="8458277" y="1005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EFAAC5F9-A4CE-4782-BB86-FA993C78196F}"/>
            </a:ext>
          </a:extLst>
        </xdr:cNvPr>
        <xdr:cNvSpPr txBox="1"/>
      </xdr:nvSpPr>
      <xdr:spPr>
        <a:xfrm>
          <a:off x="76772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830E08CD-C91D-4906-83CA-B071BC683D9D}"/>
            </a:ext>
          </a:extLst>
        </xdr:cNvPr>
        <xdr:cNvSpPr txBox="1"/>
      </xdr:nvSpPr>
      <xdr:spPr>
        <a:xfrm>
          <a:off x="686442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115333</xdr:rowOff>
    </xdr:from>
    <xdr:ext cx="469744" cy="259045"/>
    <xdr:sp macro="" textlink="">
      <xdr:nvSpPr>
        <xdr:cNvPr id="254" name="n_4aveValue【体育館・プール】&#10;一人当たり面積">
          <a:extLst>
            <a:ext uri="{FF2B5EF4-FFF2-40B4-BE49-F238E27FC236}">
              <a16:creationId xmlns:a16="http://schemas.microsoft.com/office/drawing/2014/main" id="{A160AB40-0E49-4E11-B545-C1B8C198158E}"/>
            </a:ext>
          </a:extLst>
        </xdr:cNvPr>
        <xdr:cNvSpPr txBox="1"/>
      </xdr:nvSpPr>
      <xdr:spPr>
        <a:xfrm>
          <a:off x="6070677" y="1002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3065</xdr:rowOff>
    </xdr:from>
    <xdr:ext cx="469744" cy="259045"/>
    <xdr:sp macro="" textlink="">
      <xdr:nvSpPr>
        <xdr:cNvPr id="255" name="n_1mainValue【体育館・プール】&#10;一人当たり面積">
          <a:extLst>
            <a:ext uri="{FF2B5EF4-FFF2-40B4-BE49-F238E27FC236}">
              <a16:creationId xmlns:a16="http://schemas.microsoft.com/office/drawing/2014/main" id="{66A10C57-E180-48E9-8143-EC892B7ECFD8}"/>
            </a:ext>
          </a:extLst>
        </xdr:cNvPr>
        <xdr:cNvSpPr txBox="1"/>
      </xdr:nvSpPr>
      <xdr:spPr>
        <a:xfrm>
          <a:off x="8458277" y="10410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779</xdr:rowOff>
    </xdr:from>
    <xdr:ext cx="469744" cy="259045"/>
    <xdr:sp macro="" textlink="">
      <xdr:nvSpPr>
        <xdr:cNvPr id="256" name="n_2mainValue【体育館・プール】&#10;一人当たり面積">
          <a:extLst>
            <a:ext uri="{FF2B5EF4-FFF2-40B4-BE49-F238E27FC236}">
              <a16:creationId xmlns:a16="http://schemas.microsoft.com/office/drawing/2014/main" id="{14560BDC-20C2-41F5-B08A-C975BF619C05}"/>
            </a:ext>
          </a:extLst>
        </xdr:cNvPr>
        <xdr:cNvSpPr txBox="1"/>
      </xdr:nvSpPr>
      <xdr:spPr>
        <a:xfrm>
          <a:off x="7677227" y="1040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169943</xdr:rowOff>
    </xdr:from>
    <xdr:ext cx="469744" cy="259045"/>
    <xdr:sp macro="" textlink="">
      <xdr:nvSpPr>
        <xdr:cNvPr id="257" name="n_3mainValue【体育館・プール】&#10;一人当たり面積">
          <a:extLst>
            <a:ext uri="{FF2B5EF4-FFF2-40B4-BE49-F238E27FC236}">
              <a16:creationId xmlns:a16="http://schemas.microsoft.com/office/drawing/2014/main" id="{CEE6ED3F-6DE9-4693-9F1C-4B7222FFF8F2}"/>
            </a:ext>
          </a:extLst>
        </xdr:cNvPr>
        <xdr:cNvSpPr txBox="1"/>
      </xdr:nvSpPr>
      <xdr:spPr>
        <a:xfrm>
          <a:off x="6864427" y="1040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169943</xdr:rowOff>
    </xdr:from>
    <xdr:ext cx="469744" cy="259045"/>
    <xdr:sp macro="" textlink="">
      <xdr:nvSpPr>
        <xdr:cNvPr id="258" name="n_4mainValue【体育館・プール】&#10;一人当たり面積">
          <a:extLst>
            <a:ext uri="{FF2B5EF4-FFF2-40B4-BE49-F238E27FC236}">
              <a16:creationId xmlns:a16="http://schemas.microsoft.com/office/drawing/2014/main" id="{3F3B74D1-3728-474A-97B5-0A974CA70543}"/>
            </a:ext>
          </a:extLst>
        </xdr:cNvPr>
        <xdr:cNvSpPr txBox="1"/>
      </xdr:nvSpPr>
      <xdr:spPr>
        <a:xfrm>
          <a:off x="6070677" y="1040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3E597620-A66A-4078-96E0-B8C3FC48B248}"/>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57539C05-2A6D-4EF3-A511-7420754481F3}"/>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3B42B3F8-0F7B-46DA-AE7F-4923806ABE48}"/>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C240694D-84AB-49CD-9A53-417F6DE64883}"/>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666DEC3E-15D1-464E-BF56-6776BE8DBCE8}"/>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D9271B2D-B1C3-4BF4-AFD5-F7951F191666}"/>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F5DA82A7-864C-4779-B430-BD1C96974B42}"/>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FA3B6FBD-D60D-4A63-AF4C-6AC623608EC4}"/>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44755587-B763-44D6-AB90-B83D4A0842F9}"/>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9598C76-6AB2-4E9A-9206-3E140342E159}"/>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34DC4FC8-DBC8-4619-9B3B-EBB4EC3473E4}"/>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E7FAE0D4-1F4C-446A-8767-EE419E784D3B}"/>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2761E4C6-C004-4FBC-A0C9-61D676F25218}"/>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CA5C7B72-81E7-44A7-BC55-AE68AAE23D3C}"/>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803AE97C-7B8C-4A46-8659-24416DDF12E9}"/>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94850CCE-F05D-42AD-BEE4-4C414C4B12E7}"/>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5FA752C3-95F8-4C8E-AA32-6EE3347A0C85}"/>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33F23923-6702-43D8-A054-8455FEE1AAD3}"/>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CFE8D8B8-40D6-4F72-BDF4-5EAE29D289AF}"/>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5BB2129A-C64F-4E14-9EA9-506B17DD1213}"/>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3F2164A2-2A7B-4D4F-B54F-176C34DACE5C}"/>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5D21B3C8-45B6-48E4-B7B1-769ADB2AA7FE}"/>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F75625C6-5878-4BA3-8730-E411278FDD28}"/>
            </a:ext>
          </a:extLst>
        </xdr:cNvPr>
        <xdr:cNvCxnSpPr/>
      </xdr:nvCxnSpPr>
      <xdr:spPr>
        <a:xfrm flipV="1">
          <a:off x="4177665" y="12869163"/>
          <a:ext cx="0" cy="1288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53A169E3-F1F7-4ED0-8FE4-1335C2B0F2C2}"/>
            </a:ext>
          </a:extLst>
        </xdr:cNvPr>
        <xdr:cNvSpPr txBox="1"/>
      </xdr:nvSpPr>
      <xdr:spPr>
        <a:xfrm>
          <a:off x="4216400"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3A821E29-A1E7-4706-803A-305A34D5ADC8}"/>
            </a:ext>
          </a:extLst>
        </xdr:cNvPr>
        <xdr:cNvCxnSpPr/>
      </xdr:nvCxnSpPr>
      <xdr:spPr>
        <a:xfrm>
          <a:off x="4108450" y="1415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E2ABB3FC-EA83-4FE2-8724-7F1DD00376E9}"/>
            </a:ext>
          </a:extLst>
        </xdr:cNvPr>
        <xdr:cNvSpPr txBox="1"/>
      </xdr:nvSpPr>
      <xdr:spPr>
        <a:xfrm>
          <a:off x="4216400" y="12650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0C18B014-3E87-40D1-A4BE-E3021983C59F}"/>
            </a:ext>
          </a:extLst>
        </xdr:cNvPr>
        <xdr:cNvCxnSpPr/>
      </xdr:nvCxnSpPr>
      <xdr:spPr>
        <a:xfrm>
          <a:off x="4108450" y="128691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54881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B0013B4E-39AB-4D83-8935-4B6D28AB90D1}"/>
            </a:ext>
          </a:extLst>
        </xdr:cNvPr>
        <xdr:cNvSpPr txBox="1"/>
      </xdr:nvSpPr>
      <xdr:spPr>
        <a:xfrm>
          <a:off x="4216400" y="132692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162F0880-802A-478E-838E-2C6291EBEEF3}"/>
            </a:ext>
          </a:extLst>
        </xdr:cNvPr>
        <xdr:cNvSpPr/>
      </xdr:nvSpPr>
      <xdr:spPr>
        <a:xfrm>
          <a:off x="4127500" y="13290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09FE98AA-5115-4E3B-A033-C611EF3BAB6F}"/>
            </a:ext>
          </a:extLst>
        </xdr:cNvPr>
        <xdr:cNvSpPr/>
      </xdr:nvSpPr>
      <xdr:spPr>
        <a:xfrm>
          <a:off x="3384550" y="132542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9CE34B3E-F44C-4AD8-8D8A-312A0300D819}"/>
            </a:ext>
          </a:extLst>
        </xdr:cNvPr>
        <xdr:cNvSpPr/>
      </xdr:nvSpPr>
      <xdr:spPr>
        <a:xfrm>
          <a:off x="2571750" y="1322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32A6A96B-9753-4C06-B4C6-B766087C8DE1}"/>
            </a:ext>
          </a:extLst>
        </xdr:cNvPr>
        <xdr:cNvSpPr/>
      </xdr:nvSpPr>
      <xdr:spPr>
        <a:xfrm>
          <a:off x="1778000" y="13196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99313</xdr:rowOff>
    </xdr:from>
    <xdr:to>
      <xdr:col>6</xdr:col>
      <xdr:colOff>38100</xdr:colOff>
      <xdr:row>80</xdr:row>
      <xdr:rowOff>29463</xdr:rowOff>
    </xdr:to>
    <xdr:sp macro="" textlink="">
      <xdr:nvSpPr>
        <xdr:cNvPr id="291" name="フローチャート: 判断 290">
          <a:extLst>
            <a:ext uri="{FF2B5EF4-FFF2-40B4-BE49-F238E27FC236}">
              <a16:creationId xmlns:a16="http://schemas.microsoft.com/office/drawing/2014/main" id="{48010F23-3D87-4389-B41E-156918105F47}"/>
            </a:ext>
          </a:extLst>
        </xdr:cNvPr>
        <xdr:cNvSpPr/>
      </xdr:nvSpPr>
      <xdr:spPr>
        <a:xfrm>
          <a:off x="984250" y="131485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DBDEA55B-73FF-446C-8024-235B2F8D7136}"/>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36037565-E430-4C5D-AA95-3AC02CC93FC9}"/>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5B1F5E39-F458-4D4B-B967-55B1F2EE4371}"/>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CCCF6AAC-44F2-47CD-BAAA-FDD6D0E19221}"/>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72729EE3-4B52-43D8-A386-4C856F34757F}"/>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131318</xdr:rowOff>
    </xdr:from>
    <xdr:to>
      <xdr:col>24</xdr:col>
      <xdr:colOff>114300</xdr:colOff>
      <xdr:row>79</xdr:row>
      <xdr:rowOff>61468</xdr:rowOff>
    </xdr:to>
    <xdr:sp macro="" textlink="">
      <xdr:nvSpPr>
        <xdr:cNvPr id="297" name="楕円 296">
          <a:extLst>
            <a:ext uri="{FF2B5EF4-FFF2-40B4-BE49-F238E27FC236}">
              <a16:creationId xmlns:a16="http://schemas.microsoft.com/office/drawing/2014/main" id="{923D2F72-6329-41CB-9958-B9FFEE0F78B2}"/>
            </a:ext>
          </a:extLst>
        </xdr:cNvPr>
        <xdr:cNvSpPr/>
      </xdr:nvSpPr>
      <xdr:spPr>
        <a:xfrm>
          <a:off x="4127500" y="130154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154195</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61C52795-7C1D-4178-97CC-8FAF4FC94393}"/>
            </a:ext>
          </a:extLst>
        </xdr:cNvPr>
        <xdr:cNvSpPr txBox="1"/>
      </xdr:nvSpPr>
      <xdr:spPr>
        <a:xfrm>
          <a:off x="4216400" y="12873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90170</xdr:rowOff>
    </xdr:from>
    <xdr:to>
      <xdr:col>20</xdr:col>
      <xdr:colOff>38100</xdr:colOff>
      <xdr:row>79</xdr:row>
      <xdr:rowOff>20320</xdr:rowOff>
    </xdr:to>
    <xdr:sp macro="" textlink="">
      <xdr:nvSpPr>
        <xdr:cNvPr id="299" name="楕円 298">
          <a:extLst>
            <a:ext uri="{FF2B5EF4-FFF2-40B4-BE49-F238E27FC236}">
              <a16:creationId xmlns:a16="http://schemas.microsoft.com/office/drawing/2014/main" id="{26B26974-C2EC-4D06-8E88-55594DB70182}"/>
            </a:ext>
          </a:extLst>
        </xdr:cNvPr>
        <xdr:cNvSpPr/>
      </xdr:nvSpPr>
      <xdr:spPr>
        <a:xfrm>
          <a:off x="3384550" y="129743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140970</xdr:rowOff>
    </xdr:from>
    <xdr:to>
      <xdr:col>24</xdr:col>
      <xdr:colOff>63500</xdr:colOff>
      <xdr:row>79</xdr:row>
      <xdr:rowOff>10668</xdr:rowOff>
    </xdr:to>
    <xdr:cxnSp macro="">
      <xdr:nvCxnSpPr>
        <xdr:cNvPr id="300" name="直線コネクタ 299">
          <a:extLst>
            <a:ext uri="{FF2B5EF4-FFF2-40B4-BE49-F238E27FC236}">
              <a16:creationId xmlns:a16="http://schemas.microsoft.com/office/drawing/2014/main" id="{35F19213-C407-47BE-A519-E90D600E0A78}"/>
            </a:ext>
          </a:extLst>
        </xdr:cNvPr>
        <xdr:cNvCxnSpPr/>
      </xdr:nvCxnSpPr>
      <xdr:spPr>
        <a:xfrm>
          <a:off x="3429000" y="13025120"/>
          <a:ext cx="7493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44450</xdr:rowOff>
    </xdr:from>
    <xdr:to>
      <xdr:col>15</xdr:col>
      <xdr:colOff>101600</xdr:colOff>
      <xdr:row>78</xdr:row>
      <xdr:rowOff>146050</xdr:rowOff>
    </xdr:to>
    <xdr:sp macro="" textlink="">
      <xdr:nvSpPr>
        <xdr:cNvPr id="301" name="楕円 300">
          <a:extLst>
            <a:ext uri="{FF2B5EF4-FFF2-40B4-BE49-F238E27FC236}">
              <a16:creationId xmlns:a16="http://schemas.microsoft.com/office/drawing/2014/main" id="{BDAECF97-B521-4EBE-BABD-293232DE7A7C}"/>
            </a:ext>
          </a:extLst>
        </xdr:cNvPr>
        <xdr:cNvSpPr/>
      </xdr:nvSpPr>
      <xdr:spPr>
        <a:xfrm>
          <a:off x="257175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95250</xdr:rowOff>
    </xdr:from>
    <xdr:to>
      <xdr:col>19</xdr:col>
      <xdr:colOff>177800</xdr:colOff>
      <xdr:row>78</xdr:row>
      <xdr:rowOff>140970</xdr:rowOff>
    </xdr:to>
    <xdr:cxnSp macro="">
      <xdr:nvCxnSpPr>
        <xdr:cNvPr id="302" name="直線コネクタ 301">
          <a:extLst>
            <a:ext uri="{FF2B5EF4-FFF2-40B4-BE49-F238E27FC236}">
              <a16:creationId xmlns:a16="http://schemas.microsoft.com/office/drawing/2014/main" id="{EFF15936-65B4-40F8-911C-3EBEDB19C65A}"/>
            </a:ext>
          </a:extLst>
        </xdr:cNvPr>
        <xdr:cNvCxnSpPr/>
      </xdr:nvCxnSpPr>
      <xdr:spPr>
        <a:xfrm>
          <a:off x="2622550" y="12979400"/>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1015</xdr:rowOff>
    </xdr:from>
    <xdr:to>
      <xdr:col>10</xdr:col>
      <xdr:colOff>165100</xdr:colOff>
      <xdr:row>78</xdr:row>
      <xdr:rowOff>102615</xdr:rowOff>
    </xdr:to>
    <xdr:sp macro="" textlink="">
      <xdr:nvSpPr>
        <xdr:cNvPr id="303" name="楕円 302">
          <a:extLst>
            <a:ext uri="{FF2B5EF4-FFF2-40B4-BE49-F238E27FC236}">
              <a16:creationId xmlns:a16="http://schemas.microsoft.com/office/drawing/2014/main" id="{81A611BE-2FC1-443C-8531-669C0FC63EFA}"/>
            </a:ext>
          </a:extLst>
        </xdr:cNvPr>
        <xdr:cNvSpPr/>
      </xdr:nvSpPr>
      <xdr:spPr>
        <a:xfrm>
          <a:off x="1778000" y="1288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51815</xdr:rowOff>
    </xdr:from>
    <xdr:to>
      <xdr:col>15</xdr:col>
      <xdr:colOff>50800</xdr:colOff>
      <xdr:row>78</xdr:row>
      <xdr:rowOff>95250</xdr:rowOff>
    </xdr:to>
    <xdr:cxnSp macro="">
      <xdr:nvCxnSpPr>
        <xdr:cNvPr id="304" name="直線コネクタ 303">
          <a:extLst>
            <a:ext uri="{FF2B5EF4-FFF2-40B4-BE49-F238E27FC236}">
              <a16:creationId xmlns:a16="http://schemas.microsoft.com/office/drawing/2014/main" id="{1E788F2F-3A05-4847-A311-346CBAB0BF35}"/>
            </a:ext>
          </a:extLst>
        </xdr:cNvPr>
        <xdr:cNvCxnSpPr/>
      </xdr:nvCxnSpPr>
      <xdr:spPr>
        <a:xfrm>
          <a:off x="1828800" y="12935965"/>
          <a:ext cx="79375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129032</xdr:rowOff>
    </xdr:from>
    <xdr:to>
      <xdr:col>6</xdr:col>
      <xdr:colOff>38100</xdr:colOff>
      <xdr:row>78</xdr:row>
      <xdr:rowOff>59182</xdr:rowOff>
    </xdr:to>
    <xdr:sp macro="" textlink="">
      <xdr:nvSpPr>
        <xdr:cNvPr id="305" name="楕円 304">
          <a:extLst>
            <a:ext uri="{FF2B5EF4-FFF2-40B4-BE49-F238E27FC236}">
              <a16:creationId xmlns:a16="http://schemas.microsoft.com/office/drawing/2014/main" id="{4050B636-56B9-4FDC-B43F-15517CDB6CD7}"/>
            </a:ext>
          </a:extLst>
        </xdr:cNvPr>
        <xdr:cNvSpPr/>
      </xdr:nvSpPr>
      <xdr:spPr>
        <a:xfrm>
          <a:off x="984250" y="1284808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8382</xdr:rowOff>
    </xdr:from>
    <xdr:to>
      <xdr:col>10</xdr:col>
      <xdr:colOff>114300</xdr:colOff>
      <xdr:row>78</xdr:row>
      <xdr:rowOff>51815</xdr:rowOff>
    </xdr:to>
    <xdr:cxnSp macro="">
      <xdr:nvCxnSpPr>
        <xdr:cNvPr id="306" name="直線コネクタ 305">
          <a:extLst>
            <a:ext uri="{FF2B5EF4-FFF2-40B4-BE49-F238E27FC236}">
              <a16:creationId xmlns:a16="http://schemas.microsoft.com/office/drawing/2014/main" id="{0685E540-B3E9-416E-A0B8-87CE130E3351}"/>
            </a:ext>
          </a:extLst>
        </xdr:cNvPr>
        <xdr:cNvCxnSpPr/>
      </xdr:nvCxnSpPr>
      <xdr:spPr>
        <a:xfrm>
          <a:off x="1028700" y="12892532"/>
          <a:ext cx="8001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132605</xdr:rowOff>
    </xdr:from>
    <xdr:ext cx="405111" cy="259045"/>
    <xdr:sp macro="" textlink="">
      <xdr:nvSpPr>
        <xdr:cNvPr id="307" name="n_1aveValue【福祉施設】&#10;有形固定資産減価償却率">
          <a:extLst>
            <a:ext uri="{FF2B5EF4-FFF2-40B4-BE49-F238E27FC236}">
              <a16:creationId xmlns:a16="http://schemas.microsoft.com/office/drawing/2014/main" id="{A5A1DC22-CB34-41C1-B121-F36BBD527C57}"/>
            </a:ext>
          </a:extLst>
        </xdr:cNvPr>
        <xdr:cNvSpPr txBox="1"/>
      </xdr:nvSpPr>
      <xdr:spPr>
        <a:xfrm>
          <a:off x="3239144" y="13346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F44E9229-007E-4372-9E2B-0D21D28D69A5}"/>
            </a:ext>
          </a:extLst>
        </xdr:cNvPr>
        <xdr:cNvSpPr txBox="1"/>
      </xdr:nvSpPr>
      <xdr:spPr>
        <a:xfrm>
          <a:off x="2439044" y="13319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9443875F-2E88-4268-B22E-7F733E581B9B}"/>
            </a:ext>
          </a:extLst>
        </xdr:cNvPr>
        <xdr:cNvSpPr txBox="1"/>
      </xdr:nvSpPr>
      <xdr:spPr>
        <a:xfrm>
          <a:off x="1645294" y="1328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20590</xdr:rowOff>
    </xdr:from>
    <xdr:ext cx="405111" cy="259045"/>
    <xdr:sp macro="" textlink="">
      <xdr:nvSpPr>
        <xdr:cNvPr id="310" name="n_4aveValue【福祉施設】&#10;有形固定資産減価償却率">
          <a:extLst>
            <a:ext uri="{FF2B5EF4-FFF2-40B4-BE49-F238E27FC236}">
              <a16:creationId xmlns:a16="http://schemas.microsoft.com/office/drawing/2014/main" id="{4D01AEF7-5B14-4048-8C00-241884364BF9}"/>
            </a:ext>
          </a:extLst>
        </xdr:cNvPr>
        <xdr:cNvSpPr txBox="1"/>
      </xdr:nvSpPr>
      <xdr:spPr>
        <a:xfrm>
          <a:off x="851544" y="1323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36847</xdr:rowOff>
    </xdr:from>
    <xdr:ext cx="405111" cy="259045"/>
    <xdr:sp macro="" textlink="">
      <xdr:nvSpPr>
        <xdr:cNvPr id="311" name="n_1mainValue【福祉施設】&#10;有形固定資産減価償却率">
          <a:extLst>
            <a:ext uri="{FF2B5EF4-FFF2-40B4-BE49-F238E27FC236}">
              <a16:creationId xmlns:a16="http://schemas.microsoft.com/office/drawing/2014/main" id="{5A4D8A4F-9B88-46C2-A623-CAF5073A6906}"/>
            </a:ext>
          </a:extLst>
        </xdr:cNvPr>
        <xdr:cNvSpPr txBox="1"/>
      </xdr:nvSpPr>
      <xdr:spPr>
        <a:xfrm>
          <a:off x="3239144" y="1275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162577</xdr:rowOff>
    </xdr:from>
    <xdr:ext cx="405111" cy="259045"/>
    <xdr:sp macro="" textlink="">
      <xdr:nvSpPr>
        <xdr:cNvPr id="312" name="n_2mainValue【福祉施設】&#10;有形固定資産減価償却率">
          <a:extLst>
            <a:ext uri="{FF2B5EF4-FFF2-40B4-BE49-F238E27FC236}">
              <a16:creationId xmlns:a16="http://schemas.microsoft.com/office/drawing/2014/main" id="{8847B292-9E55-4F1C-82B1-0FEC70AFA3B6}"/>
            </a:ext>
          </a:extLst>
        </xdr:cNvPr>
        <xdr:cNvSpPr txBox="1"/>
      </xdr:nvSpPr>
      <xdr:spPr>
        <a:xfrm>
          <a:off x="2439044" y="1271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119142</xdr:rowOff>
    </xdr:from>
    <xdr:ext cx="405111" cy="259045"/>
    <xdr:sp macro="" textlink="">
      <xdr:nvSpPr>
        <xdr:cNvPr id="313" name="n_3mainValue【福祉施設】&#10;有形固定資産減価償却率">
          <a:extLst>
            <a:ext uri="{FF2B5EF4-FFF2-40B4-BE49-F238E27FC236}">
              <a16:creationId xmlns:a16="http://schemas.microsoft.com/office/drawing/2014/main" id="{85BD8DE2-D41A-4D14-BA81-C202D5C9849E}"/>
            </a:ext>
          </a:extLst>
        </xdr:cNvPr>
        <xdr:cNvSpPr txBox="1"/>
      </xdr:nvSpPr>
      <xdr:spPr>
        <a:xfrm>
          <a:off x="1645294" y="1267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75709</xdr:rowOff>
    </xdr:from>
    <xdr:ext cx="405111" cy="259045"/>
    <xdr:sp macro="" textlink="">
      <xdr:nvSpPr>
        <xdr:cNvPr id="314" name="n_4mainValue【福祉施設】&#10;有形固定資産減価償却率">
          <a:extLst>
            <a:ext uri="{FF2B5EF4-FFF2-40B4-BE49-F238E27FC236}">
              <a16:creationId xmlns:a16="http://schemas.microsoft.com/office/drawing/2014/main" id="{C0D8D662-E96A-46FA-BE9B-A8219A82D1C9}"/>
            </a:ext>
          </a:extLst>
        </xdr:cNvPr>
        <xdr:cNvSpPr txBox="1"/>
      </xdr:nvSpPr>
      <xdr:spPr>
        <a:xfrm>
          <a:off x="851544" y="12629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3BE4021A-BB35-45E7-906C-DD0186B6FA26}"/>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40E9C3DD-6432-481B-9BB7-1FC1677BD24F}"/>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702ADA56-F3D5-43B1-AFC5-417B44757D8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F63ADB67-C03B-4CC4-8A1C-2F42FF8E6791}"/>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CA5180DB-F3F1-403A-8C09-35DB1FD5D887}"/>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3AE34115-38B6-4186-850C-769EA21FAEEA}"/>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F83EBB6E-74AF-4126-90A6-854DEB3A5368}"/>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218E04F3-B46D-4388-9E4E-F317340F0791}"/>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24E7B104-CA98-48FC-8697-A25CB2F7CBF2}"/>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747A7C4D-B64E-408C-A7FB-D4BF7CD9F44F}"/>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5DC536B9-4F42-4F17-A1E5-004547DFC58D}"/>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A1E70A8B-E327-4CA4-8316-98E3570CBA5C}"/>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6A5E712B-384F-444C-87FD-7C46CE17B138}"/>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AF039546-E53E-4328-8E48-91A467EA0E87}"/>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DD52147E-E8DB-4A50-8D07-07DC8159C2BC}"/>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697265FD-8323-4AD4-8640-BA0C7153FAE9}"/>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1FC892DA-EF9C-4340-AB9B-D1C75E6C6ADC}"/>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46A7C278-9713-4694-9A32-17A59963FD05}"/>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3917C01D-7464-41F7-9B93-ED5A1003E236}"/>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EBA1FC3D-3CA4-4348-B0BE-46A4E4CC4E4F}"/>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8BB88902-32A9-4BAA-97D5-43BBD161F171}"/>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B4A93528-B254-4ED8-99B3-16BA2C94F989}"/>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EC7EEFEA-487F-4EF4-98C7-6848920C6175}"/>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1E011B81-C81F-47AF-B550-7EE2B351E78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DEB480B4-E861-4A69-B0BA-4DC3AA052E1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C294BF73-77EC-4142-8781-370FFB40190F}"/>
            </a:ext>
          </a:extLst>
        </xdr:cNvPr>
        <xdr:cNvCxnSpPr/>
      </xdr:nvCxnSpPr>
      <xdr:spPr>
        <a:xfrm flipV="1">
          <a:off x="9429115" y="12797971"/>
          <a:ext cx="0" cy="1488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E3C241DA-4477-45FD-ACAF-13516B615334}"/>
            </a:ext>
          </a:extLst>
        </xdr:cNvPr>
        <xdr:cNvSpPr txBox="1"/>
      </xdr:nvSpPr>
      <xdr:spPr>
        <a:xfrm>
          <a:off x="9467850" y="1429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1A6B9118-1ACE-4734-B502-FC0D181E31BA}"/>
            </a:ext>
          </a:extLst>
        </xdr:cNvPr>
        <xdr:cNvCxnSpPr/>
      </xdr:nvCxnSpPr>
      <xdr:spPr>
        <a:xfrm>
          <a:off x="9359900" y="14286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1FAF9C00-4032-459A-A300-6B884BEB08A3}"/>
            </a:ext>
          </a:extLst>
        </xdr:cNvPr>
        <xdr:cNvSpPr txBox="1"/>
      </xdr:nvSpPr>
      <xdr:spPr>
        <a:xfrm>
          <a:off x="9467850" y="1257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C3A715C8-08FD-4B9A-9FC0-8B5C53B37F20}"/>
            </a:ext>
          </a:extLst>
        </xdr:cNvPr>
        <xdr:cNvCxnSpPr/>
      </xdr:nvCxnSpPr>
      <xdr:spPr>
        <a:xfrm>
          <a:off x="935990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89098</xdr:rowOff>
    </xdr:from>
    <xdr:ext cx="469744" cy="259045"/>
    <xdr:sp macro="" textlink="">
      <xdr:nvSpPr>
        <xdr:cNvPr id="345" name="【福祉施設】&#10;一人当たり面積平均値テキスト">
          <a:extLst>
            <a:ext uri="{FF2B5EF4-FFF2-40B4-BE49-F238E27FC236}">
              <a16:creationId xmlns:a16="http://schemas.microsoft.com/office/drawing/2014/main" id="{09382974-A61F-49A8-A5F0-7D7B350C4DB7}"/>
            </a:ext>
          </a:extLst>
        </xdr:cNvPr>
        <xdr:cNvSpPr txBox="1"/>
      </xdr:nvSpPr>
      <xdr:spPr>
        <a:xfrm>
          <a:off x="9467850" y="136336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527D2F76-0257-4234-BD2B-8D92F096588C}"/>
            </a:ext>
          </a:extLst>
        </xdr:cNvPr>
        <xdr:cNvSpPr/>
      </xdr:nvSpPr>
      <xdr:spPr>
        <a:xfrm>
          <a:off x="939800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F6172ACB-A46B-42D8-BEE6-3FA038F9E9A6}"/>
            </a:ext>
          </a:extLst>
        </xdr:cNvPr>
        <xdr:cNvSpPr/>
      </xdr:nvSpPr>
      <xdr:spPr>
        <a:xfrm>
          <a:off x="8636000" y="1377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30D7F64C-F58C-4B35-A6D6-45642155F86B}"/>
            </a:ext>
          </a:extLst>
        </xdr:cNvPr>
        <xdr:cNvSpPr/>
      </xdr:nvSpPr>
      <xdr:spPr>
        <a:xfrm>
          <a:off x="784225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D9507B36-7159-49F4-97F7-94C6641CFD9D}"/>
            </a:ext>
          </a:extLst>
        </xdr:cNvPr>
        <xdr:cNvSpPr/>
      </xdr:nvSpPr>
      <xdr:spPr>
        <a:xfrm>
          <a:off x="702945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0" name="フローチャート: 判断 349">
          <a:extLst>
            <a:ext uri="{FF2B5EF4-FFF2-40B4-BE49-F238E27FC236}">
              <a16:creationId xmlns:a16="http://schemas.microsoft.com/office/drawing/2014/main" id="{83970E55-0955-4FAA-8E93-DD2CD1C0E5EE}"/>
            </a:ext>
          </a:extLst>
        </xdr:cNvPr>
        <xdr:cNvSpPr/>
      </xdr:nvSpPr>
      <xdr:spPr>
        <a:xfrm>
          <a:off x="6235700" y="1376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A8866AB9-1DCC-4F35-9923-2577EE118CD7}"/>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6A054737-3E4A-4034-AF13-5E99ABDA4EF4}"/>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A0FE7D9-2E0B-430D-A0D3-1492E183371E}"/>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02EB7FA-AB33-425E-9B1C-6AACE5DB5D0F}"/>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48CFAC6-FC2A-4685-B2B1-BFDCC747B8D6}"/>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123371</xdr:rowOff>
    </xdr:from>
    <xdr:to>
      <xdr:col>55</xdr:col>
      <xdr:colOff>50800</xdr:colOff>
      <xdr:row>85</xdr:row>
      <xdr:rowOff>53521</xdr:rowOff>
    </xdr:to>
    <xdr:sp macro="" textlink="">
      <xdr:nvSpPr>
        <xdr:cNvPr id="356" name="楕円 355">
          <a:extLst>
            <a:ext uri="{FF2B5EF4-FFF2-40B4-BE49-F238E27FC236}">
              <a16:creationId xmlns:a16="http://schemas.microsoft.com/office/drawing/2014/main" id="{3C79BB59-5FCE-4F99-9351-0CF74767069C}"/>
            </a:ext>
          </a:extLst>
        </xdr:cNvPr>
        <xdr:cNvSpPr/>
      </xdr:nvSpPr>
      <xdr:spPr>
        <a:xfrm>
          <a:off x="9398000" y="139981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101798</xdr:rowOff>
    </xdr:from>
    <xdr:ext cx="469744" cy="259045"/>
    <xdr:sp macro="" textlink="">
      <xdr:nvSpPr>
        <xdr:cNvPr id="357" name="【福祉施設】&#10;一人当たり面積該当値テキスト">
          <a:extLst>
            <a:ext uri="{FF2B5EF4-FFF2-40B4-BE49-F238E27FC236}">
              <a16:creationId xmlns:a16="http://schemas.microsoft.com/office/drawing/2014/main" id="{D155F572-098D-4EF9-B7D0-6CF7F91EEDFA}"/>
            </a:ext>
          </a:extLst>
        </xdr:cNvPr>
        <xdr:cNvSpPr txBox="1"/>
      </xdr:nvSpPr>
      <xdr:spPr>
        <a:xfrm>
          <a:off x="9467850" y="13976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123371</xdr:rowOff>
    </xdr:from>
    <xdr:to>
      <xdr:col>50</xdr:col>
      <xdr:colOff>165100</xdr:colOff>
      <xdr:row>85</xdr:row>
      <xdr:rowOff>53521</xdr:rowOff>
    </xdr:to>
    <xdr:sp macro="" textlink="">
      <xdr:nvSpPr>
        <xdr:cNvPr id="358" name="楕円 357">
          <a:extLst>
            <a:ext uri="{FF2B5EF4-FFF2-40B4-BE49-F238E27FC236}">
              <a16:creationId xmlns:a16="http://schemas.microsoft.com/office/drawing/2014/main" id="{0E4E668D-7B2C-448C-8217-602246D4DDBA}"/>
            </a:ext>
          </a:extLst>
        </xdr:cNvPr>
        <xdr:cNvSpPr/>
      </xdr:nvSpPr>
      <xdr:spPr>
        <a:xfrm>
          <a:off x="8636000" y="139981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2721</xdr:rowOff>
    </xdr:from>
    <xdr:to>
      <xdr:col>55</xdr:col>
      <xdr:colOff>0</xdr:colOff>
      <xdr:row>85</xdr:row>
      <xdr:rowOff>2721</xdr:rowOff>
    </xdr:to>
    <xdr:cxnSp macro="">
      <xdr:nvCxnSpPr>
        <xdr:cNvPr id="359" name="直線コネクタ 358">
          <a:extLst>
            <a:ext uri="{FF2B5EF4-FFF2-40B4-BE49-F238E27FC236}">
              <a16:creationId xmlns:a16="http://schemas.microsoft.com/office/drawing/2014/main" id="{B3254679-6E41-4FAB-ABC4-E39DACF45330}"/>
            </a:ext>
          </a:extLst>
        </xdr:cNvPr>
        <xdr:cNvCxnSpPr/>
      </xdr:nvCxnSpPr>
      <xdr:spPr>
        <a:xfrm>
          <a:off x="8686800" y="1404257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123371</xdr:rowOff>
    </xdr:from>
    <xdr:to>
      <xdr:col>46</xdr:col>
      <xdr:colOff>38100</xdr:colOff>
      <xdr:row>85</xdr:row>
      <xdr:rowOff>53521</xdr:rowOff>
    </xdr:to>
    <xdr:sp macro="" textlink="">
      <xdr:nvSpPr>
        <xdr:cNvPr id="360" name="楕円 359">
          <a:extLst>
            <a:ext uri="{FF2B5EF4-FFF2-40B4-BE49-F238E27FC236}">
              <a16:creationId xmlns:a16="http://schemas.microsoft.com/office/drawing/2014/main" id="{D88B8137-33CE-4896-8EE6-C3884FF70617}"/>
            </a:ext>
          </a:extLst>
        </xdr:cNvPr>
        <xdr:cNvSpPr/>
      </xdr:nvSpPr>
      <xdr:spPr>
        <a:xfrm>
          <a:off x="7842250" y="139981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2721</xdr:rowOff>
    </xdr:from>
    <xdr:to>
      <xdr:col>50</xdr:col>
      <xdr:colOff>114300</xdr:colOff>
      <xdr:row>85</xdr:row>
      <xdr:rowOff>2721</xdr:rowOff>
    </xdr:to>
    <xdr:cxnSp macro="">
      <xdr:nvCxnSpPr>
        <xdr:cNvPr id="361" name="直線コネクタ 360">
          <a:extLst>
            <a:ext uri="{FF2B5EF4-FFF2-40B4-BE49-F238E27FC236}">
              <a16:creationId xmlns:a16="http://schemas.microsoft.com/office/drawing/2014/main" id="{57C879DE-8731-4857-805A-200A8EC865DA}"/>
            </a:ext>
          </a:extLst>
        </xdr:cNvPr>
        <xdr:cNvCxnSpPr/>
      </xdr:nvCxnSpPr>
      <xdr:spPr>
        <a:xfrm>
          <a:off x="7886700" y="1404257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123371</xdr:rowOff>
    </xdr:from>
    <xdr:to>
      <xdr:col>41</xdr:col>
      <xdr:colOff>101600</xdr:colOff>
      <xdr:row>85</xdr:row>
      <xdr:rowOff>53521</xdr:rowOff>
    </xdr:to>
    <xdr:sp macro="" textlink="">
      <xdr:nvSpPr>
        <xdr:cNvPr id="362" name="楕円 361">
          <a:extLst>
            <a:ext uri="{FF2B5EF4-FFF2-40B4-BE49-F238E27FC236}">
              <a16:creationId xmlns:a16="http://schemas.microsoft.com/office/drawing/2014/main" id="{7BDD05D1-FD85-491E-AA2E-62157D029D31}"/>
            </a:ext>
          </a:extLst>
        </xdr:cNvPr>
        <xdr:cNvSpPr/>
      </xdr:nvSpPr>
      <xdr:spPr>
        <a:xfrm>
          <a:off x="7029450" y="139981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2721</xdr:rowOff>
    </xdr:from>
    <xdr:to>
      <xdr:col>45</xdr:col>
      <xdr:colOff>177800</xdr:colOff>
      <xdr:row>85</xdr:row>
      <xdr:rowOff>2721</xdr:rowOff>
    </xdr:to>
    <xdr:cxnSp macro="">
      <xdr:nvCxnSpPr>
        <xdr:cNvPr id="363" name="直線コネクタ 362">
          <a:extLst>
            <a:ext uri="{FF2B5EF4-FFF2-40B4-BE49-F238E27FC236}">
              <a16:creationId xmlns:a16="http://schemas.microsoft.com/office/drawing/2014/main" id="{BAC03913-154C-45D7-AFD2-B9AC7DB0C577}"/>
            </a:ext>
          </a:extLst>
        </xdr:cNvPr>
        <xdr:cNvCxnSpPr/>
      </xdr:nvCxnSpPr>
      <xdr:spPr>
        <a:xfrm>
          <a:off x="7080250" y="1404257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123371</xdr:rowOff>
    </xdr:from>
    <xdr:to>
      <xdr:col>36</xdr:col>
      <xdr:colOff>165100</xdr:colOff>
      <xdr:row>85</xdr:row>
      <xdr:rowOff>53521</xdr:rowOff>
    </xdr:to>
    <xdr:sp macro="" textlink="">
      <xdr:nvSpPr>
        <xdr:cNvPr id="364" name="楕円 363">
          <a:extLst>
            <a:ext uri="{FF2B5EF4-FFF2-40B4-BE49-F238E27FC236}">
              <a16:creationId xmlns:a16="http://schemas.microsoft.com/office/drawing/2014/main" id="{CF353D99-B1D4-4E0A-91D3-774857F9CC6C}"/>
            </a:ext>
          </a:extLst>
        </xdr:cNvPr>
        <xdr:cNvSpPr/>
      </xdr:nvSpPr>
      <xdr:spPr>
        <a:xfrm>
          <a:off x="6235700" y="139981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2721</xdr:rowOff>
    </xdr:from>
    <xdr:to>
      <xdr:col>41</xdr:col>
      <xdr:colOff>50800</xdr:colOff>
      <xdr:row>85</xdr:row>
      <xdr:rowOff>2721</xdr:rowOff>
    </xdr:to>
    <xdr:cxnSp macro="">
      <xdr:nvCxnSpPr>
        <xdr:cNvPr id="365" name="直線コネクタ 364">
          <a:extLst>
            <a:ext uri="{FF2B5EF4-FFF2-40B4-BE49-F238E27FC236}">
              <a16:creationId xmlns:a16="http://schemas.microsoft.com/office/drawing/2014/main" id="{35B34A2C-A038-4EBE-B174-1416CAE7720B}"/>
            </a:ext>
          </a:extLst>
        </xdr:cNvPr>
        <xdr:cNvCxnSpPr/>
      </xdr:nvCxnSpPr>
      <xdr:spPr>
        <a:xfrm>
          <a:off x="6286500" y="1404257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66" name="n_1aveValue【福祉施設】&#10;一人当たり面積">
          <a:extLst>
            <a:ext uri="{FF2B5EF4-FFF2-40B4-BE49-F238E27FC236}">
              <a16:creationId xmlns:a16="http://schemas.microsoft.com/office/drawing/2014/main" id="{C34FF017-C697-41A9-A41C-2FC1CA409071}"/>
            </a:ext>
          </a:extLst>
        </xdr:cNvPr>
        <xdr:cNvSpPr txBox="1"/>
      </xdr:nvSpPr>
      <xdr:spPr>
        <a:xfrm>
          <a:off x="845827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67" name="n_2aveValue【福祉施設】&#10;一人当たり面積">
          <a:extLst>
            <a:ext uri="{FF2B5EF4-FFF2-40B4-BE49-F238E27FC236}">
              <a16:creationId xmlns:a16="http://schemas.microsoft.com/office/drawing/2014/main" id="{BFCEF195-5AF4-485A-B238-903AE10FEBD8}"/>
            </a:ext>
          </a:extLst>
        </xdr:cNvPr>
        <xdr:cNvSpPr txBox="1"/>
      </xdr:nvSpPr>
      <xdr:spPr>
        <a:xfrm>
          <a:off x="7677227" y="135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68" name="n_3aveValue【福祉施設】&#10;一人当たり面積">
          <a:extLst>
            <a:ext uri="{FF2B5EF4-FFF2-40B4-BE49-F238E27FC236}">
              <a16:creationId xmlns:a16="http://schemas.microsoft.com/office/drawing/2014/main" id="{766DEFB4-E391-4716-8CB1-52EF412FF5FF}"/>
            </a:ext>
          </a:extLst>
        </xdr:cNvPr>
        <xdr:cNvSpPr txBox="1"/>
      </xdr:nvSpPr>
      <xdr:spPr>
        <a:xfrm>
          <a:off x="6864427" y="1356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69" name="n_4aveValue【福祉施設】&#10;一人当たり面積">
          <a:extLst>
            <a:ext uri="{FF2B5EF4-FFF2-40B4-BE49-F238E27FC236}">
              <a16:creationId xmlns:a16="http://schemas.microsoft.com/office/drawing/2014/main" id="{BA0FAEA2-8CE6-4A2D-BBF8-4F366E55AC03}"/>
            </a:ext>
          </a:extLst>
        </xdr:cNvPr>
        <xdr:cNvSpPr txBox="1"/>
      </xdr:nvSpPr>
      <xdr:spPr>
        <a:xfrm>
          <a:off x="6070677" y="135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44648</xdr:rowOff>
    </xdr:from>
    <xdr:ext cx="469744" cy="259045"/>
    <xdr:sp macro="" textlink="">
      <xdr:nvSpPr>
        <xdr:cNvPr id="370" name="n_1mainValue【福祉施設】&#10;一人当たり面積">
          <a:extLst>
            <a:ext uri="{FF2B5EF4-FFF2-40B4-BE49-F238E27FC236}">
              <a16:creationId xmlns:a16="http://schemas.microsoft.com/office/drawing/2014/main" id="{A9F7F506-E91F-4BED-B6B8-5896A605FC5A}"/>
            </a:ext>
          </a:extLst>
        </xdr:cNvPr>
        <xdr:cNvSpPr txBox="1"/>
      </xdr:nvSpPr>
      <xdr:spPr>
        <a:xfrm>
          <a:off x="8458277" y="140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44648</xdr:rowOff>
    </xdr:from>
    <xdr:ext cx="469744" cy="259045"/>
    <xdr:sp macro="" textlink="">
      <xdr:nvSpPr>
        <xdr:cNvPr id="371" name="n_2mainValue【福祉施設】&#10;一人当たり面積">
          <a:extLst>
            <a:ext uri="{FF2B5EF4-FFF2-40B4-BE49-F238E27FC236}">
              <a16:creationId xmlns:a16="http://schemas.microsoft.com/office/drawing/2014/main" id="{C1ACE3B9-EA6F-480C-BDB4-61F6DAF60D99}"/>
            </a:ext>
          </a:extLst>
        </xdr:cNvPr>
        <xdr:cNvSpPr txBox="1"/>
      </xdr:nvSpPr>
      <xdr:spPr>
        <a:xfrm>
          <a:off x="7677227" y="140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44648</xdr:rowOff>
    </xdr:from>
    <xdr:ext cx="469744" cy="259045"/>
    <xdr:sp macro="" textlink="">
      <xdr:nvSpPr>
        <xdr:cNvPr id="372" name="n_3mainValue【福祉施設】&#10;一人当たり面積">
          <a:extLst>
            <a:ext uri="{FF2B5EF4-FFF2-40B4-BE49-F238E27FC236}">
              <a16:creationId xmlns:a16="http://schemas.microsoft.com/office/drawing/2014/main" id="{FF92961A-C356-4B86-97C1-8F1A8F249F78}"/>
            </a:ext>
          </a:extLst>
        </xdr:cNvPr>
        <xdr:cNvSpPr txBox="1"/>
      </xdr:nvSpPr>
      <xdr:spPr>
        <a:xfrm>
          <a:off x="6864427" y="140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44648</xdr:rowOff>
    </xdr:from>
    <xdr:ext cx="469744" cy="259045"/>
    <xdr:sp macro="" textlink="">
      <xdr:nvSpPr>
        <xdr:cNvPr id="373" name="n_4mainValue【福祉施設】&#10;一人当たり面積">
          <a:extLst>
            <a:ext uri="{FF2B5EF4-FFF2-40B4-BE49-F238E27FC236}">
              <a16:creationId xmlns:a16="http://schemas.microsoft.com/office/drawing/2014/main" id="{DC88ED5A-E00F-4759-9706-F181E2BCAD6D}"/>
            </a:ext>
          </a:extLst>
        </xdr:cNvPr>
        <xdr:cNvSpPr txBox="1"/>
      </xdr:nvSpPr>
      <xdr:spPr>
        <a:xfrm>
          <a:off x="6070677" y="140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81AD0AFB-A050-4AEC-B6D3-29620EB68A94}"/>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AF3B2998-245B-48D9-B8B9-B1242E74572E}"/>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61358258-4DE2-494F-B7DE-DDC7EB0D1172}"/>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BFD6BB48-D40C-4091-A758-36B6077F2E3A}"/>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10B6A3C9-B4F6-4BD3-B3FF-E4A0DF64F287}"/>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3885C114-1DF1-4B52-9277-9D938562AD79}"/>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BF0537D1-3BD9-4027-BE1F-AD18594F51FE}"/>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455673-D132-4229-AECD-9AC8D8F84ED5}"/>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B98DE2C9-DDEB-4D64-948E-4AB5279A6C15}"/>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45F2CA07-F5C7-4317-985B-83BEF4EC4C0B}"/>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A591F6E4-6E9D-417B-87FA-8DEE6124E7DE}"/>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C7FA635F-EEA7-4C80-8DDD-9020499C2FA9}"/>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6C43F47E-7539-4A2A-9B69-F20E095D67BB}"/>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07BE84B8-DE1D-4394-AE6A-709414A24822}"/>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DA1128E4-EFA8-462A-A606-685B67A7DF1E}"/>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3AABD180-1983-4927-B737-00A4B6669D9E}"/>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1E550E9C-A471-4EB5-A68A-933896FAA9EC}"/>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D5629348-2E5C-4F21-AC33-0E1AC15EA825}"/>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84EA6578-5B63-4AAF-8B24-F79514AC6E5E}"/>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77C3052B-CFA6-48AD-846F-ECF6DD51382C}"/>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93D99814-E7E4-4BA6-B9F4-FAAD752F9157}"/>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15D47B1-B233-4866-9BAC-28D32C6EDD83}"/>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AC2AEF11-83CD-45C0-927F-B114473DE8FD}"/>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75A4038D-D3C5-4DF2-93A0-E549B89127F6}"/>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D08D3397-C0A8-46DB-A9C3-6D816DD5FAF3}"/>
            </a:ext>
          </a:extLst>
        </xdr:cNvPr>
        <xdr:cNvCxnSpPr/>
      </xdr:nvCxnSpPr>
      <xdr:spPr>
        <a:xfrm flipV="1">
          <a:off x="4177665" y="165392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DFC1801D-240E-4E6A-A7C0-75CE0047218C}"/>
            </a:ext>
          </a:extLst>
        </xdr:cNvPr>
        <xdr:cNvSpPr txBox="1"/>
      </xdr:nvSpPr>
      <xdr:spPr>
        <a:xfrm>
          <a:off x="42164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0305BE95-6EA5-4C40-848E-474BBCF77D33}"/>
            </a:ext>
          </a:extLst>
        </xdr:cNvPr>
        <xdr:cNvCxnSpPr/>
      </xdr:nvCxnSpPr>
      <xdr:spPr>
        <a:xfrm>
          <a:off x="41084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427D2A7D-4875-4EBC-BD5F-E5671D49C91B}"/>
            </a:ext>
          </a:extLst>
        </xdr:cNvPr>
        <xdr:cNvSpPr txBox="1"/>
      </xdr:nvSpPr>
      <xdr:spPr>
        <a:xfrm>
          <a:off x="4216400" y="1631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232F4EA4-3150-43E8-B0C7-0003D3D1F84F}"/>
            </a:ext>
          </a:extLst>
        </xdr:cNvPr>
        <xdr:cNvCxnSpPr/>
      </xdr:nvCxnSpPr>
      <xdr:spPr>
        <a:xfrm>
          <a:off x="4108450" y="16539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76852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44D68936-9E1C-42B1-9EB6-F14A131B4DD0}"/>
            </a:ext>
          </a:extLst>
        </xdr:cNvPr>
        <xdr:cNvSpPr txBox="1"/>
      </xdr:nvSpPr>
      <xdr:spPr>
        <a:xfrm>
          <a:off x="4216400" y="16993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C2A824BA-8A15-45E4-9826-3ABD3E769B70}"/>
            </a:ext>
          </a:extLst>
        </xdr:cNvPr>
        <xdr:cNvSpPr/>
      </xdr:nvSpPr>
      <xdr:spPr>
        <a:xfrm>
          <a:off x="4127500" y="1714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313CABB2-B5AF-411B-8822-2A09B38C5E28}"/>
            </a:ext>
          </a:extLst>
        </xdr:cNvPr>
        <xdr:cNvSpPr/>
      </xdr:nvSpPr>
      <xdr:spPr>
        <a:xfrm>
          <a:off x="3384550" y="17105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DE10F7C9-1334-444E-A365-529C57A48AFB}"/>
            </a:ext>
          </a:extLst>
        </xdr:cNvPr>
        <xdr:cNvSpPr/>
      </xdr:nvSpPr>
      <xdr:spPr>
        <a:xfrm>
          <a:off x="2571750" y="1711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8F123AB6-91B2-4C2B-9992-B62F958F00CB}"/>
            </a:ext>
          </a:extLst>
        </xdr:cNvPr>
        <xdr:cNvSpPr/>
      </xdr:nvSpPr>
      <xdr:spPr>
        <a:xfrm>
          <a:off x="17780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34925</xdr:rowOff>
    </xdr:from>
    <xdr:to>
      <xdr:col>6</xdr:col>
      <xdr:colOff>38100</xdr:colOff>
      <xdr:row>103</xdr:row>
      <xdr:rowOff>136525</xdr:rowOff>
    </xdr:to>
    <xdr:sp macro="" textlink="">
      <xdr:nvSpPr>
        <xdr:cNvPr id="408" name="フローチャート: 判断 407">
          <a:extLst>
            <a:ext uri="{FF2B5EF4-FFF2-40B4-BE49-F238E27FC236}">
              <a16:creationId xmlns:a16="http://schemas.microsoft.com/office/drawing/2014/main" id="{118F4CB6-B0D7-4AAD-AA63-F9471CC3EE28}"/>
            </a:ext>
          </a:extLst>
        </xdr:cNvPr>
        <xdr:cNvSpPr/>
      </xdr:nvSpPr>
      <xdr:spPr>
        <a:xfrm>
          <a:off x="984250" y="171227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13D41357-CCC6-4B24-9022-99CE8F11304A}"/>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84D1C27-2C83-4EDC-8351-322A02CBFDFE}"/>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B8F4AAB-4014-4547-86DF-E8E686542941}"/>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EFFB6242-D4CD-44C7-B353-4D8931C4AFB7}"/>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793FE9FE-64AC-4A06-BAF8-37E5796DD966}"/>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162561</xdr:rowOff>
    </xdr:from>
    <xdr:to>
      <xdr:col>24</xdr:col>
      <xdr:colOff>114300</xdr:colOff>
      <xdr:row>106</xdr:row>
      <xdr:rowOff>92711</xdr:rowOff>
    </xdr:to>
    <xdr:sp macro="" textlink="">
      <xdr:nvSpPr>
        <xdr:cNvPr id="414" name="楕円 413">
          <a:extLst>
            <a:ext uri="{FF2B5EF4-FFF2-40B4-BE49-F238E27FC236}">
              <a16:creationId xmlns:a16="http://schemas.microsoft.com/office/drawing/2014/main" id="{65452D68-5658-4F55-87F0-48DBE51BE976}"/>
            </a:ext>
          </a:extLst>
        </xdr:cNvPr>
        <xdr:cNvSpPr/>
      </xdr:nvSpPr>
      <xdr:spPr>
        <a:xfrm>
          <a:off x="4127500" y="1759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140988</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5079CADD-ECF7-4F71-843F-90972A5C7B81}"/>
            </a:ext>
          </a:extLst>
        </xdr:cNvPr>
        <xdr:cNvSpPr txBox="1"/>
      </xdr:nvSpPr>
      <xdr:spPr>
        <a:xfrm>
          <a:off x="4216400" y="17571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111125</xdr:rowOff>
    </xdr:from>
    <xdr:to>
      <xdr:col>20</xdr:col>
      <xdr:colOff>38100</xdr:colOff>
      <xdr:row>106</xdr:row>
      <xdr:rowOff>41275</xdr:rowOff>
    </xdr:to>
    <xdr:sp macro="" textlink="">
      <xdr:nvSpPr>
        <xdr:cNvPr id="416" name="楕円 415">
          <a:extLst>
            <a:ext uri="{FF2B5EF4-FFF2-40B4-BE49-F238E27FC236}">
              <a16:creationId xmlns:a16="http://schemas.microsoft.com/office/drawing/2014/main" id="{4704DE6B-D61D-48B1-B0C3-28DD00BCB093}"/>
            </a:ext>
          </a:extLst>
        </xdr:cNvPr>
        <xdr:cNvSpPr/>
      </xdr:nvSpPr>
      <xdr:spPr>
        <a:xfrm>
          <a:off x="3384550" y="17541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161925</xdr:rowOff>
    </xdr:from>
    <xdr:to>
      <xdr:col>24</xdr:col>
      <xdr:colOff>63500</xdr:colOff>
      <xdr:row>106</xdr:row>
      <xdr:rowOff>41911</xdr:rowOff>
    </xdr:to>
    <xdr:cxnSp macro="">
      <xdr:nvCxnSpPr>
        <xdr:cNvPr id="417" name="直線コネクタ 416">
          <a:extLst>
            <a:ext uri="{FF2B5EF4-FFF2-40B4-BE49-F238E27FC236}">
              <a16:creationId xmlns:a16="http://schemas.microsoft.com/office/drawing/2014/main" id="{407AB93C-FF18-4E78-9531-8EEC6F1AA7FA}"/>
            </a:ext>
          </a:extLst>
        </xdr:cNvPr>
        <xdr:cNvCxnSpPr/>
      </xdr:nvCxnSpPr>
      <xdr:spPr>
        <a:xfrm>
          <a:off x="3429000" y="17592675"/>
          <a:ext cx="7493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67311</xdr:rowOff>
    </xdr:from>
    <xdr:to>
      <xdr:col>15</xdr:col>
      <xdr:colOff>101600</xdr:colOff>
      <xdr:row>105</xdr:row>
      <xdr:rowOff>168911</xdr:rowOff>
    </xdr:to>
    <xdr:sp macro="" textlink="">
      <xdr:nvSpPr>
        <xdr:cNvPr id="418" name="楕円 417">
          <a:extLst>
            <a:ext uri="{FF2B5EF4-FFF2-40B4-BE49-F238E27FC236}">
              <a16:creationId xmlns:a16="http://schemas.microsoft.com/office/drawing/2014/main" id="{C881C5CB-473A-4386-97C7-66CA6B828BA6}"/>
            </a:ext>
          </a:extLst>
        </xdr:cNvPr>
        <xdr:cNvSpPr/>
      </xdr:nvSpPr>
      <xdr:spPr>
        <a:xfrm>
          <a:off x="257175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118111</xdr:rowOff>
    </xdr:from>
    <xdr:to>
      <xdr:col>19</xdr:col>
      <xdr:colOff>177800</xdr:colOff>
      <xdr:row>105</xdr:row>
      <xdr:rowOff>161925</xdr:rowOff>
    </xdr:to>
    <xdr:cxnSp macro="">
      <xdr:nvCxnSpPr>
        <xdr:cNvPr id="419" name="直線コネクタ 418">
          <a:extLst>
            <a:ext uri="{FF2B5EF4-FFF2-40B4-BE49-F238E27FC236}">
              <a16:creationId xmlns:a16="http://schemas.microsoft.com/office/drawing/2014/main" id="{8F54DF04-140D-4647-9192-FAE29053D3F4}"/>
            </a:ext>
          </a:extLst>
        </xdr:cNvPr>
        <xdr:cNvCxnSpPr/>
      </xdr:nvCxnSpPr>
      <xdr:spPr>
        <a:xfrm>
          <a:off x="2622550" y="17548861"/>
          <a:ext cx="8064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19686</xdr:rowOff>
    </xdr:from>
    <xdr:to>
      <xdr:col>10</xdr:col>
      <xdr:colOff>165100</xdr:colOff>
      <xdr:row>105</xdr:row>
      <xdr:rowOff>121286</xdr:rowOff>
    </xdr:to>
    <xdr:sp macro="" textlink="">
      <xdr:nvSpPr>
        <xdr:cNvPr id="420" name="楕円 419">
          <a:extLst>
            <a:ext uri="{FF2B5EF4-FFF2-40B4-BE49-F238E27FC236}">
              <a16:creationId xmlns:a16="http://schemas.microsoft.com/office/drawing/2014/main" id="{0F06D959-FF47-49B0-A92A-70BBE3BEA49F}"/>
            </a:ext>
          </a:extLst>
        </xdr:cNvPr>
        <xdr:cNvSpPr/>
      </xdr:nvSpPr>
      <xdr:spPr>
        <a:xfrm>
          <a:off x="1778000" y="1745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70486</xdr:rowOff>
    </xdr:from>
    <xdr:to>
      <xdr:col>15</xdr:col>
      <xdr:colOff>50800</xdr:colOff>
      <xdr:row>105</xdr:row>
      <xdr:rowOff>118111</xdr:rowOff>
    </xdr:to>
    <xdr:cxnSp macro="">
      <xdr:nvCxnSpPr>
        <xdr:cNvPr id="421" name="直線コネクタ 420">
          <a:extLst>
            <a:ext uri="{FF2B5EF4-FFF2-40B4-BE49-F238E27FC236}">
              <a16:creationId xmlns:a16="http://schemas.microsoft.com/office/drawing/2014/main" id="{2CE474A9-C55D-4977-ABD7-F303BF0491D9}"/>
            </a:ext>
          </a:extLst>
        </xdr:cNvPr>
        <xdr:cNvCxnSpPr/>
      </xdr:nvCxnSpPr>
      <xdr:spPr>
        <a:xfrm>
          <a:off x="1828800" y="17501236"/>
          <a:ext cx="7937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145414</xdr:rowOff>
    </xdr:from>
    <xdr:to>
      <xdr:col>6</xdr:col>
      <xdr:colOff>38100</xdr:colOff>
      <xdr:row>105</xdr:row>
      <xdr:rowOff>75564</xdr:rowOff>
    </xdr:to>
    <xdr:sp macro="" textlink="">
      <xdr:nvSpPr>
        <xdr:cNvPr id="422" name="楕円 421">
          <a:extLst>
            <a:ext uri="{FF2B5EF4-FFF2-40B4-BE49-F238E27FC236}">
              <a16:creationId xmlns:a16="http://schemas.microsoft.com/office/drawing/2014/main" id="{C4207982-8DC6-4C54-8467-E819D16C1043}"/>
            </a:ext>
          </a:extLst>
        </xdr:cNvPr>
        <xdr:cNvSpPr/>
      </xdr:nvSpPr>
      <xdr:spPr>
        <a:xfrm>
          <a:off x="984250" y="174047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24764</xdr:rowOff>
    </xdr:from>
    <xdr:to>
      <xdr:col>10</xdr:col>
      <xdr:colOff>114300</xdr:colOff>
      <xdr:row>105</xdr:row>
      <xdr:rowOff>70486</xdr:rowOff>
    </xdr:to>
    <xdr:cxnSp macro="">
      <xdr:nvCxnSpPr>
        <xdr:cNvPr id="423" name="直線コネクタ 422">
          <a:extLst>
            <a:ext uri="{FF2B5EF4-FFF2-40B4-BE49-F238E27FC236}">
              <a16:creationId xmlns:a16="http://schemas.microsoft.com/office/drawing/2014/main" id="{0BDBD541-1914-4BCA-85AE-90F7B7950BBF}"/>
            </a:ext>
          </a:extLst>
        </xdr:cNvPr>
        <xdr:cNvCxnSpPr/>
      </xdr:nvCxnSpPr>
      <xdr:spPr>
        <a:xfrm>
          <a:off x="1028700" y="17455514"/>
          <a:ext cx="8001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135907</xdr:rowOff>
    </xdr:from>
    <xdr:ext cx="405111" cy="259045"/>
    <xdr:sp macro="" textlink="">
      <xdr:nvSpPr>
        <xdr:cNvPr id="424" name="n_1aveValue【市民会館】&#10;有形固定資産減価償却率">
          <a:extLst>
            <a:ext uri="{FF2B5EF4-FFF2-40B4-BE49-F238E27FC236}">
              <a16:creationId xmlns:a16="http://schemas.microsoft.com/office/drawing/2014/main" id="{D975F349-E87E-4BC5-9E49-48A36A5F928B}"/>
            </a:ext>
          </a:extLst>
        </xdr:cNvPr>
        <xdr:cNvSpPr txBox="1"/>
      </xdr:nvSpPr>
      <xdr:spPr>
        <a:xfrm>
          <a:off x="3239144"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25" name="n_2aveValue【市民会館】&#10;有形固定資産減価償却率">
          <a:extLst>
            <a:ext uri="{FF2B5EF4-FFF2-40B4-BE49-F238E27FC236}">
              <a16:creationId xmlns:a16="http://schemas.microsoft.com/office/drawing/2014/main" id="{76C80577-6DDB-4D00-B7E7-546E15513A86}"/>
            </a:ext>
          </a:extLst>
        </xdr:cNvPr>
        <xdr:cNvSpPr txBox="1"/>
      </xdr:nvSpPr>
      <xdr:spPr>
        <a:xfrm>
          <a:off x="2439044" y="1689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26" name="n_3aveValue【市民会館】&#10;有形固定資産減価償却率">
          <a:extLst>
            <a:ext uri="{FF2B5EF4-FFF2-40B4-BE49-F238E27FC236}">
              <a16:creationId xmlns:a16="http://schemas.microsoft.com/office/drawing/2014/main" id="{34C82377-9E92-4693-82C3-A46C02F2C8EB}"/>
            </a:ext>
          </a:extLst>
        </xdr:cNvPr>
        <xdr:cNvSpPr txBox="1"/>
      </xdr:nvSpPr>
      <xdr:spPr>
        <a:xfrm>
          <a:off x="1645294"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153052</xdr:rowOff>
    </xdr:from>
    <xdr:ext cx="405111" cy="259045"/>
    <xdr:sp macro="" textlink="">
      <xdr:nvSpPr>
        <xdr:cNvPr id="427" name="n_4aveValue【市民会館】&#10;有形固定資産減価償却率">
          <a:extLst>
            <a:ext uri="{FF2B5EF4-FFF2-40B4-BE49-F238E27FC236}">
              <a16:creationId xmlns:a16="http://schemas.microsoft.com/office/drawing/2014/main" id="{A5BD74D9-1889-4ADD-BA0D-C6E1CD16859F}"/>
            </a:ext>
          </a:extLst>
        </xdr:cNvPr>
        <xdr:cNvSpPr txBox="1"/>
      </xdr:nvSpPr>
      <xdr:spPr>
        <a:xfrm>
          <a:off x="851544" y="1689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32402</xdr:rowOff>
    </xdr:from>
    <xdr:ext cx="405111" cy="259045"/>
    <xdr:sp macro="" textlink="">
      <xdr:nvSpPr>
        <xdr:cNvPr id="428" name="n_1mainValue【市民会館】&#10;有形固定資産減価償却率">
          <a:extLst>
            <a:ext uri="{FF2B5EF4-FFF2-40B4-BE49-F238E27FC236}">
              <a16:creationId xmlns:a16="http://schemas.microsoft.com/office/drawing/2014/main" id="{D1A2D4B5-2EB4-477E-86D0-8A085054C2E5}"/>
            </a:ext>
          </a:extLst>
        </xdr:cNvPr>
        <xdr:cNvSpPr txBox="1"/>
      </xdr:nvSpPr>
      <xdr:spPr>
        <a:xfrm>
          <a:off x="3239144" y="1763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160038</xdr:rowOff>
    </xdr:from>
    <xdr:ext cx="405111" cy="259045"/>
    <xdr:sp macro="" textlink="">
      <xdr:nvSpPr>
        <xdr:cNvPr id="429" name="n_2mainValue【市民会館】&#10;有形固定資産減価償却率">
          <a:extLst>
            <a:ext uri="{FF2B5EF4-FFF2-40B4-BE49-F238E27FC236}">
              <a16:creationId xmlns:a16="http://schemas.microsoft.com/office/drawing/2014/main" id="{D17ADDE2-886C-409C-902C-A2688ADA8362}"/>
            </a:ext>
          </a:extLst>
        </xdr:cNvPr>
        <xdr:cNvSpPr txBox="1"/>
      </xdr:nvSpPr>
      <xdr:spPr>
        <a:xfrm>
          <a:off x="2439044" y="17590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112413</xdr:rowOff>
    </xdr:from>
    <xdr:ext cx="405111" cy="259045"/>
    <xdr:sp macro="" textlink="">
      <xdr:nvSpPr>
        <xdr:cNvPr id="430" name="n_3mainValue【市民会館】&#10;有形固定資産減価償却率">
          <a:extLst>
            <a:ext uri="{FF2B5EF4-FFF2-40B4-BE49-F238E27FC236}">
              <a16:creationId xmlns:a16="http://schemas.microsoft.com/office/drawing/2014/main" id="{8693886B-28D4-4FB0-AD94-E64E98088342}"/>
            </a:ext>
          </a:extLst>
        </xdr:cNvPr>
        <xdr:cNvSpPr txBox="1"/>
      </xdr:nvSpPr>
      <xdr:spPr>
        <a:xfrm>
          <a:off x="1645294" y="1754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66691</xdr:rowOff>
    </xdr:from>
    <xdr:ext cx="405111" cy="259045"/>
    <xdr:sp macro="" textlink="">
      <xdr:nvSpPr>
        <xdr:cNvPr id="431" name="n_4mainValue【市民会館】&#10;有形固定資産減価償却率">
          <a:extLst>
            <a:ext uri="{FF2B5EF4-FFF2-40B4-BE49-F238E27FC236}">
              <a16:creationId xmlns:a16="http://schemas.microsoft.com/office/drawing/2014/main" id="{D82FE5EC-A704-463D-9A48-AA17CA9007DA}"/>
            </a:ext>
          </a:extLst>
        </xdr:cNvPr>
        <xdr:cNvSpPr txBox="1"/>
      </xdr:nvSpPr>
      <xdr:spPr>
        <a:xfrm>
          <a:off x="851544" y="17497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732471C8-7C80-463E-83B8-7CBA9A2BB36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777D6258-A2AC-40F2-82D8-E8EAEC661D67}"/>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2FFCEE3F-1E12-480F-9CAA-AF8AA125A98F}"/>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E9C114B0-61A9-4B3B-8F78-06948DEE5D2B}"/>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8C18EEDF-D574-4213-A7B1-C793B6B42A02}"/>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D0B3DE98-4799-4B52-8F39-D1AC1FCC0C3C}"/>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FEB2C378-AB34-4CD0-8957-2AC8E0CC3D7C}"/>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50521675-35A4-4428-B5D3-478E962FEA11}"/>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F40D1869-513E-4DD6-B80B-AAB7651D0F71}"/>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8498BFDC-395C-4993-BAE0-D3A9A5EBEBD5}"/>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9A7F43B2-867B-4180-A1B8-2B35BF87DE6E}"/>
            </a:ext>
          </a:extLst>
        </xdr:cNvPr>
        <xdr:cNvCxnSpPr/>
      </xdr:nvCxnSpPr>
      <xdr:spPr>
        <a:xfrm>
          <a:off x="595630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1A9BDD44-D00A-4D6B-8573-B05666CEFC25}"/>
            </a:ext>
          </a:extLst>
        </xdr:cNvPr>
        <xdr:cNvSpPr txBox="1"/>
      </xdr:nvSpPr>
      <xdr:spPr>
        <a:xfrm>
          <a:off x="55272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3EC1683C-3009-4242-A9AF-95222C2D19BD}"/>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BF94793E-4A0A-41F8-98B8-C4C07098CC76}"/>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7C032867-6FFD-4BFC-A314-959F1C72415D}"/>
            </a:ext>
          </a:extLst>
        </xdr:cNvPr>
        <xdr:cNvCxnSpPr/>
      </xdr:nvCxnSpPr>
      <xdr:spPr>
        <a:xfrm>
          <a:off x="5956300" y="1676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5E3AA3DC-490A-4A58-B36E-97EF2B901C5F}"/>
            </a:ext>
          </a:extLst>
        </xdr:cNvPr>
        <xdr:cNvSpPr txBox="1"/>
      </xdr:nvSpPr>
      <xdr:spPr>
        <a:xfrm>
          <a:off x="55272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47D728B8-F484-47A0-8D9E-358A071CB545}"/>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AC3241BB-0BB9-4BEA-A83D-EEF8DD60F704}"/>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A56D5758-A29F-4D91-86F1-67A858736747}"/>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D2B7A9CF-4DD7-4A19-85C9-C882D9374D8B}"/>
            </a:ext>
          </a:extLst>
        </xdr:cNvPr>
        <xdr:cNvCxnSpPr/>
      </xdr:nvCxnSpPr>
      <xdr:spPr>
        <a:xfrm flipV="1">
          <a:off x="9429115" y="1666684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09219992-162E-4504-BFEF-D631F34A9339}"/>
            </a:ext>
          </a:extLst>
        </xdr:cNvPr>
        <xdr:cNvSpPr txBox="1"/>
      </xdr:nvSpPr>
      <xdr:spPr>
        <a:xfrm>
          <a:off x="9467850" y="1788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2858AD0D-DB95-41B5-97BA-1DBCA4AC412E}"/>
            </a:ext>
          </a:extLst>
        </xdr:cNvPr>
        <xdr:cNvCxnSpPr/>
      </xdr:nvCxnSpPr>
      <xdr:spPr>
        <a:xfrm>
          <a:off x="9359900" y="17878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E7742CA3-ED55-4107-BB81-585DCC8CE292}"/>
            </a:ext>
          </a:extLst>
        </xdr:cNvPr>
        <xdr:cNvSpPr txBox="1"/>
      </xdr:nvSpPr>
      <xdr:spPr>
        <a:xfrm>
          <a:off x="9467850" y="1644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13DEA297-4DF0-4F15-B285-BF72F1585DAD}"/>
            </a:ext>
          </a:extLst>
        </xdr:cNvPr>
        <xdr:cNvCxnSpPr/>
      </xdr:nvCxnSpPr>
      <xdr:spPr>
        <a:xfrm>
          <a:off x="9359900" y="16666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AF458A0D-334E-45FC-A481-73A32CB01964}"/>
            </a:ext>
          </a:extLst>
        </xdr:cNvPr>
        <xdr:cNvSpPr txBox="1"/>
      </xdr:nvSpPr>
      <xdr:spPr>
        <a:xfrm>
          <a:off x="9467850" y="17256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A87050C1-BFDA-4E4C-84A1-007E1170CE4E}"/>
            </a:ext>
          </a:extLst>
        </xdr:cNvPr>
        <xdr:cNvSpPr/>
      </xdr:nvSpPr>
      <xdr:spPr>
        <a:xfrm>
          <a:off x="9398000" y="1740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B664A183-E224-40B7-8F1E-CDC70D333D59}"/>
            </a:ext>
          </a:extLst>
        </xdr:cNvPr>
        <xdr:cNvSpPr/>
      </xdr:nvSpPr>
      <xdr:spPr>
        <a:xfrm>
          <a:off x="86360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66341D22-A18C-4131-8CC4-5A8782A47EDC}"/>
            </a:ext>
          </a:extLst>
        </xdr:cNvPr>
        <xdr:cNvSpPr/>
      </xdr:nvSpPr>
      <xdr:spPr>
        <a:xfrm>
          <a:off x="784225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16D4DC0B-CAEB-4E25-8C07-48EBF36149BC}"/>
            </a:ext>
          </a:extLst>
        </xdr:cNvPr>
        <xdr:cNvSpPr/>
      </xdr:nvSpPr>
      <xdr:spPr>
        <a:xfrm>
          <a:off x="702945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168275</xdr:rowOff>
    </xdr:from>
    <xdr:to>
      <xdr:col>36</xdr:col>
      <xdr:colOff>165100</xdr:colOff>
      <xdr:row>105</xdr:row>
      <xdr:rowOff>98425</xdr:rowOff>
    </xdr:to>
    <xdr:sp macro="" textlink="">
      <xdr:nvSpPr>
        <xdr:cNvPr id="461" name="フローチャート: 判断 460">
          <a:extLst>
            <a:ext uri="{FF2B5EF4-FFF2-40B4-BE49-F238E27FC236}">
              <a16:creationId xmlns:a16="http://schemas.microsoft.com/office/drawing/2014/main" id="{18CA1BAA-9A4E-409E-9A59-8D936224D05C}"/>
            </a:ext>
          </a:extLst>
        </xdr:cNvPr>
        <xdr:cNvSpPr/>
      </xdr:nvSpPr>
      <xdr:spPr>
        <a:xfrm>
          <a:off x="6235700" y="1742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C9A2EA34-C1D5-4431-8F6C-0E5766E5BE13}"/>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60915F0-72A8-477A-87EC-83CFFA16E254}"/>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C9534B9A-96D3-41AE-BBA7-B9DE7E75A874}"/>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9D09A002-85E9-4A04-B1D0-1CEC9B352988}"/>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BE55B83-A3C7-4B75-942B-0FA1C535B917}"/>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67" name="楕円 466">
          <a:extLst>
            <a:ext uri="{FF2B5EF4-FFF2-40B4-BE49-F238E27FC236}">
              <a16:creationId xmlns:a16="http://schemas.microsoft.com/office/drawing/2014/main" id="{B1014B8F-C2D8-4176-B727-50EAFB9EE2B2}"/>
            </a:ext>
          </a:extLst>
        </xdr:cNvPr>
        <xdr:cNvSpPr/>
      </xdr:nvSpPr>
      <xdr:spPr>
        <a:xfrm>
          <a:off x="9398000" y="174047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123841</xdr:rowOff>
    </xdr:from>
    <xdr:ext cx="469744" cy="259045"/>
    <xdr:sp macro="" textlink="">
      <xdr:nvSpPr>
        <xdr:cNvPr id="468" name="【市民会館】&#10;一人当たり面積該当値テキスト">
          <a:extLst>
            <a:ext uri="{FF2B5EF4-FFF2-40B4-BE49-F238E27FC236}">
              <a16:creationId xmlns:a16="http://schemas.microsoft.com/office/drawing/2014/main" id="{1F62C674-A592-4FB2-AAD1-8939576B5892}"/>
            </a:ext>
          </a:extLst>
        </xdr:cNvPr>
        <xdr:cNvSpPr txBox="1"/>
      </xdr:nvSpPr>
      <xdr:spPr>
        <a:xfrm>
          <a:off x="9467850" y="1738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145414</xdr:rowOff>
    </xdr:from>
    <xdr:to>
      <xdr:col>50</xdr:col>
      <xdr:colOff>165100</xdr:colOff>
      <xdr:row>105</xdr:row>
      <xdr:rowOff>75564</xdr:rowOff>
    </xdr:to>
    <xdr:sp macro="" textlink="">
      <xdr:nvSpPr>
        <xdr:cNvPr id="469" name="楕円 468">
          <a:extLst>
            <a:ext uri="{FF2B5EF4-FFF2-40B4-BE49-F238E27FC236}">
              <a16:creationId xmlns:a16="http://schemas.microsoft.com/office/drawing/2014/main" id="{89EF618D-0D29-437C-AA6B-D98166B2F2D0}"/>
            </a:ext>
          </a:extLst>
        </xdr:cNvPr>
        <xdr:cNvSpPr/>
      </xdr:nvSpPr>
      <xdr:spPr>
        <a:xfrm>
          <a:off x="8636000" y="1740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24764</xdr:rowOff>
    </xdr:from>
    <xdr:to>
      <xdr:col>55</xdr:col>
      <xdr:colOff>0</xdr:colOff>
      <xdr:row>105</xdr:row>
      <xdr:rowOff>24764</xdr:rowOff>
    </xdr:to>
    <xdr:cxnSp macro="">
      <xdr:nvCxnSpPr>
        <xdr:cNvPr id="470" name="直線コネクタ 469">
          <a:extLst>
            <a:ext uri="{FF2B5EF4-FFF2-40B4-BE49-F238E27FC236}">
              <a16:creationId xmlns:a16="http://schemas.microsoft.com/office/drawing/2014/main" id="{DC1510D1-0723-48CB-B892-45929B9895A4}"/>
            </a:ext>
          </a:extLst>
        </xdr:cNvPr>
        <xdr:cNvCxnSpPr/>
      </xdr:nvCxnSpPr>
      <xdr:spPr>
        <a:xfrm>
          <a:off x="8686800" y="1745551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139700</xdr:rowOff>
    </xdr:from>
    <xdr:to>
      <xdr:col>46</xdr:col>
      <xdr:colOff>38100</xdr:colOff>
      <xdr:row>105</xdr:row>
      <xdr:rowOff>69850</xdr:rowOff>
    </xdr:to>
    <xdr:sp macro="" textlink="">
      <xdr:nvSpPr>
        <xdr:cNvPr id="471" name="楕円 470">
          <a:extLst>
            <a:ext uri="{FF2B5EF4-FFF2-40B4-BE49-F238E27FC236}">
              <a16:creationId xmlns:a16="http://schemas.microsoft.com/office/drawing/2014/main" id="{89E82079-B077-4557-8119-8578CA797D8C}"/>
            </a:ext>
          </a:extLst>
        </xdr:cNvPr>
        <xdr:cNvSpPr/>
      </xdr:nvSpPr>
      <xdr:spPr>
        <a:xfrm>
          <a:off x="7842250" y="17399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19050</xdr:rowOff>
    </xdr:from>
    <xdr:to>
      <xdr:col>50</xdr:col>
      <xdr:colOff>114300</xdr:colOff>
      <xdr:row>105</xdr:row>
      <xdr:rowOff>24764</xdr:rowOff>
    </xdr:to>
    <xdr:cxnSp macro="">
      <xdr:nvCxnSpPr>
        <xdr:cNvPr id="472" name="直線コネクタ 471">
          <a:extLst>
            <a:ext uri="{FF2B5EF4-FFF2-40B4-BE49-F238E27FC236}">
              <a16:creationId xmlns:a16="http://schemas.microsoft.com/office/drawing/2014/main" id="{4D0E471C-A27C-4E59-B70E-1634BCB82B05}"/>
            </a:ext>
          </a:extLst>
        </xdr:cNvPr>
        <xdr:cNvCxnSpPr/>
      </xdr:nvCxnSpPr>
      <xdr:spPr>
        <a:xfrm>
          <a:off x="7886700" y="17449800"/>
          <a:ext cx="8001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139700</xdr:rowOff>
    </xdr:from>
    <xdr:to>
      <xdr:col>41</xdr:col>
      <xdr:colOff>101600</xdr:colOff>
      <xdr:row>105</xdr:row>
      <xdr:rowOff>69850</xdr:rowOff>
    </xdr:to>
    <xdr:sp macro="" textlink="">
      <xdr:nvSpPr>
        <xdr:cNvPr id="473" name="楕円 472">
          <a:extLst>
            <a:ext uri="{FF2B5EF4-FFF2-40B4-BE49-F238E27FC236}">
              <a16:creationId xmlns:a16="http://schemas.microsoft.com/office/drawing/2014/main" id="{CD7B28A7-5E07-40EA-A3BE-F98748432A6E}"/>
            </a:ext>
          </a:extLst>
        </xdr:cNvPr>
        <xdr:cNvSpPr/>
      </xdr:nvSpPr>
      <xdr:spPr>
        <a:xfrm>
          <a:off x="702945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19050</xdr:rowOff>
    </xdr:from>
    <xdr:to>
      <xdr:col>45</xdr:col>
      <xdr:colOff>177800</xdr:colOff>
      <xdr:row>105</xdr:row>
      <xdr:rowOff>19050</xdr:rowOff>
    </xdr:to>
    <xdr:cxnSp macro="">
      <xdr:nvCxnSpPr>
        <xdr:cNvPr id="474" name="直線コネクタ 473">
          <a:extLst>
            <a:ext uri="{FF2B5EF4-FFF2-40B4-BE49-F238E27FC236}">
              <a16:creationId xmlns:a16="http://schemas.microsoft.com/office/drawing/2014/main" id="{272D3D70-251C-43DF-BD08-B20D9C2128CA}"/>
            </a:ext>
          </a:extLst>
        </xdr:cNvPr>
        <xdr:cNvCxnSpPr/>
      </xdr:nvCxnSpPr>
      <xdr:spPr>
        <a:xfrm>
          <a:off x="7080250" y="174498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133986</xdr:rowOff>
    </xdr:from>
    <xdr:to>
      <xdr:col>36</xdr:col>
      <xdr:colOff>165100</xdr:colOff>
      <xdr:row>105</xdr:row>
      <xdr:rowOff>64136</xdr:rowOff>
    </xdr:to>
    <xdr:sp macro="" textlink="">
      <xdr:nvSpPr>
        <xdr:cNvPr id="475" name="楕円 474">
          <a:extLst>
            <a:ext uri="{FF2B5EF4-FFF2-40B4-BE49-F238E27FC236}">
              <a16:creationId xmlns:a16="http://schemas.microsoft.com/office/drawing/2014/main" id="{1BDF2D5E-F17C-4C52-862A-886B9C704CAD}"/>
            </a:ext>
          </a:extLst>
        </xdr:cNvPr>
        <xdr:cNvSpPr/>
      </xdr:nvSpPr>
      <xdr:spPr>
        <a:xfrm>
          <a:off x="6235700" y="1739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13336</xdr:rowOff>
    </xdr:from>
    <xdr:to>
      <xdr:col>41</xdr:col>
      <xdr:colOff>50800</xdr:colOff>
      <xdr:row>105</xdr:row>
      <xdr:rowOff>19050</xdr:rowOff>
    </xdr:to>
    <xdr:cxnSp macro="">
      <xdr:nvCxnSpPr>
        <xdr:cNvPr id="476" name="直線コネクタ 475">
          <a:extLst>
            <a:ext uri="{FF2B5EF4-FFF2-40B4-BE49-F238E27FC236}">
              <a16:creationId xmlns:a16="http://schemas.microsoft.com/office/drawing/2014/main" id="{7EAE4DE1-01B1-40D6-909E-54F9D0DF110E}"/>
            </a:ext>
          </a:extLst>
        </xdr:cNvPr>
        <xdr:cNvCxnSpPr/>
      </xdr:nvCxnSpPr>
      <xdr:spPr>
        <a:xfrm>
          <a:off x="6286500" y="17444086"/>
          <a:ext cx="79375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83838</xdr:rowOff>
    </xdr:from>
    <xdr:ext cx="469744" cy="259045"/>
    <xdr:sp macro="" textlink="">
      <xdr:nvSpPr>
        <xdr:cNvPr id="477" name="n_1aveValue【市民会館】&#10;一人当たり面積">
          <a:extLst>
            <a:ext uri="{FF2B5EF4-FFF2-40B4-BE49-F238E27FC236}">
              <a16:creationId xmlns:a16="http://schemas.microsoft.com/office/drawing/2014/main" id="{1D5018D3-07AB-40A9-828F-7E7E79501BA7}"/>
            </a:ext>
          </a:extLst>
        </xdr:cNvPr>
        <xdr:cNvSpPr txBox="1"/>
      </xdr:nvSpPr>
      <xdr:spPr>
        <a:xfrm>
          <a:off x="845827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83838</xdr:rowOff>
    </xdr:from>
    <xdr:ext cx="469744" cy="259045"/>
    <xdr:sp macro="" textlink="">
      <xdr:nvSpPr>
        <xdr:cNvPr id="478" name="n_2aveValue【市民会館】&#10;一人当たり面積">
          <a:extLst>
            <a:ext uri="{FF2B5EF4-FFF2-40B4-BE49-F238E27FC236}">
              <a16:creationId xmlns:a16="http://schemas.microsoft.com/office/drawing/2014/main" id="{C1FFCBF7-FBCB-4828-BDE7-6584C29346BA}"/>
            </a:ext>
          </a:extLst>
        </xdr:cNvPr>
        <xdr:cNvSpPr txBox="1"/>
      </xdr:nvSpPr>
      <xdr:spPr>
        <a:xfrm>
          <a:off x="767722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79" name="n_3aveValue【市民会館】&#10;一人当たり面積">
          <a:extLst>
            <a:ext uri="{FF2B5EF4-FFF2-40B4-BE49-F238E27FC236}">
              <a16:creationId xmlns:a16="http://schemas.microsoft.com/office/drawing/2014/main" id="{1AB0CD56-354B-40A4-9310-FAFAE2AB8983}"/>
            </a:ext>
          </a:extLst>
        </xdr:cNvPr>
        <xdr:cNvSpPr txBox="1"/>
      </xdr:nvSpPr>
      <xdr:spPr>
        <a:xfrm>
          <a:off x="6864427" y="1753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89552</xdr:rowOff>
    </xdr:from>
    <xdr:ext cx="469744" cy="259045"/>
    <xdr:sp macro="" textlink="">
      <xdr:nvSpPr>
        <xdr:cNvPr id="480" name="n_4aveValue【市民会館】&#10;一人当たり面積">
          <a:extLst>
            <a:ext uri="{FF2B5EF4-FFF2-40B4-BE49-F238E27FC236}">
              <a16:creationId xmlns:a16="http://schemas.microsoft.com/office/drawing/2014/main" id="{9A6BA1BC-71B6-4339-BE7C-36A937E4DCA1}"/>
            </a:ext>
          </a:extLst>
        </xdr:cNvPr>
        <xdr:cNvSpPr txBox="1"/>
      </xdr:nvSpPr>
      <xdr:spPr>
        <a:xfrm>
          <a:off x="6070677" y="17520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92091</xdr:rowOff>
    </xdr:from>
    <xdr:ext cx="469744" cy="259045"/>
    <xdr:sp macro="" textlink="">
      <xdr:nvSpPr>
        <xdr:cNvPr id="481" name="n_1mainValue【市民会館】&#10;一人当たり面積">
          <a:extLst>
            <a:ext uri="{FF2B5EF4-FFF2-40B4-BE49-F238E27FC236}">
              <a16:creationId xmlns:a16="http://schemas.microsoft.com/office/drawing/2014/main" id="{870A6BC6-744D-4E0B-BF7D-737DC28F7A72}"/>
            </a:ext>
          </a:extLst>
        </xdr:cNvPr>
        <xdr:cNvSpPr txBox="1"/>
      </xdr:nvSpPr>
      <xdr:spPr>
        <a:xfrm>
          <a:off x="8458277" y="1717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86377</xdr:rowOff>
    </xdr:from>
    <xdr:ext cx="469744" cy="259045"/>
    <xdr:sp macro="" textlink="">
      <xdr:nvSpPr>
        <xdr:cNvPr id="482" name="n_2mainValue【市民会館】&#10;一人当たり面積">
          <a:extLst>
            <a:ext uri="{FF2B5EF4-FFF2-40B4-BE49-F238E27FC236}">
              <a16:creationId xmlns:a16="http://schemas.microsoft.com/office/drawing/2014/main" id="{9A2D0922-F892-4747-B382-9BD8221C198C}"/>
            </a:ext>
          </a:extLst>
        </xdr:cNvPr>
        <xdr:cNvSpPr txBox="1"/>
      </xdr:nvSpPr>
      <xdr:spPr>
        <a:xfrm>
          <a:off x="767722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86377</xdr:rowOff>
    </xdr:from>
    <xdr:ext cx="469744" cy="259045"/>
    <xdr:sp macro="" textlink="">
      <xdr:nvSpPr>
        <xdr:cNvPr id="483" name="n_3mainValue【市民会館】&#10;一人当たり面積">
          <a:extLst>
            <a:ext uri="{FF2B5EF4-FFF2-40B4-BE49-F238E27FC236}">
              <a16:creationId xmlns:a16="http://schemas.microsoft.com/office/drawing/2014/main" id="{82AB5AFA-4BDF-45A4-88F0-B2795B37E4E1}"/>
            </a:ext>
          </a:extLst>
        </xdr:cNvPr>
        <xdr:cNvSpPr txBox="1"/>
      </xdr:nvSpPr>
      <xdr:spPr>
        <a:xfrm>
          <a:off x="686442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80663</xdr:rowOff>
    </xdr:from>
    <xdr:ext cx="469744" cy="259045"/>
    <xdr:sp macro="" textlink="">
      <xdr:nvSpPr>
        <xdr:cNvPr id="484" name="n_4mainValue【市民会館】&#10;一人当たり面積">
          <a:extLst>
            <a:ext uri="{FF2B5EF4-FFF2-40B4-BE49-F238E27FC236}">
              <a16:creationId xmlns:a16="http://schemas.microsoft.com/office/drawing/2014/main" id="{4D5399F5-E691-4398-A6C4-6C2E65C3A92C}"/>
            </a:ext>
          </a:extLst>
        </xdr:cNvPr>
        <xdr:cNvSpPr txBox="1"/>
      </xdr:nvSpPr>
      <xdr:spPr>
        <a:xfrm>
          <a:off x="6070677" y="1716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53AF792B-CBF4-4C94-8EFC-EAFF15F69288}"/>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7D74E958-9DA4-4739-9BC8-BBA506C1B446}"/>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F5462D25-42A6-4ABB-8F77-81F0876FD032}"/>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4393A83E-D0B3-4ACF-91CE-C924A35AEE31}"/>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34594CD8-1ABE-4085-BABF-B99B6A1D0549}"/>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39F69E9B-6EEB-48F7-AE34-D3F16B2335AB}"/>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6AB60F71-F5E9-4EB1-93D2-DF366A83903F}"/>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DB4E6C88-F69C-4ACD-BDEA-4DE3D0E1674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80746CC4-5789-4786-BB3A-920A772EC25F}"/>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B22CB5EE-2A03-46D3-9B15-427EEFED3394}"/>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882838E9-3499-4968-BDEF-C1B09D81AE27}"/>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F08E69F8-6E1D-4B39-A03C-ABF265C00297}"/>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963CFCF4-4E66-45A7-8F07-B80E6906C00D}"/>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904E738A-8F80-4589-8AF9-C7CFB2ADD2AA}"/>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F670243D-762D-4824-A746-0A2160E10E85}"/>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AF8BDCAB-4E95-451F-9924-2AB44B3F5EDC}"/>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36D82E7F-B238-4A5B-AC3A-F5A138926E5B}"/>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6054D3C7-3410-4889-BC7B-CC1BABFBF572}"/>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06873409-8B75-4D84-AA6A-94BE160C7C3C}"/>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53AC695D-9B80-461F-8DD9-9A9D2989A4EA}"/>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824C08C7-C785-42FC-8EAC-E1B5E8080FEC}"/>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CFEB36B6-A341-4190-82A0-F28953BFF341}"/>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04136793-39AE-4849-AE50-D3F31C4603AA}"/>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A7C5900C-976A-4676-9753-C3605D259173}"/>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964F4432-631F-40FE-9409-C810A54BD4B2}"/>
            </a:ext>
          </a:extLst>
        </xdr:cNvPr>
        <xdr:cNvCxnSpPr/>
      </xdr:nvCxnSpPr>
      <xdr:spPr>
        <a:xfrm flipV="1">
          <a:off x="14699614" y="551180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6D61FC3C-44D2-4DC5-8CF7-51B79BD1A0F7}"/>
            </a:ext>
          </a:extLst>
        </xdr:cNvPr>
        <xdr:cNvSpPr txBox="1"/>
      </xdr:nvSpPr>
      <xdr:spPr>
        <a:xfrm>
          <a:off x="14738350"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13A95B7C-65E3-4CEE-A0DF-E5867FF5BA67}"/>
            </a:ext>
          </a:extLst>
        </xdr:cNvPr>
        <xdr:cNvCxnSpPr/>
      </xdr:nvCxnSpPr>
      <xdr:spPr>
        <a:xfrm>
          <a:off x="14611350" y="6851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6F01A12C-BBA8-46B6-BD66-512FD094CA4E}"/>
            </a:ext>
          </a:extLst>
        </xdr:cNvPr>
        <xdr:cNvSpPr txBox="1"/>
      </xdr:nvSpPr>
      <xdr:spPr>
        <a:xfrm>
          <a:off x="14738350" y="529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14E965AA-DEAD-4ACE-81B9-DC438B98D380}"/>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A5E08110-BA05-410C-85D3-3068F6514703}"/>
            </a:ext>
          </a:extLst>
        </xdr:cNvPr>
        <xdr:cNvSpPr txBox="1"/>
      </xdr:nvSpPr>
      <xdr:spPr>
        <a:xfrm>
          <a:off x="14738350" y="6214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F25D1113-4F3C-4248-9F36-D89811381497}"/>
            </a:ext>
          </a:extLst>
        </xdr:cNvPr>
        <xdr:cNvSpPr/>
      </xdr:nvSpPr>
      <xdr:spPr>
        <a:xfrm>
          <a:off x="14649450" y="6235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3E640C0B-88C6-400D-ABA3-AC0CAD33620F}"/>
            </a:ext>
          </a:extLst>
        </xdr:cNvPr>
        <xdr:cNvSpPr/>
      </xdr:nvSpPr>
      <xdr:spPr>
        <a:xfrm>
          <a:off x="13887450" y="6199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2AF292C3-34ED-44C7-AC4A-F3C517CAEDF7}"/>
            </a:ext>
          </a:extLst>
        </xdr:cNvPr>
        <xdr:cNvSpPr/>
      </xdr:nvSpPr>
      <xdr:spPr>
        <a:xfrm>
          <a:off x="13093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2B027811-FA05-4688-811C-CD7C73C3363C}"/>
            </a:ext>
          </a:extLst>
        </xdr:cNvPr>
        <xdr:cNvSpPr/>
      </xdr:nvSpPr>
      <xdr:spPr>
        <a:xfrm>
          <a:off x="12299950" y="6161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38735</xdr:rowOff>
    </xdr:from>
    <xdr:to>
      <xdr:col>67</xdr:col>
      <xdr:colOff>101600</xdr:colOff>
      <xdr:row>37</xdr:row>
      <xdr:rowOff>140335</xdr:rowOff>
    </xdr:to>
    <xdr:sp macro="" textlink="">
      <xdr:nvSpPr>
        <xdr:cNvPr id="519" name="フローチャート: 判断 518">
          <a:extLst>
            <a:ext uri="{FF2B5EF4-FFF2-40B4-BE49-F238E27FC236}">
              <a16:creationId xmlns:a16="http://schemas.microsoft.com/office/drawing/2014/main" id="{52907E3F-2413-4725-927B-5A63356796D9}"/>
            </a:ext>
          </a:extLst>
        </xdr:cNvPr>
        <xdr:cNvSpPr/>
      </xdr:nvSpPr>
      <xdr:spPr>
        <a:xfrm>
          <a:off x="11487150" y="61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1C7C4306-699C-4023-8CEA-C14E4F018045}"/>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7B093EC9-7B82-4921-B933-D74E6CDFC28F}"/>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DA5890E6-F893-4402-BA48-46E5BC82829F}"/>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E61F25F7-578E-4FE5-82A8-D59CC3D062F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E726813C-C905-4BC3-BFF6-78B526957EE3}"/>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36830</xdr:rowOff>
    </xdr:from>
    <xdr:to>
      <xdr:col>85</xdr:col>
      <xdr:colOff>177800</xdr:colOff>
      <xdr:row>36</xdr:row>
      <xdr:rowOff>138430</xdr:rowOff>
    </xdr:to>
    <xdr:sp macro="" textlink="">
      <xdr:nvSpPr>
        <xdr:cNvPr id="525" name="楕円 524">
          <a:extLst>
            <a:ext uri="{FF2B5EF4-FFF2-40B4-BE49-F238E27FC236}">
              <a16:creationId xmlns:a16="http://schemas.microsoft.com/office/drawing/2014/main" id="{B1082A94-8819-4B6E-AE90-A4D566AB6489}"/>
            </a:ext>
          </a:extLst>
        </xdr:cNvPr>
        <xdr:cNvSpPr/>
      </xdr:nvSpPr>
      <xdr:spPr>
        <a:xfrm>
          <a:off x="14649450" y="59867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59707</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82F8B0E9-5A68-4564-85BF-E6E2F3441A79}"/>
            </a:ext>
          </a:extLst>
        </xdr:cNvPr>
        <xdr:cNvSpPr txBox="1"/>
      </xdr:nvSpPr>
      <xdr:spPr>
        <a:xfrm>
          <a:off x="14738350" y="5844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139700</xdr:rowOff>
    </xdr:from>
    <xdr:to>
      <xdr:col>81</xdr:col>
      <xdr:colOff>101600</xdr:colOff>
      <xdr:row>36</xdr:row>
      <xdr:rowOff>69850</xdr:rowOff>
    </xdr:to>
    <xdr:sp macro="" textlink="">
      <xdr:nvSpPr>
        <xdr:cNvPr id="527" name="楕円 526">
          <a:extLst>
            <a:ext uri="{FF2B5EF4-FFF2-40B4-BE49-F238E27FC236}">
              <a16:creationId xmlns:a16="http://schemas.microsoft.com/office/drawing/2014/main" id="{FEB20D18-CAF3-4DD1-BD69-CD2B1F780153}"/>
            </a:ext>
          </a:extLst>
        </xdr:cNvPr>
        <xdr:cNvSpPr/>
      </xdr:nvSpPr>
      <xdr:spPr>
        <a:xfrm>
          <a:off x="13887450" y="5924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19050</xdr:rowOff>
    </xdr:from>
    <xdr:to>
      <xdr:col>85</xdr:col>
      <xdr:colOff>127000</xdr:colOff>
      <xdr:row>36</xdr:row>
      <xdr:rowOff>87630</xdr:rowOff>
    </xdr:to>
    <xdr:cxnSp macro="">
      <xdr:nvCxnSpPr>
        <xdr:cNvPr id="528" name="直線コネクタ 527">
          <a:extLst>
            <a:ext uri="{FF2B5EF4-FFF2-40B4-BE49-F238E27FC236}">
              <a16:creationId xmlns:a16="http://schemas.microsoft.com/office/drawing/2014/main" id="{5CD3F2E9-BA25-4750-9C02-72BDF078DF61}"/>
            </a:ext>
          </a:extLst>
        </xdr:cNvPr>
        <xdr:cNvCxnSpPr/>
      </xdr:nvCxnSpPr>
      <xdr:spPr>
        <a:xfrm>
          <a:off x="13938250" y="5969000"/>
          <a:ext cx="762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107315</xdr:rowOff>
    </xdr:from>
    <xdr:to>
      <xdr:col>76</xdr:col>
      <xdr:colOff>165100</xdr:colOff>
      <xdr:row>36</xdr:row>
      <xdr:rowOff>37465</xdr:rowOff>
    </xdr:to>
    <xdr:sp macro="" textlink="">
      <xdr:nvSpPr>
        <xdr:cNvPr id="529" name="楕円 528">
          <a:extLst>
            <a:ext uri="{FF2B5EF4-FFF2-40B4-BE49-F238E27FC236}">
              <a16:creationId xmlns:a16="http://schemas.microsoft.com/office/drawing/2014/main" id="{40C8985A-3A8C-4785-8110-B2557E6AB966}"/>
            </a:ext>
          </a:extLst>
        </xdr:cNvPr>
        <xdr:cNvSpPr/>
      </xdr:nvSpPr>
      <xdr:spPr>
        <a:xfrm>
          <a:off x="13093700" y="5892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158115</xdr:rowOff>
    </xdr:from>
    <xdr:to>
      <xdr:col>81</xdr:col>
      <xdr:colOff>50800</xdr:colOff>
      <xdr:row>36</xdr:row>
      <xdr:rowOff>19050</xdr:rowOff>
    </xdr:to>
    <xdr:cxnSp macro="">
      <xdr:nvCxnSpPr>
        <xdr:cNvPr id="530" name="直線コネクタ 529">
          <a:extLst>
            <a:ext uri="{FF2B5EF4-FFF2-40B4-BE49-F238E27FC236}">
              <a16:creationId xmlns:a16="http://schemas.microsoft.com/office/drawing/2014/main" id="{195AD49A-A2BF-4652-ABF9-8EB571A94B26}"/>
            </a:ext>
          </a:extLst>
        </xdr:cNvPr>
        <xdr:cNvCxnSpPr/>
      </xdr:nvCxnSpPr>
      <xdr:spPr>
        <a:xfrm>
          <a:off x="13144500" y="5942965"/>
          <a:ext cx="79375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55880</xdr:rowOff>
    </xdr:from>
    <xdr:to>
      <xdr:col>72</xdr:col>
      <xdr:colOff>38100</xdr:colOff>
      <xdr:row>35</xdr:row>
      <xdr:rowOff>157480</xdr:rowOff>
    </xdr:to>
    <xdr:sp macro="" textlink="">
      <xdr:nvSpPr>
        <xdr:cNvPr id="531" name="楕円 530">
          <a:extLst>
            <a:ext uri="{FF2B5EF4-FFF2-40B4-BE49-F238E27FC236}">
              <a16:creationId xmlns:a16="http://schemas.microsoft.com/office/drawing/2014/main" id="{726FE43D-3B3D-48FF-80AF-D320EDAEC635}"/>
            </a:ext>
          </a:extLst>
        </xdr:cNvPr>
        <xdr:cNvSpPr/>
      </xdr:nvSpPr>
      <xdr:spPr>
        <a:xfrm>
          <a:off x="12299950" y="58407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106680</xdr:rowOff>
    </xdr:from>
    <xdr:to>
      <xdr:col>76</xdr:col>
      <xdr:colOff>114300</xdr:colOff>
      <xdr:row>35</xdr:row>
      <xdr:rowOff>158115</xdr:rowOff>
    </xdr:to>
    <xdr:cxnSp macro="">
      <xdr:nvCxnSpPr>
        <xdr:cNvPr id="532" name="直線コネクタ 531">
          <a:extLst>
            <a:ext uri="{FF2B5EF4-FFF2-40B4-BE49-F238E27FC236}">
              <a16:creationId xmlns:a16="http://schemas.microsoft.com/office/drawing/2014/main" id="{318A62DC-1A9C-48C5-9DC3-7B70E7B89FB9}"/>
            </a:ext>
          </a:extLst>
        </xdr:cNvPr>
        <xdr:cNvCxnSpPr/>
      </xdr:nvCxnSpPr>
      <xdr:spPr>
        <a:xfrm>
          <a:off x="12344400" y="5891530"/>
          <a:ext cx="8001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4445</xdr:rowOff>
    </xdr:from>
    <xdr:to>
      <xdr:col>67</xdr:col>
      <xdr:colOff>101600</xdr:colOff>
      <xdr:row>35</xdr:row>
      <xdr:rowOff>106045</xdr:rowOff>
    </xdr:to>
    <xdr:sp macro="" textlink="">
      <xdr:nvSpPr>
        <xdr:cNvPr id="533" name="楕円 532">
          <a:extLst>
            <a:ext uri="{FF2B5EF4-FFF2-40B4-BE49-F238E27FC236}">
              <a16:creationId xmlns:a16="http://schemas.microsoft.com/office/drawing/2014/main" id="{66186968-46B1-4297-8CF0-662CE3B1BC76}"/>
            </a:ext>
          </a:extLst>
        </xdr:cNvPr>
        <xdr:cNvSpPr/>
      </xdr:nvSpPr>
      <xdr:spPr>
        <a:xfrm>
          <a:off x="11487150" y="578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55245</xdr:rowOff>
    </xdr:from>
    <xdr:to>
      <xdr:col>71</xdr:col>
      <xdr:colOff>177800</xdr:colOff>
      <xdr:row>35</xdr:row>
      <xdr:rowOff>106680</xdr:rowOff>
    </xdr:to>
    <xdr:cxnSp macro="">
      <xdr:nvCxnSpPr>
        <xdr:cNvPr id="534" name="直線コネクタ 533">
          <a:extLst>
            <a:ext uri="{FF2B5EF4-FFF2-40B4-BE49-F238E27FC236}">
              <a16:creationId xmlns:a16="http://schemas.microsoft.com/office/drawing/2014/main" id="{3F3A35AC-5203-4A43-A5EF-5A159113C1C5}"/>
            </a:ext>
          </a:extLst>
        </xdr:cNvPr>
        <xdr:cNvCxnSpPr/>
      </xdr:nvCxnSpPr>
      <xdr:spPr>
        <a:xfrm>
          <a:off x="11537950" y="5840095"/>
          <a:ext cx="8064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62DF0875-8370-4FA9-938D-85B8A2E6E685}"/>
            </a:ext>
          </a:extLst>
        </xdr:cNvPr>
        <xdr:cNvSpPr txBox="1"/>
      </xdr:nvSpPr>
      <xdr:spPr>
        <a:xfrm>
          <a:off x="13742044" y="6285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E9087971-9A54-4AB2-A5E2-B4C94207574E}"/>
            </a:ext>
          </a:extLst>
        </xdr:cNvPr>
        <xdr:cNvSpPr txBox="1"/>
      </xdr:nvSpPr>
      <xdr:spPr>
        <a:xfrm>
          <a:off x="1296099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1A652A15-7860-4961-A183-F4D2904A0DC3}"/>
            </a:ext>
          </a:extLst>
        </xdr:cNvPr>
        <xdr:cNvSpPr txBox="1"/>
      </xdr:nvSpPr>
      <xdr:spPr>
        <a:xfrm>
          <a:off x="12167244"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131462</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D3F3C055-E62C-4517-9F24-E9890CFDC00C}"/>
            </a:ext>
          </a:extLst>
        </xdr:cNvPr>
        <xdr:cNvSpPr txBox="1"/>
      </xdr:nvSpPr>
      <xdr:spPr>
        <a:xfrm>
          <a:off x="11354444" y="624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86377</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4730B7EC-C8B3-4F74-A73D-A4E276F3F9E6}"/>
            </a:ext>
          </a:extLst>
        </xdr:cNvPr>
        <xdr:cNvSpPr txBox="1"/>
      </xdr:nvSpPr>
      <xdr:spPr>
        <a:xfrm>
          <a:off x="13742044" y="57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53992</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C3DF241F-BB08-44B9-A4F7-A7F0F41CF29F}"/>
            </a:ext>
          </a:extLst>
        </xdr:cNvPr>
        <xdr:cNvSpPr txBox="1"/>
      </xdr:nvSpPr>
      <xdr:spPr>
        <a:xfrm>
          <a:off x="12960994" y="567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2557</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CDBC5918-5079-4E62-87F5-A10C34A3A419}"/>
            </a:ext>
          </a:extLst>
        </xdr:cNvPr>
        <xdr:cNvSpPr txBox="1"/>
      </xdr:nvSpPr>
      <xdr:spPr>
        <a:xfrm>
          <a:off x="12167244" y="56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122572</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7627B505-E3E3-46B6-BDD3-3E19569A8F7C}"/>
            </a:ext>
          </a:extLst>
        </xdr:cNvPr>
        <xdr:cNvSpPr txBox="1"/>
      </xdr:nvSpPr>
      <xdr:spPr>
        <a:xfrm>
          <a:off x="11354444" y="5577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C3F07DF9-130A-4E86-8A0E-41E2FB6D4E78}"/>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EE18E87C-E4A3-48AB-856C-85E694FE54AE}"/>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637F01E8-5A81-4390-805B-F85A5DF4DE78}"/>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37AEAD24-43F4-497E-A61F-4A590001046E}"/>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AE4F954E-167C-4446-83B2-C8873D1E2008}"/>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6E683BBD-1586-4348-86E4-8BC0C060B14A}"/>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1C403092-DB1E-4688-8FB9-49A46922153D}"/>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E391DFE2-0BE5-44B7-B97E-9B23D48E5342}"/>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DF56BADE-B479-43A5-B5D0-83B31265165D}"/>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FF4D0A28-4A00-499A-9215-6483FE48553C}"/>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D5D02849-9E09-41F2-80F5-C62F74553F9C}"/>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EFA7161E-79E5-4C83-BBC0-88B383C3EEAF}"/>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1D77E682-7FA7-46B6-9DC8-074E59B1748D}"/>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0C7B6669-EC65-47A7-AE0D-0392AC50C16A}"/>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F62B4AED-328D-4ED4-A17B-19D67F440689}"/>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0FEAF548-B16B-4392-82EF-F455B7D0B757}"/>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E12FEEED-695D-4AB4-BC76-590F6852337E}"/>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587A4A91-0C64-45C7-A079-74273CBACCF1}"/>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AAFC6E42-C84B-4D77-8FD8-BDF51BBD72D6}"/>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DB1354F9-0469-4467-A2C5-BEC858D7A820}"/>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E0DABC1C-FA2B-4DA0-9B60-414EDD377E6A}"/>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211117F7-2DF1-4BA1-9738-8A0A7B7AE9A6}"/>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EE4BEC6E-77C2-4722-ADC0-FA2B565B9AF3}"/>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D0BE783E-9247-4A27-B6AE-195BD4469A6C}"/>
            </a:ext>
          </a:extLst>
        </xdr:cNvPr>
        <xdr:cNvCxnSpPr/>
      </xdr:nvCxnSpPr>
      <xdr:spPr>
        <a:xfrm flipV="1">
          <a:off x="19951064" y="5498838"/>
          <a:ext cx="0" cy="14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3DAC3AFF-8F48-46DB-AEA7-7AC1885785A3}"/>
            </a:ext>
          </a:extLst>
        </xdr:cNvPr>
        <xdr:cNvSpPr txBox="1"/>
      </xdr:nvSpPr>
      <xdr:spPr>
        <a:xfrm>
          <a:off x="19989800" y="696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E2D6D9A0-83E4-4CD2-BCED-3DB7F07D36E8}"/>
            </a:ext>
          </a:extLst>
        </xdr:cNvPr>
        <xdr:cNvCxnSpPr/>
      </xdr:nvCxnSpPr>
      <xdr:spPr>
        <a:xfrm>
          <a:off x="19881850" y="6957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49F09D59-331E-4396-B466-1CF6411271C2}"/>
            </a:ext>
          </a:extLst>
        </xdr:cNvPr>
        <xdr:cNvSpPr txBox="1"/>
      </xdr:nvSpPr>
      <xdr:spPr>
        <a:xfrm>
          <a:off x="19989800" y="528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93DBEBD5-8D70-4E46-ADF8-F48ED1424711}"/>
            </a:ext>
          </a:extLst>
        </xdr:cNvPr>
        <xdr:cNvCxnSpPr/>
      </xdr:nvCxnSpPr>
      <xdr:spPr>
        <a:xfrm>
          <a:off x="19881850" y="54988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106784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520E2FE9-FCB3-47C4-A498-9B76BB346EAF}"/>
            </a:ext>
          </a:extLst>
        </xdr:cNvPr>
        <xdr:cNvSpPr txBox="1"/>
      </xdr:nvSpPr>
      <xdr:spPr>
        <a:xfrm>
          <a:off x="19989800" y="6221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1AEC7B5F-1D2A-404A-8068-885CE2BC2B67}"/>
            </a:ext>
          </a:extLst>
        </xdr:cNvPr>
        <xdr:cNvSpPr/>
      </xdr:nvSpPr>
      <xdr:spPr>
        <a:xfrm>
          <a:off x="19900900" y="63640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CF3822E1-15B5-46F7-BDCE-0D0DE922E835}"/>
            </a:ext>
          </a:extLst>
        </xdr:cNvPr>
        <xdr:cNvSpPr/>
      </xdr:nvSpPr>
      <xdr:spPr>
        <a:xfrm>
          <a:off x="19157950" y="63763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3FD9ABCA-710D-4CE1-8A54-8F69C0E40C10}"/>
            </a:ext>
          </a:extLst>
        </xdr:cNvPr>
        <xdr:cNvSpPr/>
      </xdr:nvSpPr>
      <xdr:spPr>
        <a:xfrm>
          <a:off x="18345150" y="63907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D3DAB09D-33D9-48D5-BDC3-43ECD0E70F81}"/>
            </a:ext>
          </a:extLst>
        </xdr:cNvPr>
        <xdr:cNvSpPr/>
      </xdr:nvSpPr>
      <xdr:spPr>
        <a:xfrm>
          <a:off x="17551400" y="64099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1160</xdr:rowOff>
    </xdr:from>
    <xdr:to>
      <xdr:col>98</xdr:col>
      <xdr:colOff>38100</xdr:colOff>
      <xdr:row>39</xdr:row>
      <xdr:rowOff>102760</xdr:rowOff>
    </xdr:to>
    <xdr:sp macro="" textlink="">
      <xdr:nvSpPr>
        <xdr:cNvPr id="576" name="フローチャート: 判断 575">
          <a:extLst>
            <a:ext uri="{FF2B5EF4-FFF2-40B4-BE49-F238E27FC236}">
              <a16:creationId xmlns:a16="http://schemas.microsoft.com/office/drawing/2014/main" id="{D7EAF3F8-020C-4A3B-A9FB-F2EBA9FD0EB4}"/>
            </a:ext>
          </a:extLst>
        </xdr:cNvPr>
        <xdr:cNvSpPr/>
      </xdr:nvSpPr>
      <xdr:spPr>
        <a:xfrm>
          <a:off x="16757650" y="6446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CE286F58-E0BD-432B-A9CD-D04880E7900F}"/>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9DD108F3-4CF0-4C57-A8FB-27BED728E2BC}"/>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21696BC3-83CA-4FC0-BB49-81A7DFFCD14D}"/>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41F85B3A-B024-4B5F-8826-8AD5921EFB7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4F2FE070-06CB-4D88-A849-7F67DDBCAE92}"/>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1031</xdr:rowOff>
    </xdr:from>
    <xdr:to>
      <xdr:col>116</xdr:col>
      <xdr:colOff>114300</xdr:colOff>
      <xdr:row>41</xdr:row>
      <xdr:rowOff>102631</xdr:rowOff>
    </xdr:to>
    <xdr:sp macro="" textlink="">
      <xdr:nvSpPr>
        <xdr:cNvPr id="582" name="楕円 581">
          <a:extLst>
            <a:ext uri="{FF2B5EF4-FFF2-40B4-BE49-F238E27FC236}">
              <a16:creationId xmlns:a16="http://schemas.microsoft.com/office/drawing/2014/main" id="{FC0ED823-F6F7-4EE9-AF8C-6A63C724BBAA}"/>
            </a:ext>
          </a:extLst>
        </xdr:cNvPr>
        <xdr:cNvSpPr/>
      </xdr:nvSpPr>
      <xdr:spPr>
        <a:xfrm>
          <a:off x="19900900" y="677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150908</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D078D42A-38B8-4DEE-8ECC-74EBB6A04376}"/>
            </a:ext>
          </a:extLst>
        </xdr:cNvPr>
        <xdr:cNvSpPr txBox="1"/>
      </xdr:nvSpPr>
      <xdr:spPr>
        <a:xfrm>
          <a:off x="19989800" y="67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467</xdr:rowOff>
    </xdr:from>
    <xdr:to>
      <xdr:col>112</xdr:col>
      <xdr:colOff>38100</xdr:colOff>
      <xdr:row>41</xdr:row>
      <xdr:rowOff>102067</xdr:rowOff>
    </xdr:to>
    <xdr:sp macro="" textlink="">
      <xdr:nvSpPr>
        <xdr:cNvPr id="584" name="楕円 583">
          <a:extLst>
            <a:ext uri="{FF2B5EF4-FFF2-40B4-BE49-F238E27FC236}">
              <a16:creationId xmlns:a16="http://schemas.microsoft.com/office/drawing/2014/main" id="{41A5E99F-4463-490C-AA7F-4C294E0F072A}"/>
            </a:ext>
          </a:extLst>
        </xdr:cNvPr>
        <xdr:cNvSpPr/>
      </xdr:nvSpPr>
      <xdr:spPr>
        <a:xfrm>
          <a:off x="19157950" y="67759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51267</xdr:rowOff>
    </xdr:from>
    <xdr:to>
      <xdr:col>116</xdr:col>
      <xdr:colOff>63500</xdr:colOff>
      <xdr:row>41</xdr:row>
      <xdr:rowOff>51831</xdr:rowOff>
    </xdr:to>
    <xdr:cxnSp macro="">
      <xdr:nvCxnSpPr>
        <xdr:cNvPr id="585" name="直線コネクタ 584">
          <a:extLst>
            <a:ext uri="{FF2B5EF4-FFF2-40B4-BE49-F238E27FC236}">
              <a16:creationId xmlns:a16="http://schemas.microsoft.com/office/drawing/2014/main" id="{26113973-A4F3-4F67-80AF-FE1A91091DCD}"/>
            </a:ext>
          </a:extLst>
        </xdr:cNvPr>
        <xdr:cNvCxnSpPr/>
      </xdr:nvCxnSpPr>
      <xdr:spPr>
        <a:xfrm>
          <a:off x="19202400" y="6826717"/>
          <a:ext cx="7493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170897</xdr:rowOff>
    </xdr:from>
    <xdr:to>
      <xdr:col>107</xdr:col>
      <xdr:colOff>101600</xdr:colOff>
      <xdr:row>41</xdr:row>
      <xdr:rowOff>101047</xdr:rowOff>
    </xdr:to>
    <xdr:sp macro="" textlink="">
      <xdr:nvSpPr>
        <xdr:cNvPr id="586" name="楕円 585">
          <a:extLst>
            <a:ext uri="{FF2B5EF4-FFF2-40B4-BE49-F238E27FC236}">
              <a16:creationId xmlns:a16="http://schemas.microsoft.com/office/drawing/2014/main" id="{F37B401F-6DD2-4D63-ADFB-575368D27F06}"/>
            </a:ext>
          </a:extLst>
        </xdr:cNvPr>
        <xdr:cNvSpPr/>
      </xdr:nvSpPr>
      <xdr:spPr>
        <a:xfrm>
          <a:off x="18345150" y="677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50247</xdr:rowOff>
    </xdr:from>
    <xdr:to>
      <xdr:col>111</xdr:col>
      <xdr:colOff>177800</xdr:colOff>
      <xdr:row>41</xdr:row>
      <xdr:rowOff>51267</xdr:rowOff>
    </xdr:to>
    <xdr:cxnSp macro="">
      <xdr:nvCxnSpPr>
        <xdr:cNvPr id="587" name="直線コネクタ 586">
          <a:extLst>
            <a:ext uri="{FF2B5EF4-FFF2-40B4-BE49-F238E27FC236}">
              <a16:creationId xmlns:a16="http://schemas.microsoft.com/office/drawing/2014/main" id="{F169D851-72CF-47CA-AED0-C15212C451F7}"/>
            </a:ext>
          </a:extLst>
        </xdr:cNvPr>
        <xdr:cNvCxnSpPr/>
      </xdr:nvCxnSpPr>
      <xdr:spPr>
        <a:xfrm>
          <a:off x="18395950" y="6825697"/>
          <a:ext cx="806450" cy="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169723</xdr:rowOff>
    </xdr:from>
    <xdr:to>
      <xdr:col>102</xdr:col>
      <xdr:colOff>165100</xdr:colOff>
      <xdr:row>41</xdr:row>
      <xdr:rowOff>99873</xdr:rowOff>
    </xdr:to>
    <xdr:sp macro="" textlink="">
      <xdr:nvSpPr>
        <xdr:cNvPr id="588" name="楕円 587">
          <a:extLst>
            <a:ext uri="{FF2B5EF4-FFF2-40B4-BE49-F238E27FC236}">
              <a16:creationId xmlns:a16="http://schemas.microsoft.com/office/drawing/2014/main" id="{D9FD056E-C416-4104-AA24-E6DDE47A75BC}"/>
            </a:ext>
          </a:extLst>
        </xdr:cNvPr>
        <xdr:cNvSpPr/>
      </xdr:nvSpPr>
      <xdr:spPr>
        <a:xfrm>
          <a:off x="17551400" y="677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49073</xdr:rowOff>
    </xdr:from>
    <xdr:to>
      <xdr:col>107</xdr:col>
      <xdr:colOff>50800</xdr:colOff>
      <xdr:row>41</xdr:row>
      <xdr:rowOff>50247</xdr:rowOff>
    </xdr:to>
    <xdr:cxnSp macro="">
      <xdr:nvCxnSpPr>
        <xdr:cNvPr id="589" name="直線コネクタ 588">
          <a:extLst>
            <a:ext uri="{FF2B5EF4-FFF2-40B4-BE49-F238E27FC236}">
              <a16:creationId xmlns:a16="http://schemas.microsoft.com/office/drawing/2014/main" id="{5DC20E6C-5CCD-4568-BABC-9B3818AD8A65}"/>
            </a:ext>
          </a:extLst>
        </xdr:cNvPr>
        <xdr:cNvCxnSpPr/>
      </xdr:nvCxnSpPr>
      <xdr:spPr>
        <a:xfrm>
          <a:off x="17602200" y="6824523"/>
          <a:ext cx="793750" cy="1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168633</xdr:rowOff>
    </xdr:from>
    <xdr:to>
      <xdr:col>98</xdr:col>
      <xdr:colOff>38100</xdr:colOff>
      <xdr:row>41</xdr:row>
      <xdr:rowOff>98783</xdr:rowOff>
    </xdr:to>
    <xdr:sp macro="" textlink="">
      <xdr:nvSpPr>
        <xdr:cNvPr id="590" name="楕円 589">
          <a:extLst>
            <a:ext uri="{FF2B5EF4-FFF2-40B4-BE49-F238E27FC236}">
              <a16:creationId xmlns:a16="http://schemas.microsoft.com/office/drawing/2014/main" id="{DD16108D-BC91-44F5-90B2-EFD6CEADF515}"/>
            </a:ext>
          </a:extLst>
        </xdr:cNvPr>
        <xdr:cNvSpPr/>
      </xdr:nvSpPr>
      <xdr:spPr>
        <a:xfrm>
          <a:off x="16757650" y="67726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47983</xdr:rowOff>
    </xdr:from>
    <xdr:to>
      <xdr:col>102</xdr:col>
      <xdr:colOff>114300</xdr:colOff>
      <xdr:row>41</xdr:row>
      <xdr:rowOff>49073</xdr:rowOff>
    </xdr:to>
    <xdr:cxnSp macro="">
      <xdr:nvCxnSpPr>
        <xdr:cNvPr id="591" name="直線コネクタ 590">
          <a:extLst>
            <a:ext uri="{FF2B5EF4-FFF2-40B4-BE49-F238E27FC236}">
              <a16:creationId xmlns:a16="http://schemas.microsoft.com/office/drawing/2014/main" id="{8F148233-8665-4D91-9F50-339CC34F6E31}"/>
            </a:ext>
          </a:extLst>
        </xdr:cNvPr>
        <xdr:cNvCxnSpPr/>
      </xdr:nvCxnSpPr>
      <xdr:spPr>
        <a:xfrm>
          <a:off x="16802100" y="6823433"/>
          <a:ext cx="800100" cy="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42897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F8FA33E3-C3E1-4F8D-BEBB-1094216212EF}"/>
            </a:ext>
          </a:extLst>
        </xdr:cNvPr>
        <xdr:cNvSpPr txBox="1"/>
      </xdr:nvSpPr>
      <xdr:spPr>
        <a:xfrm>
          <a:off x="18947911" y="615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57276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117D0464-D2F7-4B9D-AC4A-90142EB09A85}"/>
            </a:ext>
          </a:extLst>
        </xdr:cNvPr>
        <xdr:cNvSpPr txBox="1"/>
      </xdr:nvSpPr>
      <xdr:spPr>
        <a:xfrm>
          <a:off x="18166861" y="617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76479</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020EF787-5935-468A-87BC-7DAA7A50FCBE}"/>
            </a:ext>
          </a:extLst>
        </xdr:cNvPr>
        <xdr:cNvSpPr txBox="1"/>
      </xdr:nvSpPr>
      <xdr:spPr>
        <a:xfrm>
          <a:off x="17354061" y="619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119288</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9B97ED3A-D852-406C-A12E-0757C93540D4}"/>
            </a:ext>
          </a:extLst>
        </xdr:cNvPr>
        <xdr:cNvSpPr txBox="1"/>
      </xdr:nvSpPr>
      <xdr:spPr>
        <a:xfrm>
          <a:off x="16560311" y="623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93194</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51289E84-8E80-4DBA-A13D-E9453C9EE773}"/>
            </a:ext>
          </a:extLst>
        </xdr:cNvPr>
        <xdr:cNvSpPr txBox="1"/>
      </xdr:nvSpPr>
      <xdr:spPr>
        <a:xfrm>
          <a:off x="18947911" y="686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92174</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61D113F6-F0AA-4924-B2C3-D856AE1EAFA9}"/>
            </a:ext>
          </a:extLst>
        </xdr:cNvPr>
        <xdr:cNvSpPr txBox="1"/>
      </xdr:nvSpPr>
      <xdr:spPr>
        <a:xfrm>
          <a:off x="18166861" y="686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91000</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B1F43BD5-EFA1-4758-996A-A4EABA01995F}"/>
            </a:ext>
          </a:extLst>
        </xdr:cNvPr>
        <xdr:cNvSpPr txBox="1"/>
      </xdr:nvSpPr>
      <xdr:spPr>
        <a:xfrm>
          <a:off x="17354061" y="686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89910</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83683EEE-2D59-4917-93EB-F713779E4616}"/>
            </a:ext>
          </a:extLst>
        </xdr:cNvPr>
        <xdr:cNvSpPr txBox="1"/>
      </xdr:nvSpPr>
      <xdr:spPr>
        <a:xfrm>
          <a:off x="16560311" y="6865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B26EC01C-0E40-4AF0-B0C5-3A19A7B256BF}"/>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001065F4-3ECD-490F-A9A5-F9502E002E81}"/>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6AED27E3-9613-46AC-AE6A-9DBE6D67C55B}"/>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56594192-F50F-4AC1-828E-61F915EEC108}"/>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23DFA97E-45CA-4868-9891-9A575664212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420B10E8-7AB1-4C1A-A45D-C849A147C479}"/>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01998623-7810-4C84-9EDF-184529E1A6BB}"/>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46389EE7-48E8-4214-BEEA-5A45EB398BFB}"/>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A7FF2803-A310-4882-8FAF-391017A2DC4A}"/>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4EC219F0-21C7-41F3-BD1A-69B8547FAA8E}"/>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E679B348-ACD6-4E63-A9EB-FE6FDC33EB34}"/>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a:extLst>
            <a:ext uri="{FF2B5EF4-FFF2-40B4-BE49-F238E27FC236}">
              <a16:creationId xmlns:a16="http://schemas.microsoft.com/office/drawing/2014/main" id="{453B5EA5-09E9-4389-883B-4A25CD14E6EE}"/>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2" name="テキスト ボックス 611">
          <a:extLst>
            <a:ext uri="{FF2B5EF4-FFF2-40B4-BE49-F238E27FC236}">
              <a16:creationId xmlns:a16="http://schemas.microsoft.com/office/drawing/2014/main" id="{F4D70722-C6F0-4653-9A39-65D5C927ED2F}"/>
            </a:ext>
          </a:extLst>
        </xdr:cNvPr>
        <xdr:cNvSpPr txBox="1"/>
      </xdr:nvSpPr>
      <xdr:spPr>
        <a:xfrm>
          <a:off x="10842791" y="1051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a:extLst>
            <a:ext uri="{FF2B5EF4-FFF2-40B4-BE49-F238E27FC236}">
              <a16:creationId xmlns:a16="http://schemas.microsoft.com/office/drawing/2014/main" id="{594547E2-A5B5-4343-8A53-82A63A567B22}"/>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a:extLst>
            <a:ext uri="{FF2B5EF4-FFF2-40B4-BE49-F238E27FC236}">
              <a16:creationId xmlns:a16="http://schemas.microsoft.com/office/drawing/2014/main" id="{51A7CEDA-14D2-4709-96DE-BFBA64607F93}"/>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a:extLst>
            <a:ext uri="{FF2B5EF4-FFF2-40B4-BE49-F238E27FC236}">
              <a16:creationId xmlns:a16="http://schemas.microsoft.com/office/drawing/2014/main" id="{E0984FC2-C2E8-4D9A-96E5-7A644FCBDCCF}"/>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a:extLst>
            <a:ext uri="{FF2B5EF4-FFF2-40B4-BE49-F238E27FC236}">
              <a16:creationId xmlns:a16="http://schemas.microsoft.com/office/drawing/2014/main" id="{66DAB7A0-1BB7-440A-9C4A-93916DB6F548}"/>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a:extLst>
            <a:ext uri="{FF2B5EF4-FFF2-40B4-BE49-F238E27FC236}">
              <a16:creationId xmlns:a16="http://schemas.microsoft.com/office/drawing/2014/main" id="{57A8A11B-95EF-4FA2-BF13-8126B6BD1E76}"/>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a:extLst>
            <a:ext uri="{FF2B5EF4-FFF2-40B4-BE49-F238E27FC236}">
              <a16:creationId xmlns:a16="http://schemas.microsoft.com/office/drawing/2014/main" id="{D116E101-CED8-4395-9B09-53D7AFE6C259}"/>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a:extLst>
            <a:ext uri="{FF2B5EF4-FFF2-40B4-BE49-F238E27FC236}">
              <a16:creationId xmlns:a16="http://schemas.microsoft.com/office/drawing/2014/main" id="{FDAA6486-EFB3-485A-9CFF-140AF66EE977}"/>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0" name="テキスト ボックス 619">
          <a:extLst>
            <a:ext uri="{FF2B5EF4-FFF2-40B4-BE49-F238E27FC236}">
              <a16:creationId xmlns:a16="http://schemas.microsoft.com/office/drawing/2014/main" id="{C27348D3-0033-4143-97C1-5547B4E1653D}"/>
            </a:ext>
          </a:extLst>
        </xdr:cNvPr>
        <xdr:cNvSpPr txBox="1"/>
      </xdr:nvSpPr>
      <xdr:spPr>
        <a:xfrm>
          <a:off x="10906911" y="9046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a:extLst>
            <a:ext uri="{FF2B5EF4-FFF2-40B4-BE49-F238E27FC236}">
              <a16:creationId xmlns:a16="http://schemas.microsoft.com/office/drawing/2014/main" id="{B1E6C724-ABD9-41A0-9BE6-C07F2B04FC9D}"/>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a:extLst>
            <a:ext uri="{FF2B5EF4-FFF2-40B4-BE49-F238E27FC236}">
              <a16:creationId xmlns:a16="http://schemas.microsoft.com/office/drawing/2014/main" id="{AEAF96E4-B19E-4A7C-AE57-18D885073C6F}"/>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19050</xdr:rowOff>
    </xdr:from>
    <xdr:to>
      <xdr:col>85</xdr:col>
      <xdr:colOff>126364</xdr:colOff>
      <xdr:row>63</xdr:row>
      <xdr:rowOff>85725</xdr:rowOff>
    </xdr:to>
    <xdr:cxnSp macro="">
      <xdr:nvCxnSpPr>
        <xdr:cNvPr id="623" name="直線コネクタ 622">
          <a:extLst>
            <a:ext uri="{FF2B5EF4-FFF2-40B4-BE49-F238E27FC236}">
              <a16:creationId xmlns:a16="http://schemas.microsoft.com/office/drawing/2014/main" id="{5FE38754-3E60-40BD-B20E-DC2814FC9201}"/>
            </a:ext>
          </a:extLst>
        </xdr:cNvPr>
        <xdr:cNvCxnSpPr/>
      </xdr:nvCxnSpPr>
      <xdr:spPr>
        <a:xfrm flipV="1">
          <a:off x="14699614" y="9436100"/>
          <a:ext cx="0" cy="1057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89552</xdr:rowOff>
    </xdr:from>
    <xdr:ext cx="405111" cy="259045"/>
    <xdr:sp macro="" textlink="">
      <xdr:nvSpPr>
        <xdr:cNvPr id="624" name="【保健センター・保健所】&#10;有形固定資産減価償却率最小値テキスト">
          <a:extLst>
            <a:ext uri="{FF2B5EF4-FFF2-40B4-BE49-F238E27FC236}">
              <a16:creationId xmlns:a16="http://schemas.microsoft.com/office/drawing/2014/main" id="{97B3F123-012E-42CA-A1D4-6C81646D2D2E}"/>
            </a:ext>
          </a:extLst>
        </xdr:cNvPr>
        <xdr:cNvSpPr txBox="1"/>
      </xdr:nvSpPr>
      <xdr:spPr>
        <a:xfrm>
          <a:off x="14738350" y="1049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85725</xdr:rowOff>
    </xdr:from>
    <xdr:to>
      <xdr:col>86</xdr:col>
      <xdr:colOff>25400</xdr:colOff>
      <xdr:row>63</xdr:row>
      <xdr:rowOff>85725</xdr:rowOff>
    </xdr:to>
    <xdr:cxnSp macro="">
      <xdr:nvCxnSpPr>
        <xdr:cNvPr id="625" name="直線コネクタ 624">
          <a:extLst>
            <a:ext uri="{FF2B5EF4-FFF2-40B4-BE49-F238E27FC236}">
              <a16:creationId xmlns:a16="http://schemas.microsoft.com/office/drawing/2014/main" id="{07665DBC-F937-495F-9A83-97359F2F6314}"/>
            </a:ext>
          </a:extLst>
        </xdr:cNvPr>
        <xdr:cNvCxnSpPr/>
      </xdr:nvCxnSpPr>
      <xdr:spPr>
        <a:xfrm>
          <a:off x="14611350" y="104933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137177</xdr:rowOff>
    </xdr:from>
    <xdr:ext cx="405111" cy="259045"/>
    <xdr:sp macro="" textlink="">
      <xdr:nvSpPr>
        <xdr:cNvPr id="626" name="【保健センター・保健所】&#10;有形固定資産減価償却率最大値テキスト">
          <a:extLst>
            <a:ext uri="{FF2B5EF4-FFF2-40B4-BE49-F238E27FC236}">
              <a16:creationId xmlns:a16="http://schemas.microsoft.com/office/drawing/2014/main" id="{034A502A-883F-4D67-8620-E87276056FDF}"/>
            </a:ext>
          </a:extLst>
        </xdr:cNvPr>
        <xdr:cNvSpPr txBox="1"/>
      </xdr:nvSpPr>
      <xdr:spPr>
        <a:xfrm>
          <a:off x="14738350" y="922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19050</xdr:rowOff>
    </xdr:from>
    <xdr:to>
      <xdr:col>86</xdr:col>
      <xdr:colOff>25400</xdr:colOff>
      <xdr:row>57</xdr:row>
      <xdr:rowOff>19050</xdr:rowOff>
    </xdr:to>
    <xdr:cxnSp macro="">
      <xdr:nvCxnSpPr>
        <xdr:cNvPr id="627" name="直線コネクタ 626">
          <a:extLst>
            <a:ext uri="{FF2B5EF4-FFF2-40B4-BE49-F238E27FC236}">
              <a16:creationId xmlns:a16="http://schemas.microsoft.com/office/drawing/2014/main" id="{75104A66-EA63-4412-8969-7B34915FBD66}"/>
            </a:ext>
          </a:extLst>
        </xdr:cNvPr>
        <xdr:cNvCxnSpPr/>
      </xdr:nvCxnSpPr>
      <xdr:spPr>
        <a:xfrm>
          <a:off x="14611350" y="9436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47642</xdr:rowOff>
    </xdr:from>
    <xdr:ext cx="405111" cy="259045"/>
    <xdr:sp macro="" textlink="">
      <xdr:nvSpPr>
        <xdr:cNvPr id="628" name="【保健センター・保健所】&#10;有形固定資産減価償却率平均値テキスト">
          <a:extLst>
            <a:ext uri="{FF2B5EF4-FFF2-40B4-BE49-F238E27FC236}">
              <a16:creationId xmlns:a16="http://schemas.microsoft.com/office/drawing/2014/main" id="{C3960A1A-62C4-458B-8B89-D2905A4953C0}"/>
            </a:ext>
          </a:extLst>
        </xdr:cNvPr>
        <xdr:cNvSpPr txBox="1"/>
      </xdr:nvSpPr>
      <xdr:spPr>
        <a:xfrm>
          <a:off x="14738350" y="995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69215</xdr:rowOff>
    </xdr:from>
    <xdr:to>
      <xdr:col>85</xdr:col>
      <xdr:colOff>177800</xdr:colOff>
      <xdr:row>60</xdr:row>
      <xdr:rowOff>170815</xdr:rowOff>
    </xdr:to>
    <xdr:sp macro="" textlink="">
      <xdr:nvSpPr>
        <xdr:cNvPr id="629" name="フローチャート: 判断 628">
          <a:extLst>
            <a:ext uri="{FF2B5EF4-FFF2-40B4-BE49-F238E27FC236}">
              <a16:creationId xmlns:a16="http://schemas.microsoft.com/office/drawing/2014/main" id="{1019725A-2D81-4662-9FCC-1A5803917743}"/>
            </a:ext>
          </a:extLst>
        </xdr:cNvPr>
        <xdr:cNvSpPr/>
      </xdr:nvSpPr>
      <xdr:spPr>
        <a:xfrm>
          <a:off x="14649450" y="998156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31115</xdr:rowOff>
    </xdr:from>
    <xdr:to>
      <xdr:col>81</xdr:col>
      <xdr:colOff>101600</xdr:colOff>
      <xdr:row>60</xdr:row>
      <xdr:rowOff>132715</xdr:rowOff>
    </xdr:to>
    <xdr:sp macro="" textlink="">
      <xdr:nvSpPr>
        <xdr:cNvPr id="630" name="フローチャート: 判断 629">
          <a:extLst>
            <a:ext uri="{FF2B5EF4-FFF2-40B4-BE49-F238E27FC236}">
              <a16:creationId xmlns:a16="http://schemas.microsoft.com/office/drawing/2014/main" id="{E4C30B05-C379-4388-B8F1-45C4911B1C18}"/>
            </a:ext>
          </a:extLst>
        </xdr:cNvPr>
        <xdr:cNvSpPr/>
      </xdr:nvSpPr>
      <xdr:spPr>
        <a:xfrm>
          <a:off x="13887450" y="994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631" name="フローチャート: 判断 630">
          <a:extLst>
            <a:ext uri="{FF2B5EF4-FFF2-40B4-BE49-F238E27FC236}">
              <a16:creationId xmlns:a16="http://schemas.microsoft.com/office/drawing/2014/main" id="{75EF6660-0740-4665-8F11-263D3BF35C85}"/>
            </a:ext>
          </a:extLst>
        </xdr:cNvPr>
        <xdr:cNvSpPr/>
      </xdr:nvSpPr>
      <xdr:spPr>
        <a:xfrm>
          <a:off x="13093700" y="993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137795</xdr:rowOff>
    </xdr:from>
    <xdr:to>
      <xdr:col>72</xdr:col>
      <xdr:colOff>38100</xdr:colOff>
      <xdr:row>60</xdr:row>
      <xdr:rowOff>67945</xdr:rowOff>
    </xdr:to>
    <xdr:sp macro="" textlink="">
      <xdr:nvSpPr>
        <xdr:cNvPr id="632" name="フローチャート: 判断 631">
          <a:extLst>
            <a:ext uri="{FF2B5EF4-FFF2-40B4-BE49-F238E27FC236}">
              <a16:creationId xmlns:a16="http://schemas.microsoft.com/office/drawing/2014/main" id="{8D398256-039D-4B9F-B507-8F2EF892AE0C}"/>
            </a:ext>
          </a:extLst>
        </xdr:cNvPr>
        <xdr:cNvSpPr/>
      </xdr:nvSpPr>
      <xdr:spPr>
        <a:xfrm>
          <a:off x="12299950" y="98850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126365</xdr:rowOff>
    </xdr:from>
    <xdr:to>
      <xdr:col>67</xdr:col>
      <xdr:colOff>101600</xdr:colOff>
      <xdr:row>61</xdr:row>
      <xdr:rowOff>56515</xdr:rowOff>
    </xdr:to>
    <xdr:sp macro="" textlink="">
      <xdr:nvSpPr>
        <xdr:cNvPr id="633" name="フローチャート: 判断 632">
          <a:extLst>
            <a:ext uri="{FF2B5EF4-FFF2-40B4-BE49-F238E27FC236}">
              <a16:creationId xmlns:a16="http://schemas.microsoft.com/office/drawing/2014/main" id="{368ABDBA-8E89-4F92-87A3-151DA4D0E060}"/>
            </a:ext>
          </a:extLst>
        </xdr:cNvPr>
        <xdr:cNvSpPr/>
      </xdr:nvSpPr>
      <xdr:spPr>
        <a:xfrm>
          <a:off x="11487150" y="100387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3364D636-D1DA-41D0-A120-CD04CF138409}"/>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D39BC336-7F90-403A-B42B-141D2A7D90D5}"/>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ACEE06BB-A606-45FB-8CBE-3B537DD12426}"/>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63344573-81F4-41AB-AB9C-75BCB191C4D5}"/>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891911F5-A569-465A-A5BC-27AAB2308CD7}"/>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137795</xdr:rowOff>
    </xdr:from>
    <xdr:to>
      <xdr:col>85</xdr:col>
      <xdr:colOff>177800</xdr:colOff>
      <xdr:row>58</xdr:row>
      <xdr:rowOff>67945</xdr:rowOff>
    </xdr:to>
    <xdr:sp macro="" textlink="">
      <xdr:nvSpPr>
        <xdr:cNvPr id="639" name="楕円 638">
          <a:extLst>
            <a:ext uri="{FF2B5EF4-FFF2-40B4-BE49-F238E27FC236}">
              <a16:creationId xmlns:a16="http://schemas.microsoft.com/office/drawing/2014/main" id="{7410515B-0CE7-4356-A436-442DCB3EA082}"/>
            </a:ext>
          </a:extLst>
        </xdr:cNvPr>
        <xdr:cNvSpPr/>
      </xdr:nvSpPr>
      <xdr:spPr>
        <a:xfrm>
          <a:off x="14649450" y="95548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160672</xdr:rowOff>
    </xdr:from>
    <xdr:ext cx="405111" cy="259045"/>
    <xdr:sp macro="" textlink="">
      <xdr:nvSpPr>
        <xdr:cNvPr id="640" name="【保健センター・保健所】&#10;有形固定資産減価償却率該当値テキスト">
          <a:extLst>
            <a:ext uri="{FF2B5EF4-FFF2-40B4-BE49-F238E27FC236}">
              <a16:creationId xmlns:a16="http://schemas.microsoft.com/office/drawing/2014/main" id="{1EA1EE0C-B3FC-420C-8415-801CC94E2784}"/>
            </a:ext>
          </a:extLst>
        </xdr:cNvPr>
        <xdr:cNvSpPr txBox="1"/>
      </xdr:nvSpPr>
      <xdr:spPr>
        <a:xfrm>
          <a:off x="14738350" y="9412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86360</xdr:rowOff>
    </xdr:from>
    <xdr:to>
      <xdr:col>81</xdr:col>
      <xdr:colOff>101600</xdr:colOff>
      <xdr:row>57</xdr:row>
      <xdr:rowOff>16510</xdr:rowOff>
    </xdr:to>
    <xdr:sp macro="" textlink="">
      <xdr:nvSpPr>
        <xdr:cNvPr id="641" name="楕円 640">
          <a:extLst>
            <a:ext uri="{FF2B5EF4-FFF2-40B4-BE49-F238E27FC236}">
              <a16:creationId xmlns:a16="http://schemas.microsoft.com/office/drawing/2014/main" id="{43DD04E4-A2BA-4B7A-8995-B230A1C3902E}"/>
            </a:ext>
          </a:extLst>
        </xdr:cNvPr>
        <xdr:cNvSpPr/>
      </xdr:nvSpPr>
      <xdr:spPr>
        <a:xfrm>
          <a:off x="13887450" y="93383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137160</xdr:rowOff>
    </xdr:from>
    <xdr:to>
      <xdr:col>85</xdr:col>
      <xdr:colOff>127000</xdr:colOff>
      <xdr:row>58</xdr:row>
      <xdr:rowOff>17145</xdr:rowOff>
    </xdr:to>
    <xdr:cxnSp macro="">
      <xdr:nvCxnSpPr>
        <xdr:cNvPr id="642" name="直線コネクタ 641">
          <a:extLst>
            <a:ext uri="{FF2B5EF4-FFF2-40B4-BE49-F238E27FC236}">
              <a16:creationId xmlns:a16="http://schemas.microsoft.com/office/drawing/2014/main" id="{C9E58B97-71C8-47FD-B65E-180A40F31842}"/>
            </a:ext>
          </a:extLst>
        </xdr:cNvPr>
        <xdr:cNvCxnSpPr/>
      </xdr:nvCxnSpPr>
      <xdr:spPr>
        <a:xfrm>
          <a:off x="13938250" y="9389110"/>
          <a:ext cx="762000" cy="2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65405</xdr:rowOff>
    </xdr:from>
    <xdr:to>
      <xdr:col>76</xdr:col>
      <xdr:colOff>165100</xdr:colOff>
      <xdr:row>56</xdr:row>
      <xdr:rowOff>167005</xdr:rowOff>
    </xdr:to>
    <xdr:sp macro="" textlink="">
      <xdr:nvSpPr>
        <xdr:cNvPr id="643" name="楕円 642">
          <a:extLst>
            <a:ext uri="{FF2B5EF4-FFF2-40B4-BE49-F238E27FC236}">
              <a16:creationId xmlns:a16="http://schemas.microsoft.com/office/drawing/2014/main" id="{3EB6D02C-2E8D-4614-9E2A-9FBDBF658718}"/>
            </a:ext>
          </a:extLst>
        </xdr:cNvPr>
        <xdr:cNvSpPr/>
      </xdr:nvSpPr>
      <xdr:spPr>
        <a:xfrm>
          <a:off x="13093700" y="931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116205</xdr:rowOff>
    </xdr:from>
    <xdr:to>
      <xdr:col>81</xdr:col>
      <xdr:colOff>50800</xdr:colOff>
      <xdr:row>56</xdr:row>
      <xdr:rowOff>137160</xdr:rowOff>
    </xdr:to>
    <xdr:cxnSp macro="">
      <xdr:nvCxnSpPr>
        <xdr:cNvPr id="644" name="直線コネクタ 643">
          <a:extLst>
            <a:ext uri="{FF2B5EF4-FFF2-40B4-BE49-F238E27FC236}">
              <a16:creationId xmlns:a16="http://schemas.microsoft.com/office/drawing/2014/main" id="{C639BB1B-2269-483D-872B-FEFF9B24D5F3}"/>
            </a:ext>
          </a:extLst>
        </xdr:cNvPr>
        <xdr:cNvCxnSpPr/>
      </xdr:nvCxnSpPr>
      <xdr:spPr>
        <a:xfrm>
          <a:off x="13144500" y="9368155"/>
          <a:ext cx="7937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13970</xdr:rowOff>
    </xdr:from>
    <xdr:to>
      <xdr:col>72</xdr:col>
      <xdr:colOff>38100</xdr:colOff>
      <xdr:row>56</xdr:row>
      <xdr:rowOff>115570</xdr:rowOff>
    </xdr:to>
    <xdr:sp macro="" textlink="">
      <xdr:nvSpPr>
        <xdr:cNvPr id="645" name="楕円 644">
          <a:extLst>
            <a:ext uri="{FF2B5EF4-FFF2-40B4-BE49-F238E27FC236}">
              <a16:creationId xmlns:a16="http://schemas.microsoft.com/office/drawing/2014/main" id="{8C9174CB-92A5-429D-AB45-2DF62B55A902}"/>
            </a:ext>
          </a:extLst>
        </xdr:cNvPr>
        <xdr:cNvSpPr/>
      </xdr:nvSpPr>
      <xdr:spPr>
        <a:xfrm>
          <a:off x="12299950" y="9265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64770</xdr:rowOff>
    </xdr:from>
    <xdr:to>
      <xdr:col>76</xdr:col>
      <xdr:colOff>114300</xdr:colOff>
      <xdr:row>56</xdr:row>
      <xdr:rowOff>116205</xdr:rowOff>
    </xdr:to>
    <xdr:cxnSp macro="">
      <xdr:nvCxnSpPr>
        <xdr:cNvPr id="646" name="直線コネクタ 645">
          <a:extLst>
            <a:ext uri="{FF2B5EF4-FFF2-40B4-BE49-F238E27FC236}">
              <a16:creationId xmlns:a16="http://schemas.microsoft.com/office/drawing/2014/main" id="{E2CF5BE6-A8A2-42B2-912C-7D835F2005D8}"/>
            </a:ext>
          </a:extLst>
        </xdr:cNvPr>
        <xdr:cNvCxnSpPr/>
      </xdr:nvCxnSpPr>
      <xdr:spPr>
        <a:xfrm>
          <a:off x="12344400" y="9316720"/>
          <a:ext cx="8001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168275</xdr:rowOff>
    </xdr:from>
    <xdr:to>
      <xdr:col>67</xdr:col>
      <xdr:colOff>101600</xdr:colOff>
      <xdr:row>57</xdr:row>
      <xdr:rowOff>98425</xdr:rowOff>
    </xdr:to>
    <xdr:sp macro="" textlink="">
      <xdr:nvSpPr>
        <xdr:cNvPr id="647" name="楕円 646">
          <a:extLst>
            <a:ext uri="{FF2B5EF4-FFF2-40B4-BE49-F238E27FC236}">
              <a16:creationId xmlns:a16="http://schemas.microsoft.com/office/drawing/2014/main" id="{36523173-557C-403C-8BF4-20FB3776C8EC}"/>
            </a:ext>
          </a:extLst>
        </xdr:cNvPr>
        <xdr:cNvSpPr/>
      </xdr:nvSpPr>
      <xdr:spPr>
        <a:xfrm>
          <a:off x="11487150" y="941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64770</xdr:rowOff>
    </xdr:from>
    <xdr:to>
      <xdr:col>71</xdr:col>
      <xdr:colOff>177800</xdr:colOff>
      <xdr:row>57</xdr:row>
      <xdr:rowOff>47625</xdr:rowOff>
    </xdr:to>
    <xdr:cxnSp macro="">
      <xdr:nvCxnSpPr>
        <xdr:cNvPr id="648" name="直線コネクタ 647">
          <a:extLst>
            <a:ext uri="{FF2B5EF4-FFF2-40B4-BE49-F238E27FC236}">
              <a16:creationId xmlns:a16="http://schemas.microsoft.com/office/drawing/2014/main" id="{DAAA71EE-3F28-4201-92D6-2B20CB4E51C2}"/>
            </a:ext>
          </a:extLst>
        </xdr:cNvPr>
        <xdr:cNvCxnSpPr/>
      </xdr:nvCxnSpPr>
      <xdr:spPr>
        <a:xfrm flipV="1">
          <a:off x="11537950" y="9316720"/>
          <a:ext cx="806450" cy="14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123842</xdr:rowOff>
    </xdr:from>
    <xdr:ext cx="405111" cy="259045"/>
    <xdr:sp macro="" textlink="">
      <xdr:nvSpPr>
        <xdr:cNvPr id="649" name="n_1aveValue【保健センター・保健所】&#10;有形固定資産減価償却率">
          <a:extLst>
            <a:ext uri="{FF2B5EF4-FFF2-40B4-BE49-F238E27FC236}">
              <a16:creationId xmlns:a16="http://schemas.microsoft.com/office/drawing/2014/main" id="{AB2A9925-A541-4D75-B95E-125555AE1014}"/>
            </a:ext>
          </a:extLst>
        </xdr:cNvPr>
        <xdr:cNvSpPr txBox="1"/>
      </xdr:nvSpPr>
      <xdr:spPr>
        <a:xfrm>
          <a:off x="137420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120032</xdr:rowOff>
    </xdr:from>
    <xdr:ext cx="405111" cy="259045"/>
    <xdr:sp macro="" textlink="">
      <xdr:nvSpPr>
        <xdr:cNvPr id="650" name="n_2aveValue【保健センター・保健所】&#10;有形固定資産減価償却率">
          <a:extLst>
            <a:ext uri="{FF2B5EF4-FFF2-40B4-BE49-F238E27FC236}">
              <a16:creationId xmlns:a16="http://schemas.microsoft.com/office/drawing/2014/main" id="{8A13E963-D7D9-477C-AF37-8C1337F3EB11}"/>
            </a:ext>
          </a:extLst>
        </xdr:cNvPr>
        <xdr:cNvSpPr txBox="1"/>
      </xdr:nvSpPr>
      <xdr:spPr>
        <a:xfrm>
          <a:off x="1296099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59072</xdr:rowOff>
    </xdr:from>
    <xdr:ext cx="405111" cy="259045"/>
    <xdr:sp macro="" textlink="">
      <xdr:nvSpPr>
        <xdr:cNvPr id="651" name="n_3aveValue【保健センター・保健所】&#10;有形固定資産減価償却率">
          <a:extLst>
            <a:ext uri="{FF2B5EF4-FFF2-40B4-BE49-F238E27FC236}">
              <a16:creationId xmlns:a16="http://schemas.microsoft.com/office/drawing/2014/main" id="{B7CCD242-5B03-4B86-9DA6-58C757D39B8E}"/>
            </a:ext>
          </a:extLst>
        </xdr:cNvPr>
        <xdr:cNvSpPr txBox="1"/>
      </xdr:nvSpPr>
      <xdr:spPr>
        <a:xfrm>
          <a:off x="121672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47642</xdr:rowOff>
    </xdr:from>
    <xdr:ext cx="405111" cy="259045"/>
    <xdr:sp macro="" textlink="">
      <xdr:nvSpPr>
        <xdr:cNvPr id="652" name="n_4aveValue【保健センター・保健所】&#10;有形固定資産減価償却率">
          <a:extLst>
            <a:ext uri="{FF2B5EF4-FFF2-40B4-BE49-F238E27FC236}">
              <a16:creationId xmlns:a16="http://schemas.microsoft.com/office/drawing/2014/main" id="{8589A435-8457-4B0C-84AF-5AE58EDA30AC}"/>
            </a:ext>
          </a:extLst>
        </xdr:cNvPr>
        <xdr:cNvSpPr txBox="1"/>
      </xdr:nvSpPr>
      <xdr:spPr>
        <a:xfrm>
          <a:off x="11354444" y="1012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33037</xdr:rowOff>
    </xdr:from>
    <xdr:ext cx="405111" cy="259045"/>
    <xdr:sp macro="" textlink="">
      <xdr:nvSpPr>
        <xdr:cNvPr id="653" name="n_1mainValue【保健センター・保健所】&#10;有形固定資産減価償却率">
          <a:extLst>
            <a:ext uri="{FF2B5EF4-FFF2-40B4-BE49-F238E27FC236}">
              <a16:creationId xmlns:a16="http://schemas.microsoft.com/office/drawing/2014/main" id="{24A065B7-DA16-4EE6-A59E-7FD696060BEC}"/>
            </a:ext>
          </a:extLst>
        </xdr:cNvPr>
        <xdr:cNvSpPr txBox="1"/>
      </xdr:nvSpPr>
      <xdr:spPr>
        <a:xfrm>
          <a:off x="13742044" y="911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12082</xdr:rowOff>
    </xdr:from>
    <xdr:ext cx="405111" cy="259045"/>
    <xdr:sp macro="" textlink="">
      <xdr:nvSpPr>
        <xdr:cNvPr id="654" name="n_2mainValue【保健センター・保健所】&#10;有形固定資産減価償却率">
          <a:extLst>
            <a:ext uri="{FF2B5EF4-FFF2-40B4-BE49-F238E27FC236}">
              <a16:creationId xmlns:a16="http://schemas.microsoft.com/office/drawing/2014/main" id="{76E84D37-3C34-4726-A4F0-AC60DD76589D}"/>
            </a:ext>
          </a:extLst>
        </xdr:cNvPr>
        <xdr:cNvSpPr txBox="1"/>
      </xdr:nvSpPr>
      <xdr:spPr>
        <a:xfrm>
          <a:off x="12960994" y="909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132097</xdr:rowOff>
    </xdr:from>
    <xdr:ext cx="340478" cy="259045"/>
    <xdr:sp macro="" textlink="">
      <xdr:nvSpPr>
        <xdr:cNvPr id="655" name="n_3mainValue【保健センター・保健所】&#10;有形固定資産減価償却率">
          <a:extLst>
            <a:ext uri="{FF2B5EF4-FFF2-40B4-BE49-F238E27FC236}">
              <a16:creationId xmlns:a16="http://schemas.microsoft.com/office/drawing/2014/main" id="{A3A3033A-53F5-4452-BA37-43F4819123B6}"/>
            </a:ext>
          </a:extLst>
        </xdr:cNvPr>
        <xdr:cNvSpPr txBox="1"/>
      </xdr:nvSpPr>
      <xdr:spPr>
        <a:xfrm>
          <a:off x="12180511" y="9053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114952</xdr:rowOff>
    </xdr:from>
    <xdr:ext cx="405111" cy="259045"/>
    <xdr:sp macro="" textlink="">
      <xdr:nvSpPr>
        <xdr:cNvPr id="656" name="n_4mainValue【保健センター・保健所】&#10;有形固定資産減価償却率">
          <a:extLst>
            <a:ext uri="{FF2B5EF4-FFF2-40B4-BE49-F238E27FC236}">
              <a16:creationId xmlns:a16="http://schemas.microsoft.com/office/drawing/2014/main" id="{EADDF95A-28B9-4720-842D-2FFF8ABDFA95}"/>
            </a:ext>
          </a:extLst>
        </xdr:cNvPr>
        <xdr:cNvSpPr txBox="1"/>
      </xdr:nvSpPr>
      <xdr:spPr>
        <a:xfrm>
          <a:off x="11354444" y="920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FE1C3C9A-5F03-4B07-AB79-50CDD94E2226}"/>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6487E5E2-70DB-49DE-B745-B66479EFF87A}"/>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52CB14A0-B080-4C5D-9E5E-8B58B6394603}"/>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12A289F1-8949-4783-BC2E-997E05C9627C}"/>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6C41D7CC-05EC-49E2-96E9-1450D940B22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9645E92F-4CF1-4919-98DB-7F267F061CCB}"/>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C81F8DA2-831A-4AA1-9E9D-7307C3DDF1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6FB503AF-F993-4F57-8C7D-56EAE3ACDC53}"/>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2A01F65E-1224-4168-A444-1577C2379C1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F1F391B0-B903-4CDB-9F0F-B96B3B91DFB9}"/>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7" name="直線コネクタ 666">
          <a:extLst>
            <a:ext uri="{FF2B5EF4-FFF2-40B4-BE49-F238E27FC236}">
              <a16:creationId xmlns:a16="http://schemas.microsoft.com/office/drawing/2014/main" id="{3C4EDF53-C29A-4E8A-90F3-308672484AE0}"/>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8" name="テキスト ボックス 667">
          <a:extLst>
            <a:ext uri="{FF2B5EF4-FFF2-40B4-BE49-F238E27FC236}">
              <a16:creationId xmlns:a16="http://schemas.microsoft.com/office/drawing/2014/main" id="{CC5A2A4B-D651-4D0F-948B-B16E2C4F975E}"/>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9" name="直線コネクタ 668">
          <a:extLst>
            <a:ext uri="{FF2B5EF4-FFF2-40B4-BE49-F238E27FC236}">
              <a16:creationId xmlns:a16="http://schemas.microsoft.com/office/drawing/2014/main" id="{FA208142-2E5A-4F76-B97A-6C3C449D041D}"/>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0" name="テキスト ボックス 669">
          <a:extLst>
            <a:ext uri="{FF2B5EF4-FFF2-40B4-BE49-F238E27FC236}">
              <a16:creationId xmlns:a16="http://schemas.microsoft.com/office/drawing/2014/main" id="{EE60F340-BE0C-4142-B02A-DCC7C76D9BAD}"/>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1" name="直線コネクタ 670">
          <a:extLst>
            <a:ext uri="{FF2B5EF4-FFF2-40B4-BE49-F238E27FC236}">
              <a16:creationId xmlns:a16="http://schemas.microsoft.com/office/drawing/2014/main" id="{66FD1D85-27C6-4A55-8EFC-106E6C1F53BE}"/>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2" name="テキスト ボックス 671">
          <a:extLst>
            <a:ext uri="{FF2B5EF4-FFF2-40B4-BE49-F238E27FC236}">
              <a16:creationId xmlns:a16="http://schemas.microsoft.com/office/drawing/2014/main" id="{4357FA69-649F-42AA-9F23-F397152EE61B}"/>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3" name="直線コネクタ 672">
          <a:extLst>
            <a:ext uri="{FF2B5EF4-FFF2-40B4-BE49-F238E27FC236}">
              <a16:creationId xmlns:a16="http://schemas.microsoft.com/office/drawing/2014/main" id="{0553AC06-18C7-4D28-A811-421F3F45FE11}"/>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4" name="テキスト ボックス 673">
          <a:extLst>
            <a:ext uri="{FF2B5EF4-FFF2-40B4-BE49-F238E27FC236}">
              <a16:creationId xmlns:a16="http://schemas.microsoft.com/office/drawing/2014/main" id="{3EC2B3C5-1A5F-4AAA-8964-50A9706E5827}"/>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5" name="直線コネクタ 674">
          <a:extLst>
            <a:ext uri="{FF2B5EF4-FFF2-40B4-BE49-F238E27FC236}">
              <a16:creationId xmlns:a16="http://schemas.microsoft.com/office/drawing/2014/main" id="{1E657BEE-9E2D-4422-B7A7-0335FA1D1039}"/>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6" name="テキスト ボックス 675">
          <a:extLst>
            <a:ext uri="{FF2B5EF4-FFF2-40B4-BE49-F238E27FC236}">
              <a16:creationId xmlns:a16="http://schemas.microsoft.com/office/drawing/2014/main" id="{48A82606-1BF2-4ACB-A0AD-4C73E94396D5}"/>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a:extLst>
            <a:ext uri="{FF2B5EF4-FFF2-40B4-BE49-F238E27FC236}">
              <a16:creationId xmlns:a16="http://schemas.microsoft.com/office/drawing/2014/main" id="{6487D47D-3B20-405F-B6EB-03016D7696AF}"/>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8" name="テキスト ボックス 677">
          <a:extLst>
            <a:ext uri="{FF2B5EF4-FFF2-40B4-BE49-F238E27FC236}">
              <a16:creationId xmlns:a16="http://schemas.microsoft.com/office/drawing/2014/main" id="{5751559D-6025-4E7B-B796-0884DFABFBB1}"/>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保健センター・保健所】&#10;一人当たり面積グラフ枠">
          <a:extLst>
            <a:ext uri="{FF2B5EF4-FFF2-40B4-BE49-F238E27FC236}">
              <a16:creationId xmlns:a16="http://schemas.microsoft.com/office/drawing/2014/main" id="{1C19D01D-D72E-4716-BA5D-C70A869EE69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80" name="直線コネクタ 679">
          <a:extLst>
            <a:ext uri="{FF2B5EF4-FFF2-40B4-BE49-F238E27FC236}">
              <a16:creationId xmlns:a16="http://schemas.microsoft.com/office/drawing/2014/main" id="{BBAA0F38-BF72-4DCB-8693-5EA30656F196}"/>
            </a:ext>
          </a:extLst>
        </xdr:cNvPr>
        <xdr:cNvCxnSpPr/>
      </xdr:nvCxnSpPr>
      <xdr:spPr>
        <a:xfrm flipV="1">
          <a:off x="19951064" y="929005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1" name="【保健センター・保健所】&#10;一人当たり面積最小値テキスト">
          <a:extLst>
            <a:ext uri="{FF2B5EF4-FFF2-40B4-BE49-F238E27FC236}">
              <a16:creationId xmlns:a16="http://schemas.microsoft.com/office/drawing/2014/main" id="{96FE5A0A-A833-4C60-AB95-908759028C89}"/>
            </a:ext>
          </a:extLst>
        </xdr:cNvPr>
        <xdr:cNvSpPr txBox="1"/>
      </xdr:nvSpPr>
      <xdr:spPr>
        <a:xfrm>
          <a:off x="1998980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2" name="直線コネクタ 681">
          <a:extLst>
            <a:ext uri="{FF2B5EF4-FFF2-40B4-BE49-F238E27FC236}">
              <a16:creationId xmlns:a16="http://schemas.microsoft.com/office/drawing/2014/main" id="{5A3BE25B-8A7E-40CE-88FE-14B37098FD56}"/>
            </a:ext>
          </a:extLst>
        </xdr:cNvPr>
        <xdr:cNvCxnSpPr/>
      </xdr:nvCxnSpPr>
      <xdr:spPr>
        <a:xfrm>
          <a:off x="1988185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3" name="【保健センター・保健所】&#10;一人当たり面積最大値テキスト">
          <a:extLst>
            <a:ext uri="{FF2B5EF4-FFF2-40B4-BE49-F238E27FC236}">
              <a16:creationId xmlns:a16="http://schemas.microsoft.com/office/drawing/2014/main" id="{85DAA683-A67D-4066-B09F-ACF5A6F030DA}"/>
            </a:ext>
          </a:extLst>
        </xdr:cNvPr>
        <xdr:cNvSpPr txBox="1"/>
      </xdr:nvSpPr>
      <xdr:spPr>
        <a:xfrm>
          <a:off x="1998980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4" name="直線コネクタ 683">
          <a:extLst>
            <a:ext uri="{FF2B5EF4-FFF2-40B4-BE49-F238E27FC236}">
              <a16:creationId xmlns:a16="http://schemas.microsoft.com/office/drawing/2014/main" id="{2CA28135-8AEA-4B76-BADD-2CCA9CAF2CE2}"/>
            </a:ext>
          </a:extLst>
        </xdr:cNvPr>
        <xdr:cNvCxnSpPr/>
      </xdr:nvCxnSpPr>
      <xdr:spPr>
        <a:xfrm>
          <a:off x="1988185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85" name="【保健センター・保健所】&#10;一人当たり面積平均値テキスト">
          <a:extLst>
            <a:ext uri="{FF2B5EF4-FFF2-40B4-BE49-F238E27FC236}">
              <a16:creationId xmlns:a16="http://schemas.microsoft.com/office/drawing/2014/main" id="{8DA3700B-DB4A-4D52-AA3F-9F38CA3103C6}"/>
            </a:ext>
          </a:extLst>
        </xdr:cNvPr>
        <xdr:cNvSpPr txBox="1"/>
      </xdr:nvSpPr>
      <xdr:spPr>
        <a:xfrm>
          <a:off x="19989800" y="10256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6" name="フローチャート: 判断 685">
          <a:extLst>
            <a:ext uri="{FF2B5EF4-FFF2-40B4-BE49-F238E27FC236}">
              <a16:creationId xmlns:a16="http://schemas.microsoft.com/office/drawing/2014/main" id="{512AB6CD-58C2-4BD8-853B-EE8DE64FDBE5}"/>
            </a:ext>
          </a:extLst>
        </xdr:cNvPr>
        <xdr:cNvSpPr/>
      </xdr:nvSpPr>
      <xdr:spPr>
        <a:xfrm>
          <a:off x="19900900" y="104051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7" name="フローチャート: 判断 686">
          <a:extLst>
            <a:ext uri="{FF2B5EF4-FFF2-40B4-BE49-F238E27FC236}">
              <a16:creationId xmlns:a16="http://schemas.microsoft.com/office/drawing/2014/main" id="{AB37C3D4-8291-473B-AC36-B81F74E1793A}"/>
            </a:ext>
          </a:extLst>
        </xdr:cNvPr>
        <xdr:cNvSpPr/>
      </xdr:nvSpPr>
      <xdr:spPr>
        <a:xfrm>
          <a:off x="19157950" y="104051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8" name="フローチャート: 判断 687">
          <a:extLst>
            <a:ext uri="{FF2B5EF4-FFF2-40B4-BE49-F238E27FC236}">
              <a16:creationId xmlns:a16="http://schemas.microsoft.com/office/drawing/2014/main" id="{58CC40E7-7065-4572-B06C-DBE625562C35}"/>
            </a:ext>
          </a:extLst>
        </xdr:cNvPr>
        <xdr:cNvSpPr/>
      </xdr:nvSpPr>
      <xdr:spPr>
        <a:xfrm>
          <a:off x="1834515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9" name="フローチャート: 判断 688">
          <a:extLst>
            <a:ext uri="{FF2B5EF4-FFF2-40B4-BE49-F238E27FC236}">
              <a16:creationId xmlns:a16="http://schemas.microsoft.com/office/drawing/2014/main" id="{0733E4A1-A935-44A9-B9D9-E1D67FD836E1}"/>
            </a:ext>
          </a:extLst>
        </xdr:cNvPr>
        <xdr:cNvSpPr/>
      </xdr:nvSpPr>
      <xdr:spPr>
        <a:xfrm>
          <a:off x="175514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36830</xdr:rowOff>
    </xdr:from>
    <xdr:to>
      <xdr:col>98</xdr:col>
      <xdr:colOff>38100</xdr:colOff>
      <xdr:row>63</xdr:row>
      <xdr:rowOff>138430</xdr:rowOff>
    </xdr:to>
    <xdr:sp macro="" textlink="">
      <xdr:nvSpPr>
        <xdr:cNvPr id="690" name="フローチャート: 判断 689">
          <a:extLst>
            <a:ext uri="{FF2B5EF4-FFF2-40B4-BE49-F238E27FC236}">
              <a16:creationId xmlns:a16="http://schemas.microsoft.com/office/drawing/2014/main" id="{9899C94D-B69E-4DDC-A43B-BA0A1051E08A}"/>
            </a:ext>
          </a:extLst>
        </xdr:cNvPr>
        <xdr:cNvSpPr/>
      </xdr:nvSpPr>
      <xdr:spPr>
        <a:xfrm>
          <a:off x="16757650" y="1044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E572C4BA-7D23-4C7D-AFD4-2A149BE69AF3}"/>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1DF34D91-66C8-4060-B3A0-8E2D13F789F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56018B85-6522-43C0-8A4B-C73AD19C1FD1}"/>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3928C593-EA19-4160-BB82-5E844159ED93}"/>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5B17F8A7-709F-446D-9F88-0DFDA12E0C3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143510</xdr:rowOff>
    </xdr:from>
    <xdr:to>
      <xdr:col>116</xdr:col>
      <xdr:colOff>114300</xdr:colOff>
      <xdr:row>64</xdr:row>
      <xdr:rowOff>73660</xdr:rowOff>
    </xdr:to>
    <xdr:sp macro="" textlink="">
      <xdr:nvSpPr>
        <xdr:cNvPr id="696" name="楕円 695">
          <a:extLst>
            <a:ext uri="{FF2B5EF4-FFF2-40B4-BE49-F238E27FC236}">
              <a16:creationId xmlns:a16="http://schemas.microsoft.com/office/drawing/2014/main" id="{9FF7FEDB-2684-4852-A16B-1F558B058D42}"/>
            </a:ext>
          </a:extLst>
        </xdr:cNvPr>
        <xdr:cNvSpPr/>
      </xdr:nvSpPr>
      <xdr:spPr>
        <a:xfrm>
          <a:off x="19900900" y="105511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58437</xdr:rowOff>
    </xdr:from>
    <xdr:ext cx="469744" cy="259045"/>
    <xdr:sp macro="" textlink="">
      <xdr:nvSpPr>
        <xdr:cNvPr id="697" name="【保健センター・保健所】&#10;一人当たり面積該当値テキスト">
          <a:extLst>
            <a:ext uri="{FF2B5EF4-FFF2-40B4-BE49-F238E27FC236}">
              <a16:creationId xmlns:a16="http://schemas.microsoft.com/office/drawing/2014/main" id="{9FEAD955-37B2-4D90-BED9-D71DB157D97E}"/>
            </a:ext>
          </a:extLst>
        </xdr:cNvPr>
        <xdr:cNvSpPr txBox="1"/>
      </xdr:nvSpPr>
      <xdr:spPr>
        <a:xfrm>
          <a:off x="19989800" y="1046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143510</xdr:rowOff>
    </xdr:from>
    <xdr:to>
      <xdr:col>112</xdr:col>
      <xdr:colOff>38100</xdr:colOff>
      <xdr:row>64</xdr:row>
      <xdr:rowOff>73660</xdr:rowOff>
    </xdr:to>
    <xdr:sp macro="" textlink="">
      <xdr:nvSpPr>
        <xdr:cNvPr id="698" name="楕円 697">
          <a:extLst>
            <a:ext uri="{FF2B5EF4-FFF2-40B4-BE49-F238E27FC236}">
              <a16:creationId xmlns:a16="http://schemas.microsoft.com/office/drawing/2014/main" id="{1741CE8D-2857-47B1-B7CC-765AA33AA05C}"/>
            </a:ext>
          </a:extLst>
        </xdr:cNvPr>
        <xdr:cNvSpPr/>
      </xdr:nvSpPr>
      <xdr:spPr>
        <a:xfrm>
          <a:off x="19157950" y="105511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22860</xdr:rowOff>
    </xdr:from>
    <xdr:to>
      <xdr:col>116</xdr:col>
      <xdr:colOff>63500</xdr:colOff>
      <xdr:row>64</xdr:row>
      <xdr:rowOff>22860</xdr:rowOff>
    </xdr:to>
    <xdr:cxnSp macro="">
      <xdr:nvCxnSpPr>
        <xdr:cNvPr id="699" name="直線コネクタ 698">
          <a:extLst>
            <a:ext uri="{FF2B5EF4-FFF2-40B4-BE49-F238E27FC236}">
              <a16:creationId xmlns:a16="http://schemas.microsoft.com/office/drawing/2014/main" id="{A6270B21-00EE-49B0-AB19-76BDAF20576D}"/>
            </a:ext>
          </a:extLst>
        </xdr:cNvPr>
        <xdr:cNvCxnSpPr/>
      </xdr:nvCxnSpPr>
      <xdr:spPr>
        <a:xfrm>
          <a:off x="19202400" y="1059561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143510</xdr:rowOff>
    </xdr:from>
    <xdr:to>
      <xdr:col>107</xdr:col>
      <xdr:colOff>101600</xdr:colOff>
      <xdr:row>64</xdr:row>
      <xdr:rowOff>73660</xdr:rowOff>
    </xdr:to>
    <xdr:sp macro="" textlink="">
      <xdr:nvSpPr>
        <xdr:cNvPr id="700" name="楕円 699">
          <a:extLst>
            <a:ext uri="{FF2B5EF4-FFF2-40B4-BE49-F238E27FC236}">
              <a16:creationId xmlns:a16="http://schemas.microsoft.com/office/drawing/2014/main" id="{FD104761-C6BF-4601-B597-48F35B05CE67}"/>
            </a:ext>
          </a:extLst>
        </xdr:cNvPr>
        <xdr:cNvSpPr/>
      </xdr:nvSpPr>
      <xdr:spPr>
        <a:xfrm>
          <a:off x="18345150" y="105511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22860</xdr:rowOff>
    </xdr:from>
    <xdr:to>
      <xdr:col>111</xdr:col>
      <xdr:colOff>177800</xdr:colOff>
      <xdr:row>64</xdr:row>
      <xdr:rowOff>22860</xdr:rowOff>
    </xdr:to>
    <xdr:cxnSp macro="">
      <xdr:nvCxnSpPr>
        <xdr:cNvPr id="701" name="直線コネクタ 700">
          <a:extLst>
            <a:ext uri="{FF2B5EF4-FFF2-40B4-BE49-F238E27FC236}">
              <a16:creationId xmlns:a16="http://schemas.microsoft.com/office/drawing/2014/main" id="{71000DF3-2749-42DB-B196-950C45200EC1}"/>
            </a:ext>
          </a:extLst>
        </xdr:cNvPr>
        <xdr:cNvCxnSpPr/>
      </xdr:nvCxnSpPr>
      <xdr:spPr>
        <a:xfrm>
          <a:off x="18395950" y="1059561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143510</xdr:rowOff>
    </xdr:from>
    <xdr:to>
      <xdr:col>102</xdr:col>
      <xdr:colOff>165100</xdr:colOff>
      <xdr:row>64</xdr:row>
      <xdr:rowOff>73660</xdr:rowOff>
    </xdr:to>
    <xdr:sp macro="" textlink="">
      <xdr:nvSpPr>
        <xdr:cNvPr id="702" name="楕円 701">
          <a:extLst>
            <a:ext uri="{FF2B5EF4-FFF2-40B4-BE49-F238E27FC236}">
              <a16:creationId xmlns:a16="http://schemas.microsoft.com/office/drawing/2014/main" id="{43CAF79A-16EE-48E1-9239-4088EAAA07CA}"/>
            </a:ext>
          </a:extLst>
        </xdr:cNvPr>
        <xdr:cNvSpPr/>
      </xdr:nvSpPr>
      <xdr:spPr>
        <a:xfrm>
          <a:off x="17551400" y="105511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22860</xdr:rowOff>
    </xdr:from>
    <xdr:to>
      <xdr:col>107</xdr:col>
      <xdr:colOff>50800</xdr:colOff>
      <xdr:row>64</xdr:row>
      <xdr:rowOff>22860</xdr:rowOff>
    </xdr:to>
    <xdr:cxnSp macro="">
      <xdr:nvCxnSpPr>
        <xdr:cNvPr id="703" name="直線コネクタ 702">
          <a:extLst>
            <a:ext uri="{FF2B5EF4-FFF2-40B4-BE49-F238E27FC236}">
              <a16:creationId xmlns:a16="http://schemas.microsoft.com/office/drawing/2014/main" id="{5E4CDA6E-1A78-4F69-8FAC-76EC7919A436}"/>
            </a:ext>
          </a:extLst>
        </xdr:cNvPr>
        <xdr:cNvCxnSpPr/>
      </xdr:nvCxnSpPr>
      <xdr:spPr>
        <a:xfrm>
          <a:off x="17602200" y="1059561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10160</xdr:rowOff>
    </xdr:from>
    <xdr:to>
      <xdr:col>98</xdr:col>
      <xdr:colOff>38100</xdr:colOff>
      <xdr:row>64</xdr:row>
      <xdr:rowOff>111760</xdr:rowOff>
    </xdr:to>
    <xdr:sp macro="" textlink="">
      <xdr:nvSpPr>
        <xdr:cNvPr id="704" name="楕円 703">
          <a:extLst>
            <a:ext uri="{FF2B5EF4-FFF2-40B4-BE49-F238E27FC236}">
              <a16:creationId xmlns:a16="http://schemas.microsoft.com/office/drawing/2014/main" id="{CCBD581F-7211-4595-AF2A-37EDF4ACDBDD}"/>
            </a:ext>
          </a:extLst>
        </xdr:cNvPr>
        <xdr:cNvSpPr/>
      </xdr:nvSpPr>
      <xdr:spPr>
        <a:xfrm>
          <a:off x="16757650" y="105829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22860</xdr:rowOff>
    </xdr:from>
    <xdr:to>
      <xdr:col>102</xdr:col>
      <xdr:colOff>114300</xdr:colOff>
      <xdr:row>64</xdr:row>
      <xdr:rowOff>60960</xdr:rowOff>
    </xdr:to>
    <xdr:cxnSp macro="">
      <xdr:nvCxnSpPr>
        <xdr:cNvPr id="705" name="直線コネクタ 704">
          <a:extLst>
            <a:ext uri="{FF2B5EF4-FFF2-40B4-BE49-F238E27FC236}">
              <a16:creationId xmlns:a16="http://schemas.microsoft.com/office/drawing/2014/main" id="{C13F1993-FE60-4600-B13C-7CABB028684B}"/>
            </a:ext>
          </a:extLst>
        </xdr:cNvPr>
        <xdr:cNvCxnSpPr/>
      </xdr:nvCxnSpPr>
      <xdr:spPr>
        <a:xfrm flipV="1">
          <a:off x="16802100" y="10595610"/>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109237</xdr:rowOff>
    </xdr:from>
    <xdr:ext cx="469744" cy="259045"/>
    <xdr:sp macro="" textlink="">
      <xdr:nvSpPr>
        <xdr:cNvPr id="706" name="n_1aveValue【保健センター・保健所】&#10;一人当たり面積">
          <a:extLst>
            <a:ext uri="{FF2B5EF4-FFF2-40B4-BE49-F238E27FC236}">
              <a16:creationId xmlns:a16="http://schemas.microsoft.com/office/drawing/2014/main" id="{8BE6FDBE-C358-4083-AF97-5ACACAC0C4C2}"/>
            </a:ext>
          </a:extLst>
        </xdr:cNvPr>
        <xdr:cNvSpPr txBox="1"/>
      </xdr:nvSpPr>
      <xdr:spPr>
        <a:xfrm>
          <a:off x="18980227" y="1018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7" name="n_2aveValue【保健センター・保健所】&#10;一人当たり面積">
          <a:extLst>
            <a:ext uri="{FF2B5EF4-FFF2-40B4-BE49-F238E27FC236}">
              <a16:creationId xmlns:a16="http://schemas.microsoft.com/office/drawing/2014/main" id="{C86C6875-4767-458A-879E-0E782D13F790}"/>
            </a:ext>
          </a:extLst>
        </xdr:cNvPr>
        <xdr:cNvSpPr txBox="1"/>
      </xdr:nvSpPr>
      <xdr:spPr>
        <a:xfrm>
          <a:off x="181801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8" name="n_3aveValue【保健センター・保健所】&#10;一人当たり面積">
          <a:extLst>
            <a:ext uri="{FF2B5EF4-FFF2-40B4-BE49-F238E27FC236}">
              <a16:creationId xmlns:a16="http://schemas.microsoft.com/office/drawing/2014/main" id="{3D2009B6-4FAB-4087-9607-2A32BBEE1DB4}"/>
            </a:ext>
          </a:extLst>
        </xdr:cNvPr>
        <xdr:cNvSpPr txBox="1"/>
      </xdr:nvSpPr>
      <xdr:spPr>
        <a:xfrm>
          <a:off x="1738637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154957</xdr:rowOff>
    </xdr:from>
    <xdr:ext cx="469744" cy="259045"/>
    <xdr:sp macro="" textlink="">
      <xdr:nvSpPr>
        <xdr:cNvPr id="709" name="n_4aveValue【保健センター・保健所】&#10;一人当たり面積">
          <a:extLst>
            <a:ext uri="{FF2B5EF4-FFF2-40B4-BE49-F238E27FC236}">
              <a16:creationId xmlns:a16="http://schemas.microsoft.com/office/drawing/2014/main" id="{C244F458-E882-4DB6-B379-7E8951C335C7}"/>
            </a:ext>
          </a:extLst>
        </xdr:cNvPr>
        <xdr:cNvSpPr txBox="1"/>
      </xdr:nvSpPr>
      <xdr:spPr>
        <a:xfrm>
          <a:off x="16592627" y="1023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64787</xdr:rowOff>
    </xdr:from>
    <xdr:ext cx="469744" cy="259045"/>
    <xdr:sp macro="" textlink="">
      <xdr:nvSpPr>
        <xdr:cNvPr id="710" name="n_1mainValue【保健センター・保健所】&#10;一人当たり面積">
          <a:extLst>
            <a:ext uri="{FF2B5EF4-FFF2-40B4-BE49-F238E27FC236}">
              <a16:creationId xmlns:a16="http://schemas.microsoft.com/office/drawing/2014/main" id="{36466F0E-AA1C-4192-BCF7-1B55AFFAF82B}"/>
            </a:ext>
          </a:extLst>
        </xdr:cNvPr>
        <xdr:cNvSpPr txBox="1"/>
      </xdr:nvSpPr>
      <xdr:spPr>
        <a:xfrm>
          <a:off x="1898022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64787</xdr:rowOff>
    </xdr:from>
    <xdr:ext cx="469744" cy="259045"/>
    <xdr:sp macro="" textlink="">
      <xdr:nvSpPr>
        <xdr:cNvPr id="711" name="n_2mainValue【保健センター・保健所】&#10;一人当たり面積">
          <a:extLst>
            <a:ext uri="{FF2B5EF4-FFF2-40B4-BE49-F238E27FC236}">
              <a16:creationId xmlns:a16="http://schemas.microsoft.com/office/drawing/2014/main" id="{81577770-95C9-4BC3-9DE2-5A210F9B18A8}"/>
            </a:ext>
          </a:extLst>
        </xdr:cNvPr>
        <xdr:cNvSpPr txBox="1"/>
      </xdr:nvSpPr>
      <xdr:spPr>
        <a:xfrm>
          <a:off x="1818012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64787</xdr:rowOff>
    </xdr:from>
    <xdr:ext cx="469744" cy="259045"/>
    <xdr:sp macro="" textlink="">
      <xdr:nvSpPr>
        <xdr:cNvPr id="712" name="n_3mainValue【保健センター・保健所】&#10;一人当たり面積">
          <a:extLst>
            <a:ext uri="{FF2B5EF4-FFF2-40B4-BE49-F238E27FC236}">
              <a16:creationId xmlns:a16="http://schemas.microsoft.com/office/drawing/2014/main" id="{4D21ACF1-D1D7-4BCD-90CF-87AEEE1A5F30}"/>
            </a:ext>
          </a:extLst>
        </xdr:cNvPr>
        <xdr:cNvSpPr txBox="1"/>
      </xdr:nvSpPr>
      <xdr:spPr>
        <a:xfrm>
          <a:off x="1738637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102887</xdr:rowOff>
    </xdr:from>
    <xdr:ext cx="469744" cy="259045"/>
    <xdr:sp macro="" textlink="">
      <xdr:nvSpPr>
        <xdr:cNvPr id="713" name="n_4mainValue【保健センター・保健所】&#10;一人当たり面積">
          <a:extLst>
            <a:ext uri="{FF2B5EF4-FFF2-40B4-BE49-F238E27FC236}">
              <a16:creationId xmlns:a16="http://schemas.microsoft.com/office/drawing/2014/main" id="{838DB1B8-8100-40BD-B456-6DAC224230A8}"/>
            </a:ext>
          </a:extLst>
        </xdr:cNvPr>
        <xdr:cNvSpPr txBox="1"/>
      </xdr:nvSpPr>
      <xdr:spPr>
        <a:xfrm>
          <a:off x="16592627" y="1067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a:extLst>
            <a:ext uri="{FF2B5EF4-FFF2-40B4-BE49-F238E27FC236}">
              <a16:creationId xmlns:a16="http://schemas.microsoft.com/office/drawing/2014/main" id="{6695171E-B810-4E62-BAE7-AACFC33F7008}"/>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a:extLst>
            <a:ext uri="{FF2B5EF4-FFF2-40B4-BE49-F238E27FC236}">
              <a16:creationId xmlns:a16="http://schemas.microsoft.com/office/drawing/2014/main" id="{4BA65724-69BB-4E54-A982-7E0842E80F37}"/>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a:extLst>
            <a:ext uri="{FF2B5EF4-FFF2-40B4-BE49-F238E27FC236}">
              <a16:creationId xmlns:a16="http://schemas.microsoft.com/office/drawing/2014/main" id="{D74F9C2C-526B-45A9-9DE2-9DF215E9E546}"/>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a:extLst>
            <a:ext uri="{FF2B5EF4-FFF2-40B4-BE49-F238E27FC236}">
              <a16:creationId xmlns:a16="http://schemas.microsoft.com/office/drawing/2014/main" id="{3DB03E2C-C878-4E5B-A272-7CCAFA984C97}"/>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a:extLst>
            <a:ext uri="{FF2B5EF4-FFF2-40B4-BE49-F238E27FC236}">
              <a16:creationId xmlns:a16="http://schemas.microsoft.com/office/drawing/2014/main" id="{6C52DAA2-E1AC-4A8C-A86A-7EDACD0F4EB6}"/>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a:extLst>
            <a:ext uri="{FF2B5EF4-FFF2-40B4-BE49-F238E27FC236}">
              <a16:creationId xmlns:a16="http://schemas.microsoft.com/office/drawing/2014/main" id="{0E7CA4DB-4DBE-4971-9DB5-9BA6E9310FE5}"/>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a:extLst>
            <a:ext uri="{FF2B5EF4-FFF2-40B4-BE49-F238E27FC236}">
              <a16:creationId xmlns:a16="http://schemas.microsoft.com/office/drawing/2014/main" id="{CFDD0130-CE67-4298-A65B-219EB471F884}"/>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a:extLst>
            <a:ext uri="{FF2B5EF4-FFF2-40B4-BE49-F238E27FC236}">
              <a16:creationId xmlns:a16="http://schemas.microsoft.com/office/drawing/2014/main" id="{A0C7E1C7-5F7B-4302-83F2-9AECBE922233}"/>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2" name="テキスト ボックス 721">
          <a:extLst>
            <a:ext uri="{FF2B5EF4-FFF2-40B4-BE49-F238E27FC236}">
              <a16:creationId xmlns:a16="http://schemas.microsoft.com/office/drawing/2014/main" id="{588C89FA-18C9-4B96-BBE9-38B1E25E1478}"/>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3" name="直線コネクタ 722">
          <a:extLst>
            <a:ext uri="{FF2B5EF4-FFF2-40B4-BE49-F238E27FC236}">
              <a16:creationId xmlns:a16="http://schemas.microsoft.com/office/drawing/2014/main" id="{28B100B1-2D25-43CD-9544-9E0A89674545}"/>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4" name="テキスト ボックス 723">
          <a:extLst>
            <a:ext uri="{FF2B5EF4-FFF2-40B4-BE49-F238E27FC236}">
              <a16:creationId xmlns:a16="http://schemas.microsoft.com/office/drawing/2014/main" id="{32A34C75-1CCC-427F-8D16-2617F96E5D7B}"/>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5" name="直線コネクタ 724">
          <a:extLst>
            <a:ext uri="{FF2B5EF4-FFF2-40B4-BE49-F238E27FC236}">
              <a16:creationId xmlns:a16="http://schemas.microsoft.com/office/drawing/2014/main" id="{95CEDC93-E1A0-4C8C-956F-F621FF42A26C}"/>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6" name="テキスト ボックス 725">
          <a:extLst>
            <a:ext uri="{FF2B5EF4-FFF2-40B4-BE49-F238E27FC236}">
              <a16:creationId xmlns:a16="http://schemas.microsoft.com/office/drawing/2014/main" id="{B02A9662-E464-42D4-9116-9BFE73C918AC}"/>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7" name="直線コネクタ 726">
          <a:extLst>
            <a:ext uri="{FF2B5EF4-FFF2-40B4-BE49-F238E27FC236}">
              <a16:creationId xmlns:a16="http://schemas.microsoft.com/office/drawing/2014/main" id="{52933EF8-CB14-430A-9A12-EE4F05DEFBF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8" name="テキスト ボックス 727">
          <a:extLst>
            <a:ext uri="{FF2B5EF4-FFF2-40B4-BE49-F238E27FC236}">
              <a16:creationId xmlns:a16="http://schemas.microsoft.com/office/drawing/2014/main" id="{33ABA0BE-B38D-4E64-8A22-B501591260CC}"/>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9" name="直線コネクタ 728">
          <a:extLst>
            <a:ext uri="{FF2B5EF4-FFF2-40B4-BE49-F238E27FC236}">
              <a16:creationId xmlns:a16="http://schemas.microsoft.com/office/drawing/2014/main" id="{1AE95010-05D5-46AF-BCD0-15C5963001CB}"/>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0" name="テキスト ボックス 729">
          <a:extLst>
            <a:ext uri="{FF2B5EF4-FFF2-40B4-BE49-F238E27FC236}">
              <a16:creationId xmlns:a16="http://schemas.microsoft.com/office/drawing/2014/main" id="{EDF66AE0-2E45-41EA-A3DE-6954A89525A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1" name="直線コネクタ 730">
          <a:extLst>
            <a:ext uri="{FF2B5EF4-FFF2-40B4-BE49-F238E27FC236}">
              <a16:creationId xmlns:a16="http://schemas.microsoft.com/office/drawing/2014/main" id="{140B6B82-F2B6-4A97-8936-089D491A92F5}"/>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2" name="テキスト ボックス 731">
          <a:extLst>
            <a:ext uri="{FF2B5EF4-FFF2-40B4-BE49-F238E27FC236}">
              <a16:creationId xmlns:a16="http://schemas.microsoft.com/office/drawing/2014/main" id="{2D10C4FB-27F3-452E-970A-6304036FD4CE}"/>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3" name="直線コネクタ 732">
          <a:extLst>
            <a:ext uri="{FF2B5EF4-FFF2-40B4-BE49-F238E27FC236}">
              <a16:creationId xmlns:a16="http://schemas.microsoft.com/office/drawing/2014/main" id="{D7D978DC-B4D5-445E-A4CD-C3F01AC1783A}"/>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4" name="テキスト ボックス 733">
          <a:extLst>
            <a:ext uri="{FF2B5EF4-FFF2-40B4-BE49-F238E27FC236}">
              <a16:creationId xmlns:a16="http://schemas.microsoft.com/office/drawing/2014/main" id="{B0478A47-FC0F-42E7-AE16-03A53E2D19FA}"/>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5" name="直線コネクタ 734">
          <a:extLst>
            <a:ext uri="{FF2B5EF4-FFF2-40B4-BE49-F238E27FC236}">
              <a16:creationId xmlns:a16="http://schemas.microsoft.com/office/drawing/2014/main" id="{F357E9A9-43E5-4216-9808-0DD8517F4A18}"/>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6" name="テキスト ボックス 735">
          <a:extLst>
            <a:ext uri="{FF2B5EF4-FFF2-40B4-BE49-F238E27FC236}">
              <a16:creationId xmlns:a16="http://schemas.microsoft.com/office/drawing/2014/main" id="{BE2C638E-4D29-49CA-8B96-39E1845E130B}"/>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a:extLst>
            <a:ext uri="{FF2B5EF4-FFF2-40B4-BE49-F238E27FC236}">
              <a16:creationId xmlns:a16="http://schemas.microsoft.com/office/drawing/2014/main" id="{18424986-63CF-47BE-AB9A-B42A4DDE4BFB}"/>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8" name="直線コネクタ 737">
          <a:extLst>
            <a:ext uri="{FF2B5EF4-FFF2-40B4-BE49-F238E27FC236}">
              <a16:creationId xmlns:a16="http://schemas.microsoft.com/office/drawing/2014/main" id="{57986CF1-8FA4-4BA5-90E9-AF859140D4DD}"/>
            </a:ext>
          </a:extLst>
        </xdr:cNvPr>
        <xdr:cNvCxnSpPr/>
      </xdr:nvCxnSpPr>
      <xdr:spPr>
        <a:xfrm flipV="1">
          <a:off x="14699614" y="13083539"/>
          <a:ext cx="0" cy="96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9" name="【消防施設】&#10;有形固定資産減価償却率最小値テキスト">
          <a:extLst>
            <a:ext uri="{FF2B5EF4-FFF2-40B4-BE49-F238E27FC236}">
              <a16:creationId xmlns:a16="http://schemas.microsoft.com/office/drawing/2014/main" id="{44C8B451-2354-45CB-8123-0B5815254A8A}"/>
            </a:ext>
          </a:extLst>
        </xdr:cNvPr>
        <xdr:cNvSpPr txBox="1"/>
      </xdr:nvSpPr>
      <xdr:spPr>
        <a:xfrm>
          <a:off x="14738350"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40" name="直線コネクタ 739">
          <a:extLst>
            <a:ext uri="{FF2B5EF4-FFF2-40B4-BE49-F238E27FC236}">
              <a16:creationId xmlns:a16="http://schemas.microsoft.com/office/drawing/2014/main" id="{32E43FAE-56C6-442B-9781-9BBC58067C15}"/>
            </a:ext>
          </a:extLst>
        </xdr:cNvPr>
        <xdr:cNvCxnSpPr/>
      </xdr:nvCxnSpPr>
      <xdr:spPr>
        <a:xfrm>
          <a:off x="14611350" y="1405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1" name="【消防施設】&#10;有形固定資産減価償却率最大値テキスト">
          <a:extLst>
            <a:ext uri="{FF2B5EF4-FFF2-40B4-BE49-F238E27FC236}">
              <a16:creationId xmlns:a16="http://schemas.microsoft.com/office/drawing/2014/main" id="{31E5EB5B-7412-4F97-BA8A-4783C5C85EB6}"/>
            </a:ext>
          </a:extLst>
        </xdr:cNvPr>
        <xdr:cNvSpPr txBox="1"/>
      </xdr:nvSpPr>
      <xdr:spPr>
        <a:xfrm>
          <a:off x="14738350" y="1287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2" name="直線コネクタ 741">
          <a:extLst>
            <a:ext uri="{FF2B5EF4-FFF2-40B4-BE49-F238E27FC236}">
              <a16:creationId xmlns:a16="http://schemas.microsoft.com/office/drawing/2014/main" id="{B98A6C33-D92A-4381-B785-A6F2BD53DA42}"/>
            </a:ext>
          </a:extLst>
        </xdr:cNvPr>
        <xdr:cNvCxnSpPr/>
      </xdr:nvCxnSpPr>
      <xdr:spPr>
        <a:xfrm>
          <a:off x="14611350" y="13083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118127</xdr:rowOff>
    </xdr:from>
    <xdr:ext cx="405111" cy="259045"/>
    <xdr:sp macro="" textlink="">
      <xdr:nvSpPr>
        <xdr:cNvPr id="743" name="【消防施設】&#10;有形固定資産減価償却率平均値テキスト">
          <a:extLst>
            <a:ext uri="{FF2B5EF4-FFF2-40B4-BE49-F238E27FC236}">
              <a16:creationId xmlns:a16="http://schemas.microsoft.com/office/drawing/2014/main" id="{F21F6300-D43B-4FA9-AA3B-35D7FA7FD101}"/>
            </a:ext>
          </a:extLst>
        </xdr:cNvPr>
        <xdr:cNvSpPr txBox="1"/>
      </xdr:nvSpPr>
      <xdr:spPr>
        <a:xfrm>
          <a:off x="14738350" y="13497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4" name="フローチャート: 判断 743">
          <a:extLst>
            <a:ext uri="{FF2B5EF4-FFF2-40B4-BE49-F238E27FC236}">
              <a16:creationId xmlns:a16="http://schemas.microsoft.com/office/drawing/2014/main" id="{8840B642-1152-47B4-ADB3-D2D0AE0AB735}"/>
            </a:ext>
          </a:extLst>
        </xdr:cNvPr>
        <xdr:cNvSpPr/>
      </xdr:nvSpPr>
      <xdr:spPr>
        <a:xfrm>
          <a:off x="14649450" y="135191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5" name="フローチャート: 判断 744">
          <a:extLst>
            <a:ext uri="{FF2B5EF4-FFF2-40B4-BE49-F238E27FC236}">
              <a16:creationId xmlns:a16="http://schemas.microsoft.com/office/drawing/2014/main" id="{4245A8ED-AA99-4AC9-B8C0-565E938EB5A6}"/>
            </a:ext>
          </a:extLst>
        </xdr:cNvPr>
        <xdr:cNvSpPr/>
      </xdr:nvSpPr>
      <xdr:spPr>
        <a:xfrm>
          <a:off x="13887450" y="13502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6" name="フローチャート: 判断 745">
          <a:extLst>
            <a:ext uri="{FF2B5EF4-FFF2-40B4-BE49-F238E27FC236}">
              <a16:creationId xmlns:a16="http://schemas.microsoft.com/office/drawing/2014/main" id="{D32F35B9-E01E-43A5-B524-6D90488A1A08}"/>
            </a:ext>
          </a:extLst>
        </xdr:cNvPr>
        <xdr:cNvSpPr/>
      </xdr:nvSpPr>
      <xdr:spPr>
        <a:xfrm>
          <a:off x="13093700" y="13488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7" name="フローチャート: 判断 746">
          <a:extLst>
            <a:ext uri="{FF2B5EF4-FFF2-40B4-BE49-F238E27FC236}">
              <a16:creationId xmlns:a16="http://schemas.microsoft.com/office/drawing/2014/main" id="{AD8BB493-42BE-45EB-83FE-0D8D3029B653}"/>
            </a:ext>
          </a:extLst>
        </xdr:cNvPr>
        <xdr:cNvSpPr/>
      </xdr:nvSpPr>
      <xdr:spPr>
        <a:xfrm>
          <a:off x="12299950" y="13465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164464</xdr:rowOff>
    </xdr:from>
    <xdr:to>
      <xdr:col>67</xdr:col>
      <xdr:colOff>101600</xdr:colOff>
      <xdr:row>82</xdr:row>
      <xdr:rowOff>94614</xdr:rowOff>
    </xdr:to>
    <xdr:sp macro="" textlink="">
      <xdr:nvSpPr>
        <xdr:cNvPr id="748" name="フローチャート: 判断 747">
          <a:extLst>
            <a:ext uri="{FF2B5EF4-FFF2-40B4-BE49-F238E27FC236}">
              <a16:creationId xmlns:a16="http://schemas.microsoft.com/office/drawing/2014/main" id="{0C1532C0-D782-45BD-AFBE-245F65E8CF5A}"/>
            </a:ext>
          </a:extLst>
        </xdr:cNvPr>
        <xdr:cNvSpPr/>
      </xdr:nvSpPr>
      <xdr:spPr>
        <a:xfrm>
          <a:off x="11487150" y="135439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B8C8669A-0A70-4439-970F-03F9DBBA1C4D}"/>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6E23B846-E469-4E41-BA9E-3BA50B10D8FF}"/>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44EE97B4-30BC-433D-8FE4-C45C6DBA929F}"/>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89E3338D-1463-4D72-BF99-B3EE885EC4A6}"/>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EA75F296-1A0E-42D4-A20E-DA973377DEB7}"/>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154939</xdr:rowOff>
    </xdr:from>
    <xdr:to>
      <xdr:col>85</xdr:col>
      <xdr:colOff>177800</xdr:colOff>
      <xdr:row>79</xdr:row>
      <xdr:rowOff>85089</xdr:rowOff>
    </xdr:to>
    <xdr:sp macro="" textlink="">
      <xdr:nvSpPr>
        <xdr:cNvPr id="754" name="楕円 753">
          <a:extLst>
            <a:ext uri="{FF2B5EF4-FFF2-40B4-BE49-F238E27FC236}">
              <a16:creationId xmlns:a16="http://schemas.microsoft.com/office/drawing/2014/main" id="{B12B915A-C7E1-40D6-949F-2590EE88C4DA}"/>
            </a:ext>
          </a:extLst>
        </xdr:cNvPr>
        <xdr:cNvSpPr/>
      </xdr:nvSpPr>
      <xdr:spPr>
        <a:xfrm>
          <a:off x="14649450" y="130390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107966</xdr:rowOff>
    </xdr:from>
    <xdr:ext cx="405111" cy="259045"/>
    <xdr:sp macro="" textlink="">
      <xdr:nvSpPr>
        <xdr:cNvPr id="755" name="【消防施設】&#10;有形固定資産減価償却率該当値テキスト">
          <a:extLst>
            <a:ext uri="{FF2B5EF4-FFF2-40B4-BE49-F238E27FC236}">
              <a16:creationId xmlns:a16="http://schemas.microsoft.com/office/drawing/2014/main" id="{CD55F00F-A2FA-4876-BEB6-E17ED4A3E2F7}"/>
            </a:ext>
          </a:extLst>
        </xdr:cNvPr>
        <xdr:cNvSpPr txBox="1"/>
      </xdr:nvSpPr>
      <xdr:spPr>
        <a:xfrm>
          <a:off x="14738350" y="12992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158750</xdr:rowOff>
    </xdr:from>
    <xdr:to>
      <xdr:col>81</xdr:col>
      <xdr:colOff>101600</xdr:colOff>
      <xdr:row>82</xdr:row>
      <xdr:rowOff>88900</xdr:rowOff>
    </xdr:to>
    <xdr:sp macro="" textlink="">
      <xdr:nvSpPr>
        <xdr:cNvPr id="756" name="楕円 755">
          <a:extLst>
            <a:ext uri="{FF2B5EF4-FFF2-40B4-BE49-F238E27FC236}">
              <a16:creationId xmlns:a16="http://schemas.microsoft.com/office/drawing/2014/main" id="{A9F1F74D-CADF-4DE5-BF30-69E140B8529D}"/>
            </a:ext>
          </a:extLst>
        </xdr:cNvPr>
        <xdr:cNvSpPr/>
      </xdr:nvSpPr>
      <xdr:spPr>
        <a:xfrm>
          <a:off x="1388745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34289</xdr:rowOff>
    </xdr:from>
    <xdr:to>
      <xdr:col>85</xdr:col>
      <xdr:colOff>127000</xdr:colOff>
      <xdr:row>82</xdr:row>
      <xdr:rowOff>38100</xdr:rowOff>
    </xdr:to>
    <xdr:cxnSp macro="">
      <xdr:nvCxnSpPr>
        <xdr:cNvPr id="757" name="直線コネクタ 756">
          <a:extLst>
            <a:ext uri="{FF2B5EF4-FFF2-40B4-BE49-F238E27FC236}">
              <a16:creationId xmlns:a16="http://schemas.microsoft.com/office/drawing/2014/main" id="{FD8CC7D6-1D92-403E-A81E-3264988CE112}"/>
            </a:ext>
          </a:extLst>
        </xdr:cNvPr>
        <xdr:cNvCxnSpPr/>
      </xdr:nvCxnSpPr>
      <xdr:spPr>
        <a:xfrm flipV="1">
          <a:off x="13938250" y="13083539"/>
          <a:ext cx="762000" cy="49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111125</xdr:rowOff>
    </xdr:from>
    <xdr:to>
      <xdr:col>76</xdr:col>
      <xdr:colOff>165100</xdr:colOff>
      <xdr:row>82</xdr:row>
      <xdr:rowOff>41275</xdr:rowOff>
    </xdr:to>
    <xdr:sp macro="" textlink="">
      <xdr:nvSpPr>
        <xdr:cNvPr id="758" name="楕円 757">
          <a:extLst>
            <a:ext uri="{FF2B5EF4-FFF2-40B4-BE49-F238E27FC236}">
              <a16:creationId xmlns:a16="http://schemas.microsoft.com/office/drawing/2014/main" id="{499C9F3D-3FAA-469F-BBCC-E3311B60B3C8}"/>
            </a:ext>
          </a:extLst>
        </xdr:cNvPr>
        <xdr:cNvSpPr/>
      </xdr:nvSpPr>
      <xdr:spPr>
        <a:xfrm>
          <a:off x="13093700" y="134905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161925</xdr:rowOff>
    </xdr:from>
    <xdr:to>
      <xdr:col>81</xdr:col>
      <xdr:colOff>50800</xdr:colOff>
      <xdr:row>82</xdr:row>
      <xdr:rowOff>38100</xdr:rowOff>
    </xdr:to>
    <xdr:cxnSp macro="">
      <xdr:nvCxnSpPr>
        <xdr:cNvPr id="759" name="直線コネクタ 758">
          <a:extLst>
            <a:ext uri="{FF2B5EF4-FFF2-40B4-BE49-F238E27FC236}">
              <a16:creationId xmlns:a16="http://schemas.microsoft.com/office/drawing/2014/main" id="{6C00247D-3DE0-4FA1-8C0C-BE79040EFA0B}"/>
            </a:ext>
          </a:extLst>
        </xdr:cNvPr>
        <xdr:cNvCxnSpPr/>
      </xdr:nvCxnSpPr>
      <xdr:spPr>
        <a:xfrm>
          <a:off x="13144500" y="13541375"/>
          <a:ext cx="79375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65405</xdr:rowOff>
    </xdr:from>
    <xdr:to>
      <xdr:col>72</xdr:col>
      <xdr:colOff>38100</xdr:colOff>
      <xdr:row>81</xdr:row>
      <xdr:rowOff>167005</xdr:rowOff>
    </xdr:to>
    <xdr:sp macro="" textlink="">
      <xdr:nvSpPr>
        <xdr:cNvPr id="760" name="楕円 759">
          <a:extLst>
            <a:ext uri="{FF2B5EF4-FFF2-40B4-BE49-F238E27FC236}">
              <a16:creationId xmlns:a16="http://schemas.microsoft.com/office/drawing/2014/main" id="{ACCCADF4-51F6-49AC-B34D-783915C834C8}"/>
            </a:ext>
          </a:extLst>
        </xdr:cNvPr>
        <xdr:cNvSpPr/>
      </xdr:nvSpPr>
      <xdr:spPr>
        <a:xfrm>
          <a:off x="12299950" y="134448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116205</xdr:rowOff>
    </xdr:from>
    <xdr:to>
      <xdr:col>76</xdr:col>
      <xdr:colOff>114300</xdr:colOff>
      <xdr:row>81</xdr:row>
      <xdr:rowOff>161925</xdr:rowOff>
    </xdr:to>
    <xdr:cxnSp macro="">
      <xdr:nvCxnSpPr>
        <xdr:cNvPr id="761" name="直線コネクタ 760">
          <a:extLst>
            <a:ext uri="{FF2B5EF4-FFF2-40B4-BE49-F238E27FC236}">
              <a16:creationId xmlns:a16="http://schemas.microsoft.com/office/drawing/2014/main" id="{0C5C0DD4-9CFB-4930-8A85-DA6D055D2940}"/>
            </a:ext>
          </a:extLst>
        </xdr:cNvPr>
        <xdr:cNvCxnSpPr/>
      </xdr:nvCxnSpPr>
      <xdr:spPr>
        <a:xfrm>
          <a:off x="12344400" y="13495655"/>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21589</xdr:rowOff>
    </xdr:from>
    <xdr:to>
      <xdr:col>67</xdr:col>
      <xdr:colOff>101600</xdr:colOff>
      <xdr:row>81</xdr:row>
      <xdr:rowOff>123189</xdr:rowOff>
    </xdr:to>
    <xdr:sp macro="" textlink="">
      <xdr:nvSpPr>
        <xdr:cNvPr id="762" name="楕円 761">
          <a:extLst>
            <a:ext uri="{FF2B5EF4-FFF2-40B4-BE49-F238E27FC236}">
              <a16:creationId xmlns:a16="http://schemas.microsoft.com/office/drawing/2014/main" id="{2E61C607-1B0F-4DE7-8796-DC62992DA79B}"/>
            </a:ext>
          </a:extLst>
        </xdr:cNvPr>
        <xdr:cNvSpPr/>
      </xdr:nvSpPr>
      <xdr:spPr>
        <a:xfrm>
          <a:off x="11487150" y="1340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72389</xdr:rowOff>
    </xdr:from>
    <xdr:to>
      <xdr:col>71</xdr:col>
      <xdr:colOff>177800</xdr:colOff>
      <xdr:row>81</xdr:row>
      <xdr:rowOff>116205</xdr:rowOff>
    </xdr:to>
    <xdr:cxnSp macro="">
      <xdr:nvCxnSpPr>
        <xdr:cNvPr id="763" name="直線コネクタ 762">
          <a:extLst>
            <a:ext uri="{FF2B5EF4-FFF2-40B4-BE49-F238E27FC236}">
              <a16:creationId xmlns:a16="http://schemas.microsoft.com/office/drawing/2014/main" id="{FE372E79-BE9B-4CCC-A42E-5B66B0702D3A}"/>
            </a:ext>
          </a:extLst>
        </xdr:cNvPr>
        <xdr:cNvCxnSpPr/>
      </xdr:nvCxnSpPr>
      <xdr:spPr>
        <a:xfrm>
          <a:off x="11537950" y="13451839"/>
          <a:ext cx="80645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4" name="n_1aveValue【消防施設】&#10;有形固定資産減価償却率">
          <a:extLst>
            <a:ext uri="{FF2B5EF4-FFF2-40B4-BE49-F238E27FC236}">
              <a16:creationId xmlns:a16="http://schemas.microsoft.com/office/drawing/2014/main" id="{A2B99274-8EDD-4F53-8E35-541431B84420}"/>
            </a:ext>
          </a:extLst>
        </xdr:cNvPr>
        <xdr:cNvSpPr txBox="1"/>
      </xdr:nvSpPr>
      <xdr:spPr>
        <a:xfrm>
          <a:off x="13742044" y="1328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5" name="n_2aveValue【消防施設】&#10;有形固定資産減価償却率">
          <a:extLst>
            <a:ext uri="{FF2B5EF4-FFF2-40B4-BE49-F238E27FC236}">
              <a16:creationId xmlns:a16="http://schemas.microsoft.com/office/drawing/2014/main" id="{47ACE820-B05C-490D-AF6D-3266AB8FBD07}"/>
            </a:ext>
          </a:extLst>
        </xdr:cNvPr>
        <xdr:cNvSpPr txBox="1"/>
      </xdr:nvSpPr>
      <xdr:spPr>
        <a:xfrm>
          <a:off x="12960994"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7638</xdr:rowOff>
    </xdr:from>
    <xdr:ext cx="405111" cy="259045"/>
    <xdr:sp macro="" textlink="">
      <xdr:nvSpPr>
        <xdr:cNvPr id="766" name="n_3aveValue【消防施設】&#10;有形固定資産減価償却率">
          <a:extLst>
            <a:ext uri="{FF2B5EF4-FFF2-40B4-BE49-F238E27FC236}">
              <a16:creationId xmlns:a16="http://schemas.microsoft.com/office/drawing/2014/main" id="{22DB917F-02A2-40E3-BF3D-A0B29AA25C1A}"/>
            </a:ext>
          </a:extLst>
        </xdr:cNvPr>
        <xdr:cNvSpPr txBox="1"/>
      </xdr:nvSpPr>
      <xdr:spPr>
        <a:xfrm>
          <a:off x="12167244" y="1355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85741</xdr:rowOff>
    </xdr:from>
    <xdr:ext cx="405111" cy="259045"/>
    <xdr:sp macro="" textlink="">
      <xdr:nvSpPr>
        <xdr:cNvPr id="767" name="n_4aveValue【消防施設】&#10;有形固定資産減価償却率">
          <a:extLst>
            <a:ext uri="{FF2B5EF4-FFF2-40B4-BE49-F238E27FC236}">
              <a16:creationId xmlns:a16="http://schemas.microsoft.com/office/drawing/2014/main" id="{62467B15-6298-4965-98BA-287D5B961122}"/>
            </a:ext>
          </a:extLst>
        </xdr:cNvPr>
        <xdr:cNvSpPr txBox="1"/>
      </xdr:nvSpPr>
      <xdr:spPr>
        <a:xfrm>
          <a:off x="11354444" y="13630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80027</xdr:rowOff>
    </xdr:from>
    <xdr:ext cx="405111" cy="259045"/>
    <xdr:sp macro="" textlink="">
      <xdr:nvSpPr>
        <xdr:cNvPr id="768" name="n_1mainValue【消防施設】&#10;有形固定資産減価償却率">
          <a:extLst>
            <a:ext uri="{FF2B5EF4-FFF2-40B4-BE49-F238E27FC236}">
              <a16:creationId xmlns:a16="http://schemas.microsoft.com/office/drawing/2014/main" id="{665E4F32-FC42-42DE-91C3-586C941860BC}"/>
            </a:ext>
          </a:extLst>
        </xdr:cNvPr>
        <xdr:cNvSpPr txBox="1"/>
      </xdr:nvSpPr>
      <xdr:spPr>
        <a:xfrm>
          <a:off x="13742044" y="1362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32402</xdr:rowOff>
    </xdr:from>
    <xdr:ext cx="405111" cy="259045"/>
    <xdr:sp macro="" textlink="">
      <xdr:nvSpPr>
        <xdr:cNvPr id="769" name="n_2mainValue【消防施設】&#10;有形固定資産減価償却率">
          <a:extLst>
            <a:ext uri="{FF2B5EF4-FFF2-40B4-BE49-F238E27FC236}">
              <a16:creationId xmlns:a16="http://schemas.microsoft.com/office/drawing/2014/main" id="{0E6997C0-8BCF-4F75-A683-2BBCA0405CD4}"/>
            </a:ext>
          </a:extLst>
        </xdr:cNvPr>
        <xdr:cNvSpPr txBox="1"/>
      </xdr:nvSpPr>
      <xdr:spPr>
        <a:xfrm>
          <a:off x="12960994" y="1357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12082</xdr:rowOff>
    </xdr:from>
    <xdr:ext cx="405111" cy="259045"/>
    <xdr:sp macro="" textlink="">
      <xdr:nvSpPr>
        <xdr:cNvPr id="770" name="n_3mainValue【消防施設】&#10;有形固定資産減価償却率">
          <a:extLst>
            <a:ext uri="{FF2B5EF4-FFF2-40B4-BE49-F238E27FC236}">
              <a16:creationId xmlns:a16="http://schemas.microsoft.com/office/drawing/2014/main" id="{FD8C0CEA-4953-4324-9308-AF058DA0DC0A}"/>
            </a:ext>
          </a:extLst>
        </xdr:cNvPr>
        <xdr:cNvSpPr txBox="1"/>
      </xdr:nvSpPr>
      <xdr:spPr>
        <a:xfrm>
          <a:off x="12167244"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139716</xdr:rowOff>
    </xdr:from>
    <xdr:ext cx="405111" cy="259045"/>
    <xdr:sp macro="" textlink="">
      <xdr:nvSpPr>
        <xdr:cNvPr id="771" name="n_4mainValue【消防施設】&#10;有形固定資産減価償却率">
          <a:extLst>
            <a:ext uri="{FF2B5EF4-FFF2-40B4-BE49-F238E27FC236}">
              <a16:creationId xmlns:a16="http://schemas.microsoft.com/office/drawing/2014/main" id="{ED4F4CD8-B08B-4C93-B488-90326CA6542D}"/>
            </a:ext>
          </a:extLst>
        </xdr:cNvPr>
        <xdr:cNvSpPr txBox="1"/>
      </xdr:nvSpPr>
      <xdr:spPr>
        <a:xfrm>
          <a:off x="11354444" y="1318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a:extLst>
            <a:ext uri="{FF2B5EF4-FFF2-40B4-BE49-F238E27FC236}">
              <a16:creationId xmlns:a16="http://schemas.microsoft.com/office/drawing/2014/main" id="{DE2A2295-7A95-488E-AFCB-5465407F9744}"/>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a:extLst>
            <a:ext uri="{FF2B5EF4-FFF2-40B4-BE49-F238E27FC236}">
              <a16:creationId xmlns:a16="http://schemas.microsoft.com/office/drawing/2014/main" id="{83C22055-E65A-411A-8DF6-DEE1DC2B0E22}"/>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a:extLst>
            <a:ext uri="{FF2B5EF4-FFF2-40B4-BE49-F238E27FC236}">
              <a16:creationId xmlns:a16="http://schemas.microsoft.com/office/drawing/2014/main" id="{6C1FD1C4-6D26-4650-8991-68E9B5BA73D9}"/>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a:extLst>
            <a:ext uri="{FF2B5EF4-FFF2-40B4-BE49-F238E27FC236}">
              <a16:creationId xmlns:a16="http://schemas.microsoft.com/office/drawing/2014/main" id="{22C5DEFE-4D49-434C-AD59-D191A5B91109}"/>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a:extLst>
            <a:ext uri="{FF2B5EF4-FFF2-40B4-BE49-F238E27FC236}">
              <a16:creationId xmlns:a16="http://schemas.microsoft.com/office/drawing/2014/main" id="{E10A3739-7DB6-4F30-A237-6BF121593885}"/>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a:extLst>
            <a:ext uri="{FF2B5EF4-FFF2-40B4-BE49-F238E27FC236}">
              <a16:creationId xmlns:a16="http://schemas.microsoft.com/office/drawing/2014/main" id="{5D6701CA-4588-4568-ADF3-E0A29AE1930D}"/>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a:extLst>
            <a:ext uri="{FF2B5EF4-FFF2-40B4-BE49-F238E27FC236}">
              <a16:creationId xmlns:a16="http://schemas.microsoft.com/office/drawing/2014/main" id="{650C51CC-320A-47A6-9E38-2730B83F6BD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a:extLst>
            <a:ext uri="{FF2B5EF4-FFF2-40B4-BE49-F238E27FC236}">
              <a16:creationId xmlns:a16="http://schemas.microsoft.com/office/drawing/2014/main" id="{F4D6BB8E-742E-475E-98A3-D327BD7D2BB8}"/>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a:extLst>
            <a:ext uri="{FF2B5EF4-FFF2-40B4-BE49-F238E27FC236}">
              <a16:creationId xmlns:a16="http://schemas.microsoft.com/office/drawing/2014/main" id="{13166668-6483-455E-8F3B-59B41C7A9671}"/>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a:extLst>
            <a:ext uri="{FF2B5EF4-FFF2-40B4-BE49-F238E27FC236}">
              <a16:creationId xmlns:a16="http://schemas.microsoft.com/office/drawing/2014/main" id="{6A4A9D90-0999-4802-814F-D6D532966B4D}"/>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2" name="直線コネクタ 781">
          <a:extLst>
            <a:ext uri="{FF2B5EF4-FFF2-40B4-BE49-F238E27FC236}">
              <a16:creationId xmlns:a16="http://schemas.microsoft.com/office/drawing/2014/main" id="{1CFB460D-459D-4C53-A50D-FFFA70CB2F6B}"/>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3" name="テキスト ボックス 782">
          <a:extLst>
            <a:ext uri="{FF2B5EF4-FFF2-40B4-BE49-F238E27FC236}">
              <a16:creationId xmlns:a16="http://schemas.microsoft.com/office/drawing/2014/main" id="{F24A751F-BA44-4FC2-AC40-8445BDEA2252}"/>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4" name="直線コネクタ 783">
          <a:extLst>
            <a:ext uri="{FF2B5EF4-FFF2-40B4-BE49-F238E27FC236}">
              <a16:creationId xmlns:a16="http://schemas.microsoft.com/office/drawing/2014/main" id="{C4FFA8FA-17F1-412E-8458-54603DD0865D}"/>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5" name="テキスト ボックス 784">
          <a:extLst>
            <a:ext uri="{FF2B5EF4-FFF2-40B4-BE49-F238E27FC236}">
              <a16:creationId xmlns:a16="http://schemas.microsoft.com/office/drawing/2014/main" id="{93F9F7C3-0017-4D18-91ED-1F8E13C9E657}"/>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6" name="直線コネクタ 785">
          <a:extLst>
            <a:ext uri="{FF2B5EF4-FFF2-40B4-BE49-F238E27FC236}">
              <a16:creationId xmlns:a16="http://schemas.microsoft.com/office/drawing/2014/main" id="{E62D2793-1C0D-4526-B682-165A49BBA279}"/>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7" name="テキスト ボックス 786">
          <a:extLst>
            <a:ext uri="{FF2B5EF4-FFF2-40B4-BE49-F238E27FC236}">
              <a16:creationId xmlns:a16="http://schemas.microsoft.com/office/drawing/2014/main" id="{45007307-4A94-4817-8F3C-33F6AD4F083A}"/>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8" name="直線コネクタ 787">
          <a:extLst>
            <a:ext uri="{FF2B5EF4-FFF2-40B4-BE49-F238E27FC236}">
              <a16:creationId xmlns:a16="http://schemas.microsoft.com/office/drawing/2014/main" id="{A3235886-6274-4136-A596-8D04435841F7}"/>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9" name="テキスト ボックス 788">
          <a:extLst>
            <a:ext uri="{FF2B5EF4-FFF2-40B4-BE49-F238E27FC236}">
              <a16:creationId xmlns:a16="http://schemas.microsoft.com/office/drawing/2014/main" id="{202162A6-167F-4A69-89FD-8D2E288E8EE8}"/>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0" name="直線コネクタ 789">
          <a:extLst>
            <a:ext uri="{FF2B5EF4-FFF2-40B4-BE49-F238E27FC236}">
              <a16:creationId xmlns:a16="http://schemas.microsoft.com/office/drawing/2014/main" id="{57D6CCDE-59F6-442D-B85E-9CB9937AF49B}"/>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1" name="テキスト ボックス 790">
          <a:extLst>
            <a:ext uri="{FF2B5EF4-FFF2-40B4-BE49-F238E27FC236}">
              <a16:creationId xmlns:a16="http://schemas.microsoft.com/office/drawing/2014/main" id="{3A4B578C-C886-4277-B92C-35F871D4F4FE}"/>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2" name="直線コネクタ 791">
          <a:extLst>
            <a:ext uri="{FF2B5EF4-FFF2-40B4-BE49-F238E27FC236}">
              <a16:creationId xmlns:a16="http://schemas.microsoft.com/office/drawing/2014/main" id="{BFD8BFC8-0388-435F-8333-5B0BDB5EA233}"/>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3" name="テキスト ボックス 792">
          <a:extLst>
            <a:ext uri="{FF2B5EF4-FFF2-40B4-BE49-F238E27FC236}">
              <a16:creationId xmlns:a16="http://schemas.microsoft.com/office/drawing/2014/main" id="{82620DBE-8C09-4BD1-944A-D524D4FC2982}"/>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E8E5E0C9-403E-4106-A726-15DAFCFEBCB2}"/>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EAF0FBAB-8B8D-48F7-AAA0-F0F1395EF1B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AD877FF5-CBDF-4F57-A9A1-281000F846C2}"/>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7" name="直線コネクタ 796">
          <a:extLst>
            <a:ext uri="{FF2B5EF4-FFF2-40B4-BE49-F238E27FC236}">
              <a16:creationId xmlns:a16="http://schemas.microsoft.com/office/drawing/2014/main" id="{26B174C1-158A-44BA-AFF3-86435F981527}"/>
            </a:ext>
          </a:extLst>
        </xdr:cNvPr>
        <xdr:cNvCxnSpPr/>
      </xdr:nvCxnSpPr>
      <xdr:spPr>
        <a:xfrm flipV="1">
          <a:off x="19951064" y="12987564"/>
          <a:ext cx="0" cy="1288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8" name="【消防施設】&#10;一人当たり面積最小値テキスト">
          <a:extLst>
            <a:ext uri="{FF2B5EF4-FFF2-40B4-BE49-F238E27FC236}">
              <a16:creationId xmlns:a16="http://schemas.microsoft.com/office/drawing/2014/main" id="{204921C9-5573-4A66-8ED0-A2974F2D0ABB}"/>
            </a:ext>
          </a:extLst>
        </xdr:cNvPr>
        <xdr:cNvSpPr txBox="1"/>
      </xdr:nvSpPr>
      <xdr:spPr>
        <a:xfrm>
          <a:off x="19989800" y="1427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9" name="直線コネクタ 798">
          <a:extLst>
            <a:ext uri="{FF2B5EF4-FFF2-40B4-BE49-F238E27FC236}">
              <a16:creationId xmlns:a16="http://schemas.microsoft.com/office/drawing/2014/main" id="{43AE65E7-1DAF-486E-A3E2-CA3DB37F5E90}"/>
            </a:ext>
          </a:extLst>
        </xdr:cNvPr>
        <xdr:cNvCxnSpPr/>
      </xdr:nvCxnSpPr>
      <xdr:spPr>
        <a:xfrm>
          <a:off x="19881850" y="14275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800" name="【消防施設】&#10;一人当たり面積最大値テキスト">
          <a:extLst>
            <a:ext uri="{FF2B5EF4-FFF2-40B4-BE49-F238E27FC236}">
              <a16:creationId xmlns:a16="http://schemas.microsoft.com/office/drawing/2014/main" id="{38DB7C13-0625-4CBF-91AA-5DB3242B9C52}"/>
            </a:ext>
          </a:extLst>
        </xdr:cNvPr>
        <xdr:cNvSpPr txBox="1"/>
      </xdr:nvSpPr>
      <xdr:spPr>
        <a:xfrm>
          <a:off x="19989800" y="1276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1" name="直線コネクタ 800">
          <a:extLst>
            <a:ext uri="{FF2B5EF4-FFF2-40B4-BE49-F238E27FC236}">
              <a16:creationId xmlns:a16="http://schemas.microsoft.com/office/drawing/2014/main" id="{3BB68029-56AA-47C2-AE15-870DAFA2482C}"/>
            </a:ext>
          </a:extLst>
        </xdr:cNvPr>
        <xdr:cNvCxnSpPr/>
      </xdr:nvCxnSpPr>
      <xdr:spPr>
        <a:xfrm>
          <a:off x="19881850" y="12987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55534</xdr:rowOff>
    </xdr:from>
    <xdr:ext cx="469744" cy="259045"/>
    <xdr:sp macro="" textlink="">
      <xdr:nvSpPr>
        <xdr:cNvPr id="802" name="【消防施設】&#10;一人当たり面積平均値テキスト">
          <a:extLst>
            <a:ext uri="{FF2B5EF4-FFF2-40B4-BE49-F238E27FC236}">
              <a16:creationId xmlns:a16="http://schemas.microsoft.com/office/drawing/2014/main" id="{7559A81B-56F2-4401-900E-B4F0AEE07D86}"/>
            </a:ext>
          </a:extLst>
        </xdr:cNvPr>
        <xdr:cNvSpPr txBox="1"/>
      </xdr:nvSpPr>
      <xdr:spPr>
        <a:xfrm>
          <a:off x="19989800" y="13765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3" name="フローチャート: 判断 802">
          <a:extLst>
            <a:ext uri="{FF2B5EF4-FFF2-40B4-BE49-F238E27FC236}">
              <a16:creationId xmlns:a16="http://schemas.microsoft.com/office/drawing/2014/main" id="{8873B6AC-3A1E-42DD-A8DD-2731F12D5D44}"/>
            </a:ext>
          </a:extLst>
        </xdr:cNvPr>
        <xdr:cNvSpPr/>
      </xdr:nvSpPr>
      <xdr:spPr>
        <a:xfrm>
          <a:off x="199009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4" name="フローチャート: 判断 803">
          <a:extLst>
            <a:ext uri="{FF2B5EF4-FFF2-40B4-BE49-F238E27FC236}">
              <a16:creationId xmlns:a16="http://schemas.microsoft.com/office/drawing/2014/main" id="{E759B77D-15E8-4B69-8FDE-A8867E0FC93A}"/>
            </a:ext>
          </a:extLst>
        </xdr:cNvPr>
        <xdr:cNvSpPr/>
      </xdr:nvSpPr>
      <xdr:spPr>
        <a:xfrm>
          <a:off x="19157950" y="137976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5" name="フローチャート: 判断 804">
          <a:extLst>
            <a:ext uri="{FF2B5EF4-FFF2-40B4-BE49-F238E27FC236}">
              <a16:creationId xmlns:a16="http://schemas.microsoft.com/office/drawing/2014/main" id="{8D8AA25A-043C-43D0-B61F-B48FC4C940DC}"/>
            </a:ext>
          </a:extLst>
        </xdr:cNvPr>
        <xdr:cNvSpPr/>
      </xdr:nvSpPr>
      <xdr:spPr>
        <a:xfrm>
          <a:off x="1834515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6" name="フローチャート: 判断 805">
          <a:extLst>
            <a:ext uri="{FF2B5EF4-FFF2-40B4-BE49-F238E27FC236}">
              <a16:creationId xmlns:a16="http://schemas.microsoft.com/office/drawing/2014/main" id="{1ED6D887-4FEC-4DC2-91E7-3FBA007F5C02}"/>
            </a:ext>
          </a:extLst>
        </xdr:cNvPr>
        <xdr:cNvSpPr/>
      </xdr:nvSpPr>
      <xdr:spPr>
        <a:xfrm>
          <a:off x="1755140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7" name="フローチャート: 判断 806">
          <a:extLst>
            <a:ext uri="{FF2B5EF4-FFF2-40B4-BE49-F238E27FC236}">
              <a16:creationId xmlns:a16="http://schemas.microsoft.com/office/drawing/2014/main" id="{3B25EAE7-B77F-4307-B7D4-6F2ED5F39BB8}"/>
            </a:ext>
          </a:extLst>
        </xdr:cNvPr>
        <xdr:cNvSpPr/>
      </xdr:nvSpPr>
      <xdr:spPr>
        <a:xfrm>
          <a:off x="16757650" y="1380852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8B0DE4F3-98F7-4902-ACC1-0EE1F656DB3F}"/>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C6F02E97-3840-4C2E-A6EB-168A72E9923A}"/>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1BE985DF-835B-4DA4-8351-3DE3254A7AC8}"/>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DA7224FE-7E8D-4C05-8D42-F4002F5245CA}"/>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4AE2461E-06BC-478C-8B73-1F8B1CAD7CB7}"/>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139700</xdr:rowOff>
    </xdr:from>
    <xdr:to>
      <xdr:col>116</xdr:col>
      <xdr:colOff>114300</xdr:colOff>
      <xdr:row>83</xdr:row>
      <xdr:rowOff>69850</xdr:rowOff>
    </xdr:to>
    <xdr:sp macro="" textlink="">
      <xdr:nvSpPr>
        <xdr:cNvPr id="813" name="楕円 812">
          <a:extLst>
            <a:ext uri="{FF2B5EF4-FFF2-40B4-BE49-F238E27FC236}">
              <a16:creationId xmlns:a16="http://schemas.microsoft.com/office/drawing/2014/main" id="{5124BC9F-A74F-4588-B026-8FCD5A73DD80}"/>
            </a:ext>
          </a:extLst>
        </xdr:cNvPr>
        <xdr:cNvSpPr/>
      </xdr:nvSpPr>
      <xdr:spPr>
        <a:xfrm>
          <a:off x="19900900" y="13684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162577</xdr:rowOff>
    </xdr:from>
    <xdr:ext cx="469744" cy="259045"/>
    <xdr:sp macro="" textlink="">
      <xdr:nvSpPr>
        <xdr:cNvPr id="814" name="【消防施設】&#10;一人当たり面積該当値テキスト">
          <a:extLst>
            <a:ext uri="{FF2B5EF4-FFF2-40B4-BE49-F238E27FC236}">
              <a16:creationId xmlns:a16="http://schemas.microsoft.com/office/drawing/2014/main" id="{1CB726AD-B403-45B9-9449-A0DA9B7B677A}"/>
            </a:ext>
          </a:extLst>
        </xdr:cNvPr>
        <xdr:cNvSpPr txBox="1"/>
      </xdr:nvSpPr>
      <xdr:spPr>
        <a:xfrm>
          <a:off x="19989800"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68943</xdr:rowOff>
    </xdr:from>
    <xdr:to>
      <xdr:col>112</xdr:col>
      <xdr:colOff>38100</xdr:colOff>
      <xdr:row>84</xdr:row>
      <xdr:rowOff>170543</xdr:rowOff>
    </xdr:to>
    <xdr:sp macro="" textlink="">
      <xdr:nvSpPr>
        <xdr:cNvPr id="815" name="楕円 814">
          <a:extLst>
            <a:ext uri="{FF2B5EF4-FFF2-40B4-BE49-F238E27FC236}">
              <a16:creationId xmlns:a16="http://schemas.microsoft.com/office/drawing/2014/main" id="{69C21C7B-C394-4E79-BFF5-1181126DA826}"/>
            </a:ext>
          </a:extLst>
        </xdr:cNvPr>
        <xdr:cNvSpPr/>
      </xdr:nvSpPr>
      <xdr:spPr>
        <a:xfrm>
          <a:off x="19157950" y="139436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19050</xdr:rowOff>
    </xdr:from>
    <xdr:to>
      <xdr:col>116</xdr:col>
      <xdr:colOff>63500</xdr:colOff>
      <xdr:row>84</xdr:row>
      <xdr:rowOff>119743</xdr:rowOff>
    </xdr:to>
    <xdr:cxnSp macro="">
      <xdr:nvCxnSpPr>
        <xdr:cNvPr id="816" name="直線コネクタ 815">
          <a:extLst>
            <a:ext uri="{FF2B5EF4-FFF2-40B4-BE49-F238E27FC236}">
              <a16:creationId xmlns:a16="http://schemas.microsoft.com/office/drawing/2014/main" id="{C0344577-3F2C-489B-B280-C2C390C4CA25}"/>
            </a:ext>
          </a:extLst>
        </xdr:cNvPr>
        <xdr:cNvCxnSpPr/>
      </xdr:nvCxnSpPr>
      <xdr:spPr>
        <a:xfrm flipV="1">
          <a:off x="19202400" y="13728700"/>
          <a:ext cx="749300" cy="26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68943</xdr:rowOff>
    </xdr:from>
    <xdr:to>
      <xdr:col>107</xdr:col>
      <xdr:colOff>101600</xdr:colOff>
      <xdr:row>84</xdr:row>
      <xdr:rowOff>170543</xdr:rowOff>
    </xdr:to>
    <xdr:sp macro="" textlink="">
      <xdr:nvSpPr>
        <xdr:cNvPr id="817" name="楕円 816">
          <a:extLst>
            <a:ext uri="{FF2B5EF4-FFF2-40B4-BE49-F238E27FC236}">
              <a16:creationId xmlns:a16="http://schemas.microsoft.com/office/drawing/2014/main" id="{1777B96D-E931-4FD9-A024-5013505BC0F2}"/>
            </a:ext>
          </a:extLst>
        </xdr:cNvPr>
        <xdr:cNvSpPr/>
      </xdr:nvSpPr>
      <xdr:spPr>
        <a:xfrm>
          <a:off x="18345150" y="139436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119743</xdr:rowOff>
    </xdr:from>
    <xdr:to>
      <xdr:col>111</xdr:col>
      <xdr:colOff>177800</xdr:colOff>
      <xdr:row>84</xdr:row>
      <xdr:rowOff>119743</xdr:rowOff>
    </xdr:to>
    <xdr:cxnSp macro="">
      <xdr:nvCxnSpPr>
        <xdr:cNvPr id="818" name="直線コネクタ 817">
          <a:extLst>
            <a:ext uri="{FF2B5EF4-FFF2-40B4-BE49-F238E27FC236}">
              <a16:creationId xmlns:a16="http://schemas.microsoft.com/office/drawing/2014/main" id="{685118BE-74C7-4057-9FBF-597C0593B4F6}"/>
            </a:ext>
          </a:extLst>
        </xdr:cNvPr>
        <xdr:cNvCxnSpPr/>
      </xdr:nvCxnSpPr>
      <xdr:spPr>
        <a:xfrm>
          <a:off x="18395950" y="1399449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819" name="楕円 818">
          <a:extLst>
            <a:ext uri="{FF2B5EF4-FFF2-40B4-BE49-F238E27FC236}">
              <a16:creationId xmlns:a16="http://schemas.microsoft.com/office/drawing/2014/main" id="{A5F2AA9A-CC1B-473E-A0B4-2623CA9B9EE7}"/>
            </a:ext>
          </a:extLst>
        </xdr:cNvPr>
        <xdr:cNvSpPr/>
      </xdr:nvSpPr>
      <xdr:spPr>
        <a:xfrm>
          <a:off x="17551400" y="139436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119743</xdr:rowOff>
    </xdr:from>
    <xdr:to>
      <xdr:col>107</xdr:col>
      <xdr:colOff>50800</xdr:colOff>
      <xdr:row>84</xdr:row>
      <xdr:rowOff>119743</xdr:rowOff>
    </xdr:to>
    <xdr:cxnSp macro="">
      <xdr:nvCxnSpPr>
        <xdr:cNvPr id="820" name="直線コネクタ 819">
          <a:extLst>
            <a:ext uri="{FF2B5EF4-FFF2-40B4-BE49-F238E27FC236}">
              <a16:creationId xmlns:a16="http://schemas.microsoft.com/office/drawing/2014/main" id="{B7782C06-7038-4288-8093-68D46645DB0F}"/>
            </a:ext>
          </a:extLst>
        </xdr:cNvPr>
        <xdr:cNvCxnSpPr/>
      </xdr:nvCxnSpPr>
      <xdr:spPr>
        <a:xfrm>
          <a:off x="17602200" y="1399449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68943</xdr:rowOff>
    </xdr:from>
    <xdr:to>
      <xdr:col>98</xdr:col>
      <xdr:colOff>38100</xdr:colOff>
      <xdr:row>84</xdr:row>
      <xdr:rowOff>170543</xdr:rowOff>
    </xdr:to>
    <xdr:sp macro="" textlink="">
      <xdr:nvSpPr>
        <xdr:cNvPr id="821" name="楕円 820">
          <a:extLst>
            <a:ext uri="{FF2B5EF4-FFF2-40B4-BE49-F238E27FC236}">
              <a16:creationId xmlns:a16="http://schemas.microsoft.com/office/drawing/2014/main" id="{90F91597-68D6-4309-ADFC-1AD9B437341A}"/>
            </a:ext>
          </a:extLst>
        </xdr:cNvPr>
        <xdr:cNvSpPr/>
      </xdr:nvSpPr>
      <xdr:spPr>
        <a:xfrm>
          <a:off x="16757650" y="139436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119743</xdr:rowOff>
    </xdr:from>
    <xdr:to>
      <xdr:col>102</xdr:col>
      <xdr:colOff>114300</xdr:colOff>
      <xdr:row>84</xdr:row>
      <xdr:rowOff>119743</xdr:rowOff>
    </xdr:to>
    <xdr:cxnSp macro="">
      <xdr:nvCxnSpPr>
        <xdr:cNvPr id="822" name="直線コネクタ 821">
          <a:extLst>
            <a:ext uri="{FF2B5EF4-FFF2-40B4-BE49-F238E27FC236}">
              <a16:creationId xmlns:a16="http://schemas.microsoft.com/office/drawing/2014/main" id="{67FCC96B-0B6E-44A0-AF69-044AA88E728B}"/>
            </a:ext>
          </a:extLst>
        </xdr:cNvPr>
        <xdr:cNvCxnSpPr/>
      </xdr:nvCxnSpPr>
      <xdr:spPr>
        <a:xfrm>
          <a:off x="16802100" y="1399449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3" name="n_1aveValue【消防施設】&#10;一人当たり面積">
          <a:extLst>
            <a:ext uri="{FF2B5EF4-FFF2-40B4-BE49-F238E27FC236}">
              <a16:creationId xmlns:a16="http://schemas.microsoft.com/office/drawing/2014/main" id="{E0064C7A-BFFD-4CB3-8466-B286E55A5FEE}"/>
            </a:ext>
          </a:extLst>
        </xdr:cNvPr>
        <xdr:cNvSpPr txBox="1"/>
      </xdr:nvSpPr>
      <xdr:spPr>
        <a:xfrm>
          <a:off x="18980227" y="1357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4" name="n_2aveValue【消防施設】&#10;一人当たり面積">
          <a:extLst>
            <a:ext uri="{FF2B5EF4-FFF2-40B4-BE49-F238E27FC236}">
              <a16:creationId xmlns:a16="http://schemas.microsoft.com/office/drawing/2014/main" id="{403463D5-2216-4239-B02E-648CD7DBD857}"/>
            </a:ext>
          </a:extLst>
        </xdr:cNvPr>
        <xdr:cNvSpPr txBox="1"/>
      </xdr:nvSpPr>
      <xdr:spPr>
        <a:xfrm>
          <a:off x="181801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5" name="n_3aveValue【消防施設】&#10;一人当たり面積">
          <a:extLst>
            <a:ext uri="{FF2B5EF4-FFF2-40B4-BE49-F238E27FC236}">
              <a16:creationId xmlns:a16="http://schemas.microsoft.com/office/drawing/2014/main" id="{21F410EE-910A-44CB-897A-6B0F6DB72153}"/>
            </a:ext>
          </a:extLst>
        </xdr:cNvPr>
        <xdr:cNvSpPr txBox="1"/>
      </xdr:nvSpPr>
      <xdr:spPr>
        <a:xfrm>
          <a:off x="1738637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6" name="n_4aveValue【消防施設】&#10;一人当たり面積">
          <a:extLst>
            <a:ext uri="{FF2B5EF4-FFF2-40B4-BE49-F238E27FC236}">
              <a16:creationId xmlns:a16="http://schemas.microsoft.com/office/drawing/2014/main" id="{487F181D-5B1A-4FE6-9FA5-DE42E849B116}"/>
            </a:ext>
          </a:extLst>
        </xdr:cNvPr>
        <xdr:cNvSpPr txBox="1"/>
      </xdr:nvSpPr>
      <xdr:spPr>
        <a:xfrm>
          <a:off x="165926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161670</xdr:rowOff>
    </xdr:from>
    <xdr:ext cx="469744" cy="259045"/>
    <xdr:sp macro="" textlink="">
      <xdr:nvSpPr>
        <xdr:cNvPr id="827" name="n_1mainValue【消防施設】&#10;一人当たり面積">
          <a:extLst>
            <a:ext uri="{FF2B5EF4-FFF2-40B4-BE49-F238E27FC236}">
              <a16:creationId xmlns:a16="http://schemas.microsoft.com/office/drawing/2014/main" id="{BB8D49D3-E3C7-4B49-90E5-B66272DB7BAD}"/>
            </a:ext>
          </a:extLst>
        </xdr:cNvPr>
        <xdr:cNvSpPr txBox="1"/>
      </xdr:nvSpPr>
      <xdr:spPr>
        <a:xfrm>
          <a:off x="18980227" y="1403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161670</xdr:rowOff>
    </xdr:from>
    <xdr:ext cx="469744" cy="259045"/>
    <xdr:sp macro="" textlink="">
      <xdr:nvSpPr>
        <xdr:cNvPr id="828" name="n_2mainValue【消防施設】&#10;一人当たり面積">
          <a:extLst>
            <a:ext uri="{FF2B5EF4-FFF2-40B4-BE49-F238E27FC236}">
              <a16:creationId xmlns:a16="http://schemas.microsoft.com/office/drawing/2014/main" id="{B7B71C42-3635-429B-9D52-C4CE7521A068}"/>
            </a:ext>
          </a:extLst>
        </xdr:cNvPr>
        <xdr:cNvSpPr txBox="1"/>
      </xdr:nvSpPr>
      <xdr:spPr>
        <a:xfrm>
          <a:off x="18180127" y="1403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161670</xdr:rowOff>
    </xdr:from>
    <xdr:ext cx="469744" cy="259045"/>
    <xdr:sp macro="" textlink="">
      <xdr:nvSpPr>
        <xdr:cNvPr id="829" name="n_3mainValue【消防施設】&#10;一人当たり面積">
          <a:extLst>
            <a:ext uri="{FF2B5EF4-FFF2-40B4-BE49-F238E27FC236}">
              <a16:creationId xmlns:a16="http://schemas.microsoft.com/office/drawing/2014/main" id="{59AC3D61-4D87-4DC3-A34B-B6DF1CE020F7}"/>
            </a:ext>
          </a:extLst>
        </xdr:cNvPr>
        <xdr:cNvSpPr txBox="1"/>
      </xdr:nvSpPr>
      <xdr:spPr>
        <a:xfrm>
          <a:off x="17386377" y="1403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161670</xdr:rowOff>
    </xdr:from>
    <xdr:ext cx="469744" cy="259045"/>
    <xdr:sp macro="" textlink="">
      <xdr:nvSpPr>
        <xdr:cNvPr id="830" name="n_4mainValue【消防施設】&#10;一人当たり面積">
          <a:extLst>
            <a:ext uri="{FF2B5EF4-FFF2-40B4-BE49-F238E27FC236}">
              <a16:creationId xmlns:a16="http://schemas.microsoft.com/office/drawing/2014/main" id="{C51D1609-7399-4A02-9316-A7C8691E8637}"/>
            </a:ext>
          </a:extLst>
        </xdr:cNvPr>
        <xdr:cNvSpPr txBox="1"/>
      </xdr:nvSpPr>
      <xdr:spPr>
        <a:xfrm>
          <a:off x="16592627" y="1403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73EF7063-CF08-4271-819B-DCBFAE631875}"/>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EADA160D-0EE3-42AC-984B-896C16F11361}"/>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E3EF50A9-46CB-47B3-9A34-DB9E5C125A77}"/>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BD4BB7C6-ADAF-48A3-B2F1-2FDE3BE09C77}"/>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D424B898-981C-45EF-A02F-5E9D8F579205}"/>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CD1D6A5E-CC15-480A-8C0A-D891E2913F5C}"/>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A1A09839-BA4B-4707-9524-454B6332CD2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25102165-AAE4-42DA-8FB1-98CF71642A87}"/>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085686C8-4E9F-445D-8CC0-DD63C7E0BFA4}"/>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5B4ACD5E-692E-4367-AD39-FE2EE54C34CB}"/>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8778BACB-7F51-4AFB-BFC6-3C591F40409E}"/>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2" name="直線コネクタ 841">
          <a:extLst>
            <a:ext uri="{FF2B5EF4-FFF2-40B4-BE49-F238E27FC236}">
              <a16:creationId xmlns:a16="http://schemas.microsoft.com/office/drawing/2014/main" id="{F7CBFEFF-0FE5-4FF3-9527-B660A1F2099A}"/>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3" name="テキスト ボックス 842">
          <a:extLst>
            <a:ext uri="{FF2B5EF4-FFF2-40B4-BE49-F238E27FC236}">
              <a16:creationId xmlns:a16="http://schemas.microsoft.com/office/drawing/2014/main" id="{08E30E8D-4828-4661-8C8F-A86574DC68E9}"/>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4" name="直線コネクタ 843">
          <a:extLst>
            <a:ext uri="{FF2B5EF4-FFF2-40B4-BE49-F238E27FC236}">
              <a16:creationId xmlns:a16="http://schemas.microsoft.com/office/drawing/2014/main" id="{20E4BE16-5B4E-4B93-9DCE-6C0F786B4A21}"/>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5" name="テキスト ボックス 844">
          <a:extLst>
            <a:ext uri="{FF2B5EF4-FFF2-40B4-BE49-F238E27FC236}">
              <a16:creationId xmlns:a16="http://schemas.microsoft.com/office/drawing/2014/main" id="{E84AF1FC-23F1-4929-8527-6231BE481022}"/>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6" name="直線コネクタ 845">
          <a:extLst>
            <a:ext uri="{FF2B5EF4-FFF2-40B4-BE49-F238E27FC236}">
              <a16:creationId xmlns:a16="http://schemas.microsoft.com/office/drawing/2014/main" id="{DD01837B-FC2D-48C6-B11F-F6E48761A4ED}"/>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7" name="テキスト ボックス 846">
          <a:extLst>
            <a:ext uri="{FF2B5EF4-FFF2-40B4-BE49-F238E27FC236}">
              <a16:creationId xmlns:a16="http://schemas.microsoft.com/office/drawing/2014/main" id="{04BAE5F9-1D98-47DE-8DDC-395AA9913A97}"/>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8" name="直線コネクタ 847">
          <a:extLst>
            <a:ext uri="{FF2B5EF4-FFF2-40B4-BE49-F238E27FC236}">
              <a16:creationId xmlns:a16="http://schemas.microsoft.com/office/drawing/2014/main" id="{61538CD8-6C5F-40FB-BD70-1C2CDAB32F32}"/>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9" name="テキスト ボックス 848">
          <a:extLst>
            <a:ext uri="{FF2B5EF4-FFF2-40B4-BE49-F238E27FC236}">
              <a16:creationId xmlns:a16="http://schemas.microsoft.com/office/drawing/2014/main" id="{0A8FC675-61D4-4BFD-AA3F-2384C05DF9A9}"/>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0" name="直線コネクタ 849">
          <a:extLst>
            <a:ext uri="{FF2B5EF4-FFF2-40B4-BE49-F238E27FC236}">
              <a16:creationId xmlns:a16="http://schemas.microsoft.com/office/drawing/2014/main" id="{031F3AB9-4AFA-4D2F-80A1-791D219722C1}"/>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1" name="テキスト ボックス 850">
          <a:extLst>
            <a:ext uri="{FF2B5EF4-FFF2-40B4-BE49-F238E27FC236}">
              <a16:creationId xmlns:a16="http://schemas.microsoft.com/office/drawing/2014/main" id="{CF5A56DD-726A-4291-988A-67C71C05BF5A}"/>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2" name="直線コネクタ 851">
          <a:extLst>
            <a:ext uri="{FF2B5EF4-FFF2-40B4-BE49-F238E27FC236}">
              <a16:creationId xmlns:a16="http://schemas.microsoft.com/office/drawing/2014/main" id="{467B0C73-F8FF-4ACA-AC38-867548579031}"/>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3" name="テキスト ボックス 852">
          <a:extLst>
            <a:ext uri="{FF2B5EF4-FFF2-40B4-BE49-F238E27FC236}">
              <a16:creationId xmlns:a16="http://schemas.microsoft.com/office/drawing/2014/main" id="{4070631E-C701-4742-B5F0-354EAEC61F9B}"/>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5A0E729F-8249-4F36-9A2D-72442B6645E8}"/>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5" name="直線コネクタ 854">
          <a:extLst>
            <a:ext uri="{FF2B5EF4-FFF2-40B4-BE49-F238E27FC236}">
              <a16:creationId xmlns:a16="http://schemas.microsoft.com/office/drawing/2014/main" id="{8FF5A54F-9720-4358-A36A-24EEDC2061B6}"/>
            </a:ext>
          </a:extLst>
        </xdr:cNvPr>
        <xdr:cNvCxnSpPr/>
      </xdr:nvCxnSpPr>
      <xdr:spPr>
        <a:xfrm flipV="1">
          <a:off x="14699614" y="1647634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6" name="【庁舎】&#10;有形固定資産減価償却率最小値テキスト">
          <a:extLst>
            <a:ext uri="{FF2B5EF4-FFF2-40B4-BE49-F238E27FC236}">
              <a16:creationId xmlns:a16="http://schemas.microsoft.com/office/drawing/2014/main" id="{343C8FCB-C5E3-4AC0-A926-3230323458FC}"/>
            </a:ext>
          </a:extLst>
        </xdr:cNvPr>
        <xdr:cNvSpPr txBox="1"/>
      </xdr:nvSpPr>
      <xdr:spPr>
        <a:xfrm>
          <a:off x="14738350"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7" name="直線コネクタ 856">
          <a:extLst>
            <a:ext uri="{FF2B5EF4-FFF2-40B4-BE49-F238E27FC236}">
              <a16:creationId xmlns:a16="http://schemas.microsoft.com/office/drawing/2014/main" id="{3D47E049-054E-4031-85CC-7B56F0FF5933}"/>
            </a:ext>
          </a:extLst>
        </xdr:cNvPr>
        <xdr:cNvCxnSpPr/>
      </xdr:nvCxnSpPr>
      <xdr:spPr>
        <a:xfrm>
          <a:off x="14611350" y="1786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8" name="【庁舎】&#10;有形固定資産減価償却率最大値テキスト">
          <a:extLst>
            <a:ext uri="{FF2B5EF4-FFF2-40B4-BE49-F238E27FC236}">
              <a16:creationId xmlns:a16="http://schemas.microsoft.com/office/drawing/2014/main" id="{2D41441F-10E5-417C-AE8F-3D2075D03329}"/>
            </a:ext>
          </a:extLst>
        </xdr:cNvPr>
        <xdr:cNvSpPr txBox="1"/>
      </xdr:nvSpPr>
      <xdr:spPr>
        <a:xfrm>
          <a:off x="14738350" y="16251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9" name="直線コネクタ 858">
          <a:extLst>
            <a:ext uri="{FF2B5EF4-FFF2-40B4-BE49-F238E27FC236}">
              <a16:creationId xmlns:a16="http://schemas.microsoft.com/office/drawing/2014/main" id="{641752A8-5B06-4907-90ED-F7BC3D03D206}"/>
            </a:ext>
          </a:extLst>
        </xdr:cNvPr>
        <xdr:cNvCxnSpPr/>
      </xdr:nvCxnSpPr>
      <xdr:spPr>
        <a:xfrm>
          <a:off x="14611350" y="164763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93363</xdr:rowOff>
    </xdr:from>
    <xdr:ext cx="405111" cy="259045"/>
    <xdr:sp macro="" textlink="">
      <xdr:nvSpPr>
        <xdr:cNvPr id="860" name="【庁舎】&#10;有形固定資産減価償却率平均値テキスト">
          <a:extLst>
            <a:ext uri="{FF2B5EF4-FFF2-40B4-BE49-F238E27FC236}">
              <a16:creationId xmlns:a16="http://schemas.microsoft.com/office/drawing/2014/main" id="{0A1FC5C7-1A12-46A2-A1EE-B98781CC7991}"/>
            </a:ext>
          </a:extLst>
        </xdr:cNvPr>
        <xdr:cNvSpPr txBox="1"/>
      </xdr:nvSpPr>
      <xdr:spPr>
        <a:xfrm>
          <a:off x="14738350" y="17181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1" name="フローチャート: 判断 860">
          <a:extLst>
            <a:ext uri="{FF2B5EF4-FFF2-40B4-BE49-F238E27FC236}">
              <a16:creationId xmlns:a16="http://schemas.microsoft.com/office/drawing/2014/main" id="{BBFE6C36-8D3B-44E1-875E-86639EE62A9E}"/>
            </a:ext>
          </a:extLst>
        </xdr:cNvPr>
        <xdr:cNvSpPr/>
      </xdr:nvSpPr>
      <xdr:spPr>
        <a:xfrm>
          <a:off x="14649450" y="172027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2" name="フローチャート: 判断 861">
          <a:extLst>
            <a:ext uri="{FF2B5EF4-FFF2-40B4-BE49-F238E27FC236}">
              <a16:creationId xmlns:a16="http://schemas.microsoft.com/office/drawing/2014/main" id="{4C765E69-5117-476A-A8A4-EA33D6242FB4}"/>
            </a:ext>
          </a:extLst>
        </xdr:cNvPr>
        <xdr:cNvSpPr/>
      </xdr:nvSpPr>
      <xdr:spPr>
        <a:xfrm>
          <a:off x="13887450" y="171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3" name="フローチャート: 判断 862">
          <a:extLst>
            <a:ext uri="{FF2B5EF4-FFF2-40B4-BE49-F238E27FC236}">
              <a16:creationId xmlns:a16="http://schemas.microsoft.com/office/drawing/2014/main" id="{2EC57977-0967-4CCB-BA9F-E48600FCBD26}"/>
            </a:ext>
          </a:extLst>
        </xdr:cNvPr>
        <xdr:cNvSpPr/>
      </xdr:nvSpPr>
      <xdr:spPr>
        <a:xfrm>
          <a:off x="13093700" y="1716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4" name="フローチャート: 判断 863">
          <a:extLst>
            <a:ext uri="{FF2B5EF4-FFF2-40B4-BE49-F238E27FC236}">
              <a16:creationId xmlns:a16="http://schemas.microsoft.com/office/drawing/2014/main" id="{82662AC1-CAD8-481D-8447-00285937D128}"/>
            </a:ext>
          </a:extLst>
        </xdr:cNvPr>
        <xdr:cNvSpPr/>
      </xdr:nvSpPr>
      <xdr:spPr>
        <a:xfrm>
          <a:off x="12299950" y="171342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27305</xdr:rowOff>
    </xdr:from>
    <xdr:to>
      <xdr:col>67</xdr:col>
      <xdr:colOff>101600</xdr:colOff>
      <xdr:row>103</xdr:row>
      <xdr:rowOff>128905</xdr:rowOff>
    </xdr:to>
    <xdr:sp macro="" textlink="">
      <xdr:nvSpPr>
        <xdr:cNvPr id="865" name="フローチャート: 判断 864">
          <a:extLst>
            <a:ext uri="{FF2B5EF4-FFF2-40B4-BE49-F238E27FC236}">
              <a16:creationId xmlns:a16="http://schemas.microsoft.com/office/drawing/2014/main" id="{6F2D80F2-3ECC-4F07-9082-1712B2A269A4}"/>
            </a:ext>
          </a:extLst>
        </xdr:cNvPr>
        <xdr:cNvSpPr/>
      </xdr:nvSpPr>
      <xdr:spPr>
        <a:xfrm>
          <a:off x="11487150" y="1711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8FE79E08-709C-4DDF-B117-CF6E04FAFE23}"/>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A60861F9-8F33-4129-8B50-D54809EFC0A5}"/>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890BFBAE-E16D-4A92-9400-D0C5E5F2544D}"/>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1BFDA1B7-99B4-43A1-BC83-AD9B3F066EE7}"/>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FD3DC626-A7DE-4579-A6A7-665D86F8C641}"/>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95886</xdr:rowOff>
    </xdr:from>
    <xdr:to>
      <xdr:col>85</xdr:col>
      <xdr:colOff>177800</xdr:colOff>
      <xdr:row>104</xdr:row>
      <xdr:rowOff>26036</xdr:rowOff>
    </xdr:to>
    <xdr:sp macro="" textlink="">
      <xdr:nvSpPr>
        <xdr:cNvPr id="871" name="楕円 870">
          <a:extLst>
            <a:ext uri="{FF2B5EF4-FFF2-40B4-BE49-F238E27FC236}">
              <a16:creationId xmlns:a16="http://schemas.microsoft.com/office/drawing/2014/main" id="{400190D3-FD60-4B5F-8780-6C3CFB85CB03}"/>
            </a:ext>
          </a:extLst>
        </xdr:cNvPr>
        <xdr:cNvSpPr/>
      </xdr:nvSpPr>
      <xdr:spPr>
        <a:xfrm>
          <a:off x="14649450" y="1718373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118763</xdr:rowOff>
    </xdr:from>
    <xdr:ext cx="405111" cy="259045"/>
    <xdr:sp macro="" textlink="">
      <xdr:nvSpPr>
        <xdr:cNvPr id="872" name="【庁舎】&#10;有形固定資産減価償却率該当値テキスト">
          <a:extLst>
            <a:ext uri="{FF2B5EF4-FFF2-40B4-BE49-F238E27FC236}">
              <a16:creationId xmlns:a16="http://schemas.microsoft.com/office/drawing/2014/main" id="{4026F205-35D2-46F1-941C-D50421F0B4D0}"/>
            </a:ext>
          </a:extLst>
        </xdr:cNvPr>
        <xdr:cNvSpPr txBox="1"/>
      </xdr:nvSpPr>
      <xdr:spPr>
        <a:xfrm>
          <a:off x="14738350" y="1703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46355</xdr:rowOff>
    </xdr:from>
    <xdr:to>
      <xdr:col>81</xdr:col>
      <xdr:colOff>101600</xdr:colOff>
      <xdr:row>104</xdr:row>
      <xdr:rowOff>147955</xdr:rowOff>
    </xdr:to>
    <xdr:sp macro="" textlink="">
      <xdr:nvSpPr>
        <xdr:cNvPr id="873" name="楕円 872">
          <a:extLst>
            <a:ext uri="{FF2B5EF4-FFF2-40B4-BE49-F238E27FC236}">
              <a16:creationId xmlns:a16="http://schemas.microsoft.com/office/drawing/2014/main" id="{A93AFDAC-76BA-4111-BB36-FC4C7EB8F1E1}"/>
            </a:ext>
          </a:extLst>
        </xdr:cNvPr>
        <xdr:cNvSpPr/>
      </xdr:nvSpPr>
      <xdr:spPr>
        <a:xfrm>
          <a:off x="13887450" y="173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146686</xdr:rowOff>
    </xdr:from>
    <xdr:to>
      <xdr:col>85</xdr:col>
      <xdr:colOff>127000</xdr:colOff>
      <xdr:row>104</xdr:row>
      <xdr:rowOff>97155</xdr:rowOff>
    </xdr:to>
    <xdr:cxnSp macro="">
      <xdr:nvCxnSpPr>
        <xdr:cNvPr id="874" name="直線コネクタ 873">
          <a:extLst>
            <a:ext uri="{FF2B5EF4-FFF2-40B4-BE49-F238E27FC236}">
              <a16:creationId xmlns:a16="http://schemas.microsoft.com/office/drawing/2014/main" id="{15C60F06-3807-48D9-9E83-6A00C0F34D1E}"/>
            </a:ext>
          </a:extLst>
        </xdr:cNvPr>
        <xdr:cNvCxnSpPr/>
      </xdr:nvCxnSpPr>
      <xdr:spPr>
        <a:xfrm flipV="1">
          <a:off x="13938250" y="17234536"/>
          <a:ext cx="762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158750</xdr:rowOff>
    </xdr:from>
    <xdr:to>
      <xdr:col>76</xdr:col>
      <xdr:colOff>165100</xdr:colOff>
      <xdr:row>104</xdr:row>
      <xdr:rowOff>88900</xdr:rowOff>
    </xdr:to>
    <xdr:sp macro="" textlink="">
      <xdr:nvSpPr>
        <xdr:cNvPr id="875" name="楕円 874">
          <a:extLst>
            <a:ext uri="{FF2B5EF4-FFF2-40B4-BE49-F238E27FC236}">
              <a16:creationId xmlns:a16="http://schemas.microsoft.com/office/drawing/2014/main" id="{79C23F88-836C-42C2-91C2-656A345F6C79}"/>
            </a:ext>
          </a:extLst>
        </xdr:cNvPr>
        <xdr:cNvSpPr/>
      </xdr:nvSpPr>
      <xdr:spPr>
        <a:xfrm>
          <a:off x="130937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38100</xdr:rowOff>
    </xdr:from>
    <xdr:to>
      <xdr:col>81</xdr:col>
      <xdr:colOff>50800</xdr:colOff>
      <xdr:row>104</xdr:row>
      <xdr:rowOff>97155</xdr:rowOff>
    </xdr:to>
    <xdr:cxnSp macro="">
      <xdr:nvCxnSpPr>
        <xdr:cNvPr id="876" name="直線コネクタ 875">
          <a:extLst>
            <a:ext uri="{FF2B5EF4-FFF2-40B4-BE49-F238E27FC236}">
              <a16:creationId xmlns:a16="http://schemas.microsoft.com/office/drawing/2014/main" id="{C9BA0B8F-15E1-48A8-B325-A457C22C881C}"/>
            </a:ext>
          </a:extLst>
        </xdr:cNvPr>
        <xdr:cNvCxnSpPr/>
      </xdr:nvCxnSpPr>
      <xdr:spPr>
        <a:xfrm>
          <a:off x="13144500" y="17297400"/>
          <a:ext cx="79375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120650</xdr:rowOff>
    </xdr:from>
    <xdr:to>
      <xdr:col>72</xdr:col>
      <xdr:colOff>38100</xdr:colOff>
      <xdr:row>104</xdr:row>
      <xdr:rowOff>50800</xdr:rowOff>
    </xdr:to>
    <xdr:sp macro="" textlink="">
      <xdr:nvSpPr>
        <xdr:cNvPr id="877" name="楕円 876">
          <a:extLst>
            <a:ext uri="{FF2B5EF4-FFF2-40B4-BE49-F238E27FC236}">
              <a16:creationId xmlns:a16="http://schemas.microsoft.com/office/drawing/2014/main" id="{39842B39-DB16-4CC3-8890-3D35691538BD}"/>
            </a:ext>
          </a:extLst>
        </xdr:cNvPr>
        <xdr:cNvSpPr/>
      </xdr:nvSpPr>
      <xdr:spPr>
        <a:xfrm>
          <a:off x="12299950" y="172085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0</xdr:rowOff>
    </xdr:from>
    <xdr:to>
      <xdr:col>76</xdr:col>
      <xdr:colOff>114300</xdr:colOff>
      <xdr:row>104</xdr:row>
      <xdr:rowOff>38100</xdr:rowOff>
    </xdr:to>
    <xdr:cxnSp macro="">
      <xdr:nvCxnSpPr>
        <xdr:cNvPr id="878" name="直線コネクタ 877">
          <a:extLst>
            <a:ext uri="{FF2B5EF4-FFF2-40B4-BE49-F238E27FC236}">
              <a16:creationId xmlns:a16="http://schemas.microsoft.com/office/drawing/2014/main" id="{E59CCCA3-C861-448B-91E6-DDDAA51987CC}"/>
            </a:ext>
          </a:extLst>
        </xdr:cNvPr>
        <xdr:cNvCxnSpPr/>
      </xdr:nvCxnSpPr>
      <xdr:spPr>
        <a:xfrm>
          <a:off x="12344400" y="17259300"/>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84455</xdr:rowOff>
    </xdr:from>
    <xdr:to>
      <xdr:col>67</xdr:col>
      <xdr:colOff>101600</xdr:colOff>
      <xdr:row>104</xdr:row>
      <xdr:rowOff>14605</xdr:rowOff>
    </xdr:to>
    <xdr:sp macro="" textlink="">
      <xdr:nvSpPr>
        <xdr:cNvPr id="879" name="楕円 878">
          <a:extLst>
            <a:ext uri="{FF2B5EF4-FFF2-40B4-BE49-F238E27FC236}">
              <a16:creationId xmlns:a16="http://schemas.microsoft.com/office/drawing/2014/main" id="{5F58AB07-BE36-4903-A281-C551B48D6AD5}"/>
            </a:ext>
          </a:extLst>
        </xdr:cNvPr>
        <xdr:cNvSpPr/>
      </xdr:nvSpPr>
      <xdr:spPr>
        <a:xfrm>
          <a:off x="11487150" y="1717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135255</xdr:rowOff>
    </xdr:from>
    <xdr:to>
      <xdr:col>71</xdr:col>
      <xdr:colOff>177800</xdr:colOff>
      <xdr:row>104</xdr:row>
      <xdr:rowOff>0</xdr:rowOff>
    </xdr:to>
    <xdr:cxnSp macro="">
      <xdr:nvCxnSpPr>
        <xdr:cNvPr id="880" name="直線コネクタ 879">
          <a:extLst>
            <a:ext uri="{FF2B5EF4-FFF2-40B4-BE49-F238E27FC236}">
              <a16:creationId xmlns:a16="http://schemas.microsoft.com/office/drawing/2014/main" id="{51B6D7FB-7E09-4223-B1F4-B8463A022BBC}"/>
            </a:ext>
          </a:extLst>
        </xdr:cNvPr>
        <xdr:cNvCxnSpPr/>
      </xdr:nvCxnSpPr>
      <xdr:spPr>
        <a:xfrm>
          <a:off x="11537950" y="17223105"/>
          <a:ext cx="8064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81" name="n_1aveValue【庁舎】&#10;有形固定資産減価償却率">
          <a:extLst>
            <a:ext uri="{FF2B5EF4-FFF2-40B4-BE49-F238E27FC236}">
              <a16:creationId xmlns:a16="http://schemas.microsoft.com/office/drawing/2014/main" id="{2B788587-8A2C-41E5-9D36-BB9D7B2866EF}"/>
            </a:ext>
          </a:extLst>
        </xdr:cNvPr>
        <xdr:cNvSpPr txBox="1"/>
      </xdr:nvSpPr>
      <xdr:spPr>
        <a:xfrm>
          <a:off x="13742044" y="1696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2" name="n_2aveValue【庁舎】&#10;有形固定資産減価償却率">
          <a:extLst>
            <a:ext uri="{FF2B5EF4-FFF2-40B4-BE49-F238E27FC236}">
              <a16:creationId xmlns:a16="http://schemas.microsoft.com/office/drawing/2014/main" id="{432EC528-6CE5-4D1E-95ED-EC6B41583E7E}"/>
            </a:ext>
          </a:extLst>
        </xdr:cNvPr>
        <xdr:cNvSpPr txBox="1"/>
      </xdr:nvSpPr>
      <xdr:spPr>
        <a:xfrm>
          <a:off x="12960994"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83" name="n_3aveValue【庁舎】&#10;有形固定資産減価償却率">
          <a:extLst>
            <a:ext uri="{FF2B5EF4-FFF2-40B4-BE49-F238E27FC236}">
              <a16:creationId xmlns:a16="http://schemas.microsoft.com/office/drawing/2014/main" id="{D3E1C797-D61C-4F04-9562-995C34D941CB}"/>
            </a:ext>
          </a:extLst>
        </xdr:cNvPr>
        <xdr:cNvSpPr txBox="1"/>
      </xdr:nvSpPr>
      <xdr:spPr>
        <a:xfrm>
          <a:off x="12167244" y="1690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145432</xdr:rowOff>
    </xdr:from>
    <xdr:ext cx="405111" cy="259045"/>
    <xdr:sp macro="" textlink="">
      <xdr:nvSpPr>
        <xdr:cNvPr id="884" name="n_4aveValue【庁舎】&#10;有形固定資産減価償却率">
          <a:extLst>
            <a:ext uri="{FF2B5EF4-FFF2-40B4-BE49-F238E27FC236}">
              <a16:creationId xmlns:a16="http://schemas.microsoft.com/office/drawing/2014/main" id="{32E083C5-7233-4EC6-B125-E99764CD0818}"/>
            </a:ext>
          </a:extLst>
        </xdr:cNvPr>
        <xdr:cNvSpPr txBox="1"/>
      </xdr:nvSpPr>
      <xdr:spPr>
        <a:xfrm>
          <a:off x="11354444" y="1689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139082</xdr:rowOff>
    </xdr:from>
    <xdr:ext cx="405111" cy="259045"/>
    <xdr:sp macro="" textlink="">
      <xdr:nvSpPr>
        <xdr:cNvPr id="885" name="n_1mainValue【庁舎】&#10;有形固定資産減価償却率">
          <a:extLst>
            <a:ext uri="{FF2B5EF4-FFF2-40B4-BE49-F238E27FC236}">
              <a16:creationId xmlns:a16="http://schemas.microsoft.com/office/drawing/2014/main" id="{A1226C2D-2B5C-42FE-B0B0-32750D71CF2D}"/>
            </a:ext>
          </a:extLst>
        </xdr:cNvPr>
        <xdr:cNvSpPr txBox="1"/>
      </xdr:nvSpPr>
      <xdr:spPr>
        <a:xfrm>
          <a:off x="13742044" y="1739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80027</xdr:rowOff>
    </xdr:from>
    <xdr:ext cx="405111" cy="259045"/>
    <xdr:sp macro="" textlink="">
      <xdr:nvSpPr>
        <xdr:cNvPr id="886" name="n_2mainValue【庁舎】&#10;有形固定資産減価償却率">
          <a:extLst>
            <a:ext uri="{FF2B5EF4-FFF2-40B4-BE49-F238E27FC236}">
              <a16:creationId xmlns:a16="http://schemas.microsoft.com/office/drawing/2014/main" id="{2020B5E5-985A-4AD9-B8A3-4BF3C1909A64}"/>
            </a:ext>
          </a:extLst>
        </xdr:cNvPr>
        <xdr:cNvSpPr txBox="1"/>
      </xdr:nvSpPr>
      <xdr:spPr>
        <a:xfrm>
          <a:off x="12960994" y="17339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41927</xdr:rowOff>
    </xdr:from>
    <xdr:ext cx="405111" cy="259045"/>
    <xdr:sp macro="" textlink="">
      <xdr:nvSpPr>
        <xdr:cNvPr id="887" name="n_3mainValue【庁舎】&#10;有形固定資産減価償却率">
          <a:extLst>
            <a:ext uri="{FF2B5EF4-FFF2-40B4-BE49-F238E27FC236}">
              <a16:creationId xmlns:a16="http://schemas.microsoft.com/office/drawing/2014/main" id="{7FD280BC-5313-41F7-808D-479AD4B35306}"/>
            </a:ext>
          </a:extLst>
        </xdr:cNvPr>
        <xdr:cNvSpPr txBox="1"/>
      </xdr:nvSpPr>
      <xdr:spPr>
        <a:xfrm>
          <a:off x="12167244" y="1730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5732</xdr:rowOff>
    </xdr:from>
    <xdr:ext cx="405111" cy="259045"/>
    <xdr:sp macro="" textlink="">
      <xdr:nvSpPr>
        <xdr:cNvPr id="888" name="n_4mainValue【庁舎】&#10;有形固定資産減価償却率">
          <a:extLst>
            <a:ext uri="{FF2B5EF4-FFF2-40B4-BE49-F238E27FC236}">
              <a16:creationId xmlns:a16="http://schemas.microsoft.com/office/drawing/2014/main" id="{7D2B321C-1B25-41B0-93DC-580EA932EF1C}"/>
            </a:ext>
          </a:extLst>
        </xdr:cNvPr>
        <xdr:cNvSpPr txBox="1"/>
      </xdr:nvSpPr>
      <xdr:spPr>
        <a:xfrm>
          <a:off x="11354444" y="17265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F7E9E6E7-A680-45D7-9077-B4815CA76FC5}"/>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E0F959E4-9D17-4945-BF96-0B667557BB19}"/>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01B8D182-BB9E-4E6C-983C-7F9CDEE93087}"/>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2B3A4243-3E3F-4E0E-B045-7F22F3F8811B}"/>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A98ABB0B-9953-4E03-AA5C-BCE1FE115BB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67ADB8A6-258A-4F68-B6D6-31C07D2070C7}"/>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6D110956-7FFF-4966-9AB4-8A74CB60B1CD}"/>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959F1224-7612-4944-A889-04A8DCC1CEA9}"/>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63B9C2EC-197B-4B62-B342-CC2A1A0A6B01}"/>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2BFFF386-F320-4CA3-BD96-F33581A08C4B}"/>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9" name="直線コネクタ 898">
          <a:extLst>
            <a:ext uri="{FF2B5EF4-FFF2-40B4-BE49-F238E27FC236}">
              <a16:creationId xmlns:a16="http://schemas.microsoft.com/office/drawing/2014/main" id="{CB4D5FD2-4FC3-411B-9A1B-740D1D9F27D3}"/>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0" name="テキスト ボックス 899">
          <a:extLst>
            <a:ext uri="{FF2B5EF4-FFF2-40B4-BE49-F238E27FC236}">
              <a16:creationId xmlns:a16="http://schemas.microsoft.com/office/drawing/2014/main" id="{B7F190BF-B481-4D6D-A0E2-2A7182ABD9A9}"/>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1" name="直線コネクタ 900">
          <a:extLst>
            <a:ext uri="{FF2B5EF4-FFF2-40B4-BE49-F238E27FC236}">
              <a16:creationId xmlns:a16="http://schemas.microsoft.com/office/drawing/2014/main" id="{349D2433-9C2E-4A27-9D02-4E6D2E326E80}"/>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2" name="テキスト ボックス 901">
          <a:extLst>
            <a:ext uri="{FF2B5EF4-FFF2-40B4-BE49-F238E27FC236}">
              <a16:creationId xmlns:a16="http://schemas.microsoft.com/office/drawing/2014/main" id="{09A403E4-E39D-4B2E-9793-6049681AE872}"/>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3" name="直線コネクタ 902">
          <a:extLst>
            <a:ext uri="{FF2B5EF4-FFF2-40B4-BE49-F238E27FC236}">
              <a16:creationId xmlns:a16="http://schemas.microsoft.com/office/drawing/2014/main" id="{D7187C48-A951-40B7-8757-3D9515D5A786}"/>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4" name="テキスト ボックス 903">
          <a:extLst>
            <a:ext uri="{FF2B5EF4-FFF2-40B4-BE49-F238E27FC236}">
              <a16:creationId xmlns:a16="http://schemas.microsoft.com/office/drawing/2014/main" id="{C18C747A-6232-44E4-B09E-35FD728EACED}"/>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5" name="直線コネクタ 904">
          <a:extLst>
            <a:ext uri="{FF2B5EF4-FFF2-40B4-BE49-F238E27FC236}">
              <a16:creationId xmlns:a16="http://schemas.microsoft.com/office/drawing/2014/main" id="{0FF244C3-D88E-48EF-AC8E-3469C9A102E1}"/>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6" name="テキスト ボックス 905">
          <a:extLst>
            <a:ext uri="{FF2B5EF4-FFF2-40B4-BE49-F238E27FC236}">
              <a16:creationId xmlns:a16="http://schemas.microsoft.com/office/drawing/2014/main" id="{74C19A92-E4E0-4D97-B22F-D03E52107346}"/>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7" name="直線コネクタ 906">
          <a:extLst>
            <a:ext uri="{FF2B5EF4-FFF2-40B4-BE49-F238E27FC236}">
              <a16:creationId xmlns:a16="http://schemas.microsoft.com/office/drawing/2014/main" id="{C0AD0C2E-309E-42FB-AA69-A5622042CBE2}"/>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8" name="テキスト ボックス 907">
          <a:extLst>
            <a:ext uri="{FF2B5EF4-FFF2-40B4-BE49-F238E27FC236}">
              <a16:creationId xmlns:a16="http://schemas.microsoft.com/office/drawing/2014/main" id="{98DE16CA-61EF-4CBB-9F05-9CE2CC9D084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9" name="【庁舎】&#10;一人当たり面積グラフ枠">
          <a:extLst>
            <a:ext uri="{FF2B5EF4-FFF2-40B4-BE49-F238E27FC236}">
              <a16:creationId xmlns:a16="http://schemas.microsoft.com/office/drawing/2014/main" id="{5C7E75EE-77CC-4BD3-8FDE-6FF70C3272F1}"/>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10" name="直線コネクタ 909">
          <a:extLst>
            <a:ext uri="{FF2B5EF4-FFF2-40B4-BE49-F238E27FC236}">
              <a16:creationId xmlns:a16="http://schemas.microsoft.com/office/drawing/2014/main" id="{2844D38E-5B8B-4DA7-B9E5-F13E2123BFF8}"/>
            </a:ext>
          </a:extLst>
        </xdr:cNvPr>
        <xdr:cNvCxnSpPr/>
      </xdr:nvCxnSpPr>
      <xdr:spPr>
        <a:xfrm flipV="1">
          <a:off x="19951064" y="16608552"/>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1" name="【庁舎】&#10;一人当たり面積最小値テキスト">
          <a:extLst>
            <a:ext uri="{FF2B5EF4-FFF2-40B4-BE49-F238E27FC236}">
              <a16:creationId xmlns:a16="http://schemas.microsoft.com/office/drawing/2014/main" id="{2BB1964B-4DB1-4BF6-85E7-5C6A596A17A6}"/>
            </a:ext>
          </a:extLst>
        </xdr:cNvPr>
        <xdr:cNvSpPr txBox="1"/>
      </xdr:nvSpPr>
      <xdr:spPr>
        <a:xfrm>
          <a:off x="19989800" y="1770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2" name="直線コネクタ 911">
          <a:extLst>
            <a:ext uri="{FF2B5EF4-FFF2-40B4-BE49-F238E27FC236}">
              <a16:creationId xmlns:a16="http://schemas.microsoft.com/office/drawing/2014/main" id="{A86E2EA3-84AE-48B5-8D11-EBD5A00AB154}"/>
            </a:ext>
          </a:extLst>
        </xdr:cNvPr>
        <xdr:cNvCxnSpPr/>
      </xdr:nvCxnSpPr>
      <xdr:spPr>
        <a:xfrm>
          <a:off x="19881850" y="17701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3" name="【庁舎】&#10;一人当たり面積最大値テキスト">
          <a:extLst>
            <a:ext uri="{FF2B5EF4-FFF2-40B4-BE49-F238E27FC236}">
              <a16:creationId xmlns:a16="http://schemas.microsoft.com/office/drawing/2014/main" id="{A464B5F4-D5B0-4585-AA66-DC73C31BEDE4}"/>
            </a:ext>
          </a:extLst>
        </xdr:cNvPr>
        <xdr:cNvSpPr txBox="1"/>
      </xdr:nvSpPr>
      <xdr:spPr>
        <a:xfrm>
          <a:off x="19989800" y="1638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4" name="直線コネクタ 913">
          <a:extLst>
            <a:ext uri="{FF2B5EF4-FFF2-40B4-BE49-F238E27FC236}">
              <a16:creationId xmlns:a16="http://schemas.microsoft.com/office/drawing/2014/main" id="{BFA81A14-1FC8-4AA3-BF09-70222B0D687B}"/>
            </a:ext>
          </a:extLst>
        </xdr:cNvPr>
        <xdr:cNvCxnSpPr/>
      </xdr:nvCxnSpPr>
      <xdr:spPr>
        <a:xfrm>
          <a:off x="19881850" y="166085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31259</xdr:rowOff>
    </xdr:from>
    <xdr:ext cx="469744" cy="259045"/>
    <xdr:sp macro="" textlink="">
      <xdr:nvSpPr>
        <xdr:cNvPr id="915" name="【庁舎】&#10;一人当たり面積平均値テキスト">
          <a:extLst>
            <a:ext uri="{FF2B5EF4-FFF2-40B4-BE49-F238E27FC236}">
              <a16:creationId xmlns:a16="http://schemas.microsoft.com/office/drawing/2014/main" id="{ACFC410D-A3D9-4284-BB13-BBAF7300F0AE}"/>
            </a:ext>
          </a:extLst>
        </xdr:cNvPr>
        <xdr:cNvSpPr txBox="1"/>
      </xdr:nvSpPr>
      <xdr:spPr>
        <a:xfrm>
          <a:off x="19989800" y="17290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6" name="フローチャート: 判断 915">
          <a:extLst>
            <a:ext uri="{FF2B5EF4-FFF2-40B4-BE49-F238E27FC236}">
              <a16:creationId xmlns:a16="http://schemas.microsoft.com/office/drawing/2014/main" id="{816358D5-123F-48DB-815D-17F66345B7F2}"/>
            </a:ext>
          </a:extLst>
        </xdr:cNvPr>
        <xdr:cNvSpPr/>
      </xdr:nvSpPr>
      <xdr:spPr>
        <a:xfrm>
          <a:off x="1990090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7" name="フローチャート: 判断 916">
          <a:extLst>
            <a:ext uri="{FF2B5EF4-FFF2-40B4-BE49-F238E27FC236}">
              <a16:creationId xmlns:a16="http://schemas.microsoft.com/office/drawing/2014/main" id="{F40EEE51-0DF1-4BAA-B709-20CF09CB3E06}"/>
            </a:ext>
          </a:extLst>
        </xdr:cNvPr>
        <xdr:cNvSpPr/>
      </xdr:nvSpPr>
      <xdr:spPr>
        <a:xfrm>
          <a:off x="19157950" y="173029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8" name="フローチャート: 判断 917">
          <a:extLst>
            <a:ext uri="{FF2B5EF4-FFF2-40B4-BE49-F238E27FC236}">
              <a16:creationId xmlns:a16="http://schemas.microsoft.com/office/drawing/2014/main" id="{1FFDF427-96E1-45CA-8AD1-60DB8B57C11C}"/>
            </a:ext>
          </a:extLst>
        </xdr:cNvPr>
        <xdr:cNvSpPr/>
      </xdr:nvSpPr>
      <xdr:spPr>
        <a:xfrm>
          <a:off x="1834515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9" name="フローチャート: 判断 918">
          <a:extLst>
            <a:ext uri="{FF2B5EF4-FFF2-40B4-BE49-F238E27FC236}">
              <a16:creationId xmlns:a16="http://schemas.microsoft.com/office/drawing/2014/main" id="{DF9F4761-E287-41B3-8861-BDEE3F6541C1}"/>
            </a:ext>
          </a:extLst>
        </xdr:cNvPr>
        <xdr:cNvSpPr/>
      </xdr:nvSpPr>
      <xdr:spPr>
        <a:xfrm>
          <a:off x="17551400" y="1732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80263</xdr:rowOff>
    </xdr:from>
    <xdr:to>
      <xdr:col>98</xdr:col>
      <xdr:colOff>38100</xdr:colOff>
      <xdr:row>105</xdr:row>
      <xdr:rowOff>10413</xdr:rowOff>
    </xdr:to>
    <xdr:sp macro="" textlink="">
      <xdr:nvSpPr>
        <xdr:cNvPr id="920" name="フローチャート: 判断 919">
          <a:extLst>
            <a:ext uri="{FF2B5EF4-FFF2-40B4-BE49-F238E27FC236}">
              <a16:creationId xmlns:a16="http://schemas.microsoft.com/office/drawing/2014/main" id="{DA3CE106-34CD-4F8D-A942-2DACED6F6CD0}"/>
            </a:ext>
          </a:extLst>
        </xdr:cNvPr>
        <xdr:cNvSpPr/>
      </xdr:nvSpPr>
      <xdr:spPr>
        <a:xfrm>
          <a:off x="16757650" y="173395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25E23E66-1B54-4CF4-B29C-DDFE10A34684}"/>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6D6AD523-652F-43A9-94B5-D7A03D2F6BDE}"/>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56FB90BB-6EB4-4CB9-868B-A441225E3F76}"/>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E89DBE1E-98F4-4892-896A-62BD62700313}"/>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D5E9D5E7-AA9D-42C9-8C9E-5804559B65C6}"/>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16256</xdr:rowOff>
    </xdr:from>
    <xdr:to>
      <xdr:col>116</xdr:col>
      <xdr:colOff>114300</xdr:colOff>
      <xdr:row>102</xdr:row>
      <xdr:rowOff>117856</xdr:rowOff>
    </xdr:to>
    <xdr:sp macro="" textlink="">
      <xdr:nvSpPr>
        <xdr:cNvPr id="926" name="楕円 925">
          <a:extLst>
            <a:ext uri="{FF2B5EF4-FFF2-40B4-BE49-F238E27FC236}">
              <a16:creationId xmlns:a16="http://schemas.microsoft.com/office/drawing/2014/main" id="{E44C97F3-DD9B-48E6-AD47-02AFD3F07F55}"/>
            </a:ext>
          </a:extLst>
        </xdr:cNvPr>
        <xdr:cNvSpPr/>
      </xdr:nvSpPr>
      <xdr:spPr>
        <a:xfrm>
          <a:off x="19900900" y="1693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39133</xdr:rowOff>
    </xdr:from>
    <xdr:ext cx="469744" cy="259045"/>
    <xdr:sp macro="" textlink="">
      <xdr:nvSpPr>
        <xdr:cNvPr id="927" name="【庁舎】&#10;一人当たり面積該当値テキスト">
          <a:extLst>
            <a:ext uri="{FF2B5EF4-FFF2-40B4-BE49-F238E27FC236}">
              <a16:creationId xmlns:a16="http://schemas.microsoft.com/office/drawing/2014/main" id="{750A0DAF-AFE4-451E-8FC0-042AA9E9C172}"/>
            </a:ext>
          </a:extLst>
        </xdr:cNvPr>
        <xdr:cNvSpPr txBox="1"/>
      </xdr:nvSpPr>
      <xdr:spPr>
        <a:xfrm>
          <a:off x="19989800" y="16784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112268</xdr:rowOff>
    </xdr:from>
    <xdr:to>
      <xdr:col>112</xdr:col>
      <xdr:colOff>38100</xdr:colOff>
      <xdr:row>103</xdr:row>
      <xdr:rowOff>42418</xdr:rowOff>
    </xdr:to>
    <xdr:sp macro="" textlink="">
      <xdr:nvSpPr>
        <xdr:cNvPr id="928" name="楕円 927">
          <a:extLst>
            <a:ext uri="{FF2B5EF4-FFF2-40B4-BE49-F238E27FC236}">
              <a16:creationId xmlns:a16="http://schemas.microsoft.com/office/drawing/2014/main" id="{CC47B98A-4E54-4A1C-B3DF-ACFA7D9DB27D}"/>
            </a:ext>
          </a:extLst>
        </xdr:cNvPr>
        <xdr:cNvSpPr/>
      </xdr:nvSpPr>
      <xdr:spPr>
        <a:xfrm>
          <a:off x="19157950" y="170286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67056</xdr:rowOff>
    </xdr:from>
    <xdr:to>
      <xdr:col>116</xdr:col>
      <xdr:colOff>63500</xdr:colOff>
      <xdr:row>102</xdr:row>
      <xdr:rowOff>163068</xdr:rowOff>
    </xdr:to>
    <xdr:cxnSp macro="">
      <xdr:nvCxnSpPr>
        <xdr:cNvPr id="929" name="直線コネクタ 928">
          <a:extLst>
            <a:ext uri="{FF2B5EF4-FFF2-40B4-BE49-F238E27FC236}">
              <a16:creationId xmlns:a16="http://schemas.microsoft.com/office/drawing/2014/main" id="{489494EE-691F-4C2B-8D21-0DD0BCDFDBE8}"/>
            </a:ext>
          </a:extLst>
        </xdr:cNvPr>
        <xdr:cNvCxnSpPr/>
      </xdr:nvCxnSpPr>
      <xdr:spPr>
        <a:xfrm flipV="1">
          <a:off x="19202400" y="16983456"/>
          <a:ext cx="7493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116839</xdr:rowOff>
    </xdr:from>
    <xdr:to>
      <xdr:col>107</xdr:col>
      <xdr:colOff>101600</xdr:colOff>
      <xdr:row>103</xdr:row>
      <xdr:rowOff>46989</xdr:rowOff>
    </xdr:to>
    <xdr:sp macro="" textlink="">
      <xdr:nvSpPr>
        <xdr:cNvPr id="930" name="楕円 929">
          <a:extLst>
            <a:ext uri="{FF2B5EF4-FFF2-40B4-BE49-F238E27FC236}">
              <a16:creationId xmlns:a16="http://schemas.microsoft.com/office/drawing/2014/main" id="{557DD754-7ECC-4D67-90A2-22213013FD25}"/>
            </a:ext>
          </a:extLst>
        </xdr:cNvPr>
        <xdr:cNvSpPr/>
      </xdr:nvSpPr>
      <xdr:spPr>
        <a:xfrm>
          <a:off x="18345150" y="1703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163068</xdr:rowOff>
    </xdr:from>
    <xdr:to>
      <xdr:col>111</xdr:col>
      <xdr:colOff>177800</xdr:colOff>
      <xdr:row>102</xdr:row>
      <xdr:rowOff>167639</xdr:rowOff>
    </xdr:to>
    <xdr:cxnSp macro="">
      <xdr:nvCxnSpPr>
        <xdr:cNvPr id="931" name="直線コネクタ 930">
          <a:extLst>
            <a:ext uri="{FF2B5EF4-FFF2-40B4-BE49-F238E27FC236}">
              <a16:creationId xmlns:a16="http://schemas.microsoft.com/office/drawing/2014/main" id="{9E67EE9B-F354-430E-B202-BC894E6ADB76}"/>
            </a:ext>
          </a:extLst>
        </xdr:cNvPr>
        <xdr:cNvCxnSpPr/>
      </xdr:nvCxnSpPr>
      <xdr:spPr>
        <a:xfrm flipV="1">
          <a:off x="18395950" y="17079468"/>
          <a:ext cx="80645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107696</xdr:rowOff>
    </xdr:from>
    <xdr:to>
      <xdr:col>102</xdr:col>
      <xdr:colOff>165100</xdr:colOff>
      <xdr:row>103</xdr:row>
      <xdr:rowOff>37846</xdr:rowOff>
    </xdr:to>
    <xdr:sp macro="" textlink="">
      <xdr:nvSpPr>
        <xdr:cNvPr id="932" name="楕円 931">
          <a:extLst>
            <a:ext uri="{FF2B5EF4-FFF2-40B4-BE49-F238E27FC236}">
              <a16:creationId xmlns:a16="http://schemas.microsoft.com/office/drawing/2014/main" id="{3F8D755D-2951-40CF-A724-EE62C607CB2B}"/>
            </a:ext>
          </a:extLst>
        </xdr:cNvPr>
        <xdr:cNvSpPr/>
      </xdr:nvSpPr>
      <xdr:spPr>
        <a:xfrm>
          <a:off x="17551400" y="1702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158496</xdr:rowOff>
    </xdr:from>
    <xdr:to>
      <xdr:col>107</xdr:col>
      <xdr:colOff>50800</xdr:colOff>
      <xdr:row>102</xdr:row>
      <xdr:rowOff>167639</xdr:rowOff>
    </xdr:to>
    <xdr:cxnSp macro="">
      <xdr:nvCxnSpPr>
        <xdr:cNvPr id="933" name="直線コネクタ 932">
          <a:extLst>
            <a:ext uri="{FF2B5EF4-FFF2-40B4-BE49-F238E27FC236}">
              <a16:creationId xmlns:a16="http://schemas.microsoft.com/office/drawing/2014/main" id="{375EA16F-3BC0-475F-AED6-2C8081AEB249}"/>
            </a:ext>
          </a:extLst>
        </xdr:cNvPr>
        <xdr:cNvCxnSpPr/>
      </xdr:nvCxnSpPr>
      <xdr:spPr>
        <a:xfrm>
          <a:off x="17602200" y="17074896"/>
          <a:ext cx="79375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103124</xdr:rowOff>
    </xdr:from>
    <xdr:to>
      <xdr:col>98</xdr:col>
      <xdr:colOff>38100</xdr:colOff>
      <xdr:row>103</xdr:row>
      <xdr:rowOff>33274</xdr:rowOff>
    </xdr:to>
    <xdr:sp macro="" textlink="">
      <xdr:nvSpPr>
        <xdr:cNvPr id="934" name="楕円 933">
          <a:extLst>
            <a:ext uri="{FF2B5EF4-FFF2-40B4-BE49-F238E27FC236}">
              <a16:creationId xmlns:a16="http://schemas.microsoft.com/office/drawing/2014/main" id="{3ED0C954-E0C4-4D51-BA20-8879DBA377A0}"/>
            </a:ext>
          </a:extLst>
        </xdr:cNvPr>
        <xdr:cNvSpPr/>
      </xdr:nvSpPr>
      <xdr:spPr>
        <a:xfrm>
          <a:off x="16757650" y="170195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153924</xdr:rowOff>
    </xdr:from>
    <xdr:to>
      <xdr:col>102</xdr:col>
      <xdr:colOff>114300</xdr:colOff>
      <xdr:row>102</xdr:row>
      <xdr:rowOff>158496</xdr:rowOff>
    </xdr:to>
    <xdr:cxnSp macro="">
      <xdr:nvCxnSpPr>
        <xdr:cNvPr id="935" name="直線コネクタ 934">
          <a:extLst>
            <a:ext uri="{FF2B5EF4-FFF2-40B4-BE49-F238E27FC236}">
              <a16:creationId xmlns:a16="http://schemas.microsoft.com/office/drawing/2014/main" id="{427C7081-E795-48E0-AC31-7840F0A6BE2A}"/>
            </a:ext>
          </a:extLst>
        </xdr:cNvPr>
        <xdr:cNvCxnSpPr/>
      </xdr:nvCxnSpPr>
      <xdr:spPr>
        <a:xfrm>
          <a:off x="16802100" y="17070324"/>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136414</xdr:rowOff>
    </xdr:from>
    <xdr:ext cx="469744" cy="259045"/>
    <xdr:sp macro="" textlink="">
      <xdr:nvSpPr>
        <xdr:cNvPr id="936" name="n_1aveValue【庁舎】&#10;一人当たり面積">
          <a:extLst>
            <a:ext uri="{FF2B5EF4-FFF2-40B4-BE49-F238E27FC236}">
              <a16:creationId xmlns:a16="http://schemas.microsoft.com/office/drawing/2014/main" id="{25CD207D-3798-4F3C-AA7F-70DEBC7660E6}"/>
            </a:ext>
          </a:extLst>
        </xdr:cNvPr>
        <xdr:cNvSpPr txBox="1"/>
      </xdr:nvSpPr>
      <xdr:spPr>
        <a:xfrm>
          <a:off x="18980227" y="17395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145559</xdr:rowOff>
    </xdr:from>
    <xdr:ext cx="469744" cy="259045"/>
    <xdr:sp macro="" textlink="">
      <xdr:nvSpPr>
        <xdr:cNvPr id="937" name="n_2aveValue【庁舎】&#10;一人当たり面積">
          <a:extLst>
            <a:ext uri="{FF2B5EF4-FFF2-40B4-BE49-F238E27FC236}">
              <a16:creationId xmlns:a16="http://schemas.microsoft.com/office/drawing/2014/main" id="{70CF9ED2-8A47-49D9-BD11-640AC29993BC}"/>
            </a:ext>
          </a:extLst>
        </xdr:cNvPr>
        <xdr:cNvSpPr txBox="1"/>
      </xdr:nvSpPr>
      <xdr:spPr>
        <a:xfrm>
          <a:off x="18180127" y="1740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154703</xdr:rowOff>
    </xdr:from>
    <xdr:ext cx="469744" cy="259045"/>
    <xdr:sp macro="" textlink="">
      <xdr:nvSpPr>
        <xdr:cNvPr id="938" name="n_3aveValue【庁舎】&#10;一人当たり面積">
          <a:extLst>
            <a:ext uri="{FF2B5EF4-FFF2-40B4-BE49-F238E27FC236}">
              <a16:creationId xmlns:a16="http://schemas.microsoft.com/office/drawing/2014/main" id="{F2029F83-07C8-45DF-88C8-C9172A1C3E2E}"/>
            </a:ext>
          </a:extLst>
        </xdr:cNvPr>
        <xdr:cNvSpPr txBox="1"/>
      </xdr:nvSpPr>
      <xdr:spPr>
        <a:xfrm>
          <a:off x="17386377" y="1741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1540</xdr:rowOff>
    </xdr:from>
    <xdr:ext cx="469744" cy="259045"/>
    <xdr:sp macro="" textlink="">
      <xdr:nvSpPr>
        <xdr:cNvPr id="939" name="n_4aveValue【庁舎】&#10;一人当たり面積">
          <a:extLst>
            <a:ext uri="{FF2B5EF4-FFF2-40B4-BE49-F238E27FC236}">
              <a16:creationId xmlns:a16="http://schemas.microsoft.com/office/drawing/2014/main" id="{16637B85-5645-46F9-BDDD-E3CB7555119C}"/>
            </a:ext>
          </a:extLst>
        </xdr:cNvPr>
        <xdr:cNvSpPr txBox="1"/>
      </xdr:nvSpPr>
      <xdr:spPr>
        <a:xfrm>
          <a:off x="16592627" y="1743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58945</xdr:rowOff>
    </xdr:from>
    <xdr:ext cx="469744" cy="259045"/>
    <xdr:sp macro="" textlink="">
      <xdr:nvSpPr>
        <xdr:cNvPr id="940" name="n_1mainValue【庁舎】&#10;一人当たり面積">
          <a:extLst>
            <a:ext uri="{FF2B5EF4-FFF2-40B4-BE49-F238E27FC236}">
              <a16:creationId xmlns:a16="http://schemas.microsoft.com/office/drawing/2014/main" id="{173A707D-B713-498F-8AC3-0E923CF01C5B}"/>
            </a:ext>
          </a:extLst>
        </xdr:cNvPr>
        <xdr:cNvSpPr txBox="1"/>
      </xdr:nvSpPr>
      <xdr:spPr>
        <a:xfrm>
          <a:off x="18980227" y="16803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63516</xdr:rowOff>
    </xdr:from>
    <xdr:ext cx="469744" cy="259045"/>
    <xdr:sp macro="" textlink="">
      <xdr:nvSpPr>
        <xdr:cNvPr id="941" name="n_2mainValue【庁舎】&#10;一人当たり面積">
          <a:extLst>
            <a:ext uri="{FF2B5EF4-FFF2-40B4-BE49-F238E27FC236}">
              <a16:creationId xmlns:a16="http://schemas.microsoft.com/office/drawing/2014/main" id="{C771BBD4-C228-419E-B40C-8B9F47F3136F}"/>
            </a:ext>
          </a:extLst>
        </xdr:cNvPr>
        <xdr:cNvSpPr txBox="1"/>
      </xdr:nvSpPr>
      <xdr:spPr>
        <a:xfrm>
          <a:off x="18180127" y="1680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54373</xdr:rowOff>
    </xdr:from>
    <xdr:ext cx="469744" cy="259045"/>
    <xdr:sp macro="" textlink="">
      <xdr:nvSpPr>
        <xdr:cNvPr id="942" name="n_3mainValue【庁舎】&#10;一人当たり面積">
          <a:extLst>
            <a:ext uri="{FF2B5EF4-FFF2-40B4-BE49-F238E27FC236}">
              <a16:creationId xmlns:a16="http://schemas.microsoft.com/office/drawing/2014/main" id="{D17B4FBF-B7B6-42A5-9756-D3AE2DA68C94}"/>
            </a:ext>
          </a:extLst>
        </xdr:cNvPr>
        <xdr:cNvSpPr txBox="1"/>
      </xdr:nvSpPr>
      <xdr:spPr>
        <a:xfrm>
          <a:off x="17386377" y="1679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49801</xdr:rowOff>
    </xdr:from>
    <xdr:ext cx="469744" cy="259045"/>
    <xdr:sp macro="" textlink="">
      <xdr:nvSpPr>
        <xdr:cNvPr id="943" name="n_4mainValue【庁舎】&#10;一人当たり面積">
          <a:extLst>
            <a:ext uri="{FF2B5EF4-FFF2-40B4-BE49-F238E27FC236}">
              <a16:creationId xmlns:a16="http://schemas.microsoft.com/office/drawing/2014/main" id="{6A16A809-5C03-4364-A608-CC0870D3B230}"/>
            </a:ext>
          </a:extLst>
        </xdr:cNvPr>
        <xdr:cNvSpPr txBox="1"/>
      </xdr:nvSpPr>
      <xdr:spPr>
        <a:xfrm>
          <a:off x="16592627" y="1679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4" name="正方形/長方形 943">
          <a:extLst>
            <a:ext uri="{FF2B5EF4-FFF2-40B4-BE49-F238E27FC236}">
              <a16:creationId xmlns:a16="http://schemas.microsoft.com/office/drawing/2014/main" id="{86CD533F-4C22-4F63-9AF4-E7AEABF844A6}"/>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5" name="正方形/長方形 944">
          <a:extLst>
            <a:ext uri="{FF2B5EF4-FFF2-40B4-BE49-F238E27FC236}">
              <a16:creationId xmlns:a16="http://schemas.microsoft.com/office/drawing/2014/main" id="{8544B5C3-A964-45D5-82D7-E6D59770E27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6" name="テキスト ボックス 945">
          <a:extLst>
            <a:ext uri="{FF2B5EF4-FFF2-40B4-BE49-F238E27FC236}">
              <a16:creationId xmlns:a16="http://schemas.microsoft.com/office/drawing/2014/main" id="{45B7B513-2E6C-455E-A5EF-2CC6B7B7C27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については、まちなかリビング北千里の新設、また、築年数が浅い施設があるため、類似団体内平均値と比較して有形固定資産減価償却率は低い状態にある。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については、築後の経過年数が比較的浅いため、類似団体内平均値と比較しても低い状態にある。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令和５年度に総合防災センター及び南消防署南正雀出張所を新設、また、旧北消防署の一部を解体し、仮出張所を建設したことにより、有形固定資産減価償却率が低下し、類似団体内平均値と比較しても低い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については、築後の経過年数が進んでいるため、有形固定資産減価償却率が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を超えており、類似団体内平均値より高い状態にある。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については、令和５年度に新設した総合防災センターに、土木部執務室及び教育センターが移転したため、有形固定資産減価償却率が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市税を中心とする安定した収入により、類似団体平均を上回り、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後半の高い水準で推移</a:t>
          </a:r>
          <a:r>
            <a:rPr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ている。近年、分母である基準財政需要額が増加傾向にある</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ため、</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0.95</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0.01</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の悪化となった。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23585</xdr:rowOff>
    </xdr:from>
    <xdr:to>
      <xdr:col>23</xdr:col>
      <xdr:colOff>133350</xdr:colOff>
      <xdr:row>40</xdr:row>
      <xdr:rowOff>40822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8815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23585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8643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143328</xdr:rowOff>
    </xdr:from>
    <xdr:to>
      <xdr:col>15</xdr:col>
      <xdr:colOff>82550</xdr:colOff>
      <xdr:row>40</xdr:row>
      <xdr:rowOff>6350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2987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143328</xdr:rowOff>
    </xdr:from>
    <xdr:to>
      <xdr:col>11</xdr:col>
      <xdr:colOff>31750</xdr:colOff>
      <xdr:row>39</xdr:row>
      <xdr:rowOff>143328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298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161472</xdr:rowOff>
    </xdr:from>
    <xdr:to>
      <xdr:col>23</xdr:col>
      <xdr:colOff>184150</xdr:colOff>
      <xdr:row>40</xdr:row>
      <xdr:rowOff>91622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6549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69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144235</xdr:rowOff>
    </xdr:from>
    <xdr:to>
      <xdr:col>19</xdr:col>
      <xdr:colOff>184150</xdr:colOff>
      <xdr:row>40</xdr:row>
      <xdr:rowOff>74385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84562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599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92528</xdr:rowOff>
    </xdr:from>
    <xdr:to>
      <xdr:col>11</xdr:col>
      <xdr:colOff>82550</xdr:colOff>
      <xdr:row>40</xdr:row>
      <xdr:rowOff>22678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77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32855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4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92528</xdr:rowOff>
    </xdr:from>
    <xdr:to>
      <xdr:col>7</xdr:col>
      <xdr:colOff>31750</xdr:colOff>
      <xdr:row>40</xdr:row>
      <xdr:rowOff>22678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7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32855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4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子ども医療費助成事業や施設型・地域型保育給付事業における扶助費が増加したことなどから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依然として類似団体内平均値を上回る状況となっていることから、財政構造の弾力性を担保すべく、今後も職員体制の見直しや債権管理の適正化等を進め、吹田市第４次総合計画に掲げる財政運営の基本方針指標である経常収支比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％以下を維持するため、引き続き経常経費の削減等に努める。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162306</xdr:rowOff>
    </xdr:from>
    <xdr:to>
      <xdr:col>23</xdr:col>
      <xdr:colOff>133350</xdr:colOff>
      <xdr:row>66</xdr:row>
      <xdr:rowOff>19812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30655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75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80264</xdr:rowOff>
    </xdr:from>
    <xdr:to>
      <xdr:col>19</xdr:col>
      <xdr:colOff>133350</xdr:colOff>
      <xdr:row>65</xdr:row>
      <xdr:rowOff>162306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224514"/>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80264</xdr:rowOff>
    </xdr:from>
    <xdr:to>
      <xdr:col>15</xdr:col>
      <xdr:colOff>82550</xdr:colOff>
      <xdr:row>65</xdr:row>
      <xdr:rowOff>143002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24514"/>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61739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143002</xdr:rowOff>
    </xdr:from>
    <xdr:to>
      <xdr:col>11</xdr:col>
      <xdr:colOff>31750</xdr:colOff>
      <xdr:row>66</xdr:row>
      <xdr:rowOff>43942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87252"/>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83329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8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143002</xdr:rowOff>
    </xdr:from>
    <xdr:to>
      <xdr:col>7</xdr:col>
      <xdr:colOff>31750</xdr:colOff>
      <xdr:row>65</xdr:row>
      <xdr:rowOff>73152</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83329</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8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140462</xdr:rowOff>
    </xdr:from>
    <xdr:to>
      <xdr:col>23</xdr:col>
      <xdr:colOff>184150</xdr:colOff>
      <xdr:row>66</xdr:row>
      <xdr:rowOff>70612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112539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256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111506</xdr:rowOff>
    </xdr:from>
    <xdr:to>
      <xdr:col>19</xdr:col>
      <xdr:colOff>184150</xdr:colOff>
      <xdr:row>66</xdr:row>
      <xdr:rowOff>41656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25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26433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342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29464</xdr:rowOff>
    </xdr:from>
    <xdr:to>
      <xdr:col>15</xdr:col>
      <xdr:colOff>133350</xdr:colOff>
      <xdr:row>65</xdr:row>
      <xdr:rowOff>131064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115841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92202</xdr:rowOff>
    </xdr:from>
    <xdr:to>
      <xdr:col>11</xdr:col>
      <xdr:colOff>82550</xdr:colOff>
      <xdr:row>66</xdr:row>
      <xdr:rowOff>22352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7129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2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164592</xdr:rowOff>
    </xdr:from>
    <xdr:to>
      <xdr:col>7</xdr:col>
      <xdr:colOff>31750</xdr:colOff>
      <xdr:row>66</xdr:row>
      <xdr:rowOff>94742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30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79519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95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類似団体平均に比べ高くなっている要因は、</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主に物件費であり、保有する公共施設数が多く、その維持管理に費用がかかっているため</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ある。</a:t>
          </a:r>
          <a:r>
            <a:rPr kumimoji="1" lang="ja-JP" altLang="ja-JP"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年度において</a:t>
          </a:r>
          <a:r>
            <a:rPr kumimoji="1" lang="ja-JP" altLang="en-US"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、全国的な傾向ではあるが、光熱費や物価等の高騰の影響により、物件費の決算額を押し上げることとなった。</a:t>
          </a:r>
          <a:endParaRPr lang="ja-JP" altLang="ja-JP" sz="1400" strike="noStrike" baseline="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今後は、民間でも実施可能な部分については、指定管理者制度の導入などにより委託化を進め、コストの低減を図っていく方針である。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93221</xdr:rowOff>
    </xdr:from>
    <xdr:to>
      <xdr:col>23</xdr:col>
      <xdr:colOff>133350</xdr:colOff>
      <xdr:row>85</xdr:row>
      <xdr:rowOff>138083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666471"/>
          <a:ext cx="838200" cy="4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101650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60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164250</xdr:rowOff>
    </xdr:from>
    <xdr:to>
      <xdr:col>19</xdr:col>
      <xdr:colOff>133350</xdr:colOff>
      <xdr:row>85</xdr:row>
      <xdr:rowOff>138083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566050"/>
          <a:ext cx="889000" cy="14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104336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63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38030</xdr:rowOff>
    </xdr:from>
    <xdr:to>
      <xdr:col>15</xdr:col>
      <xdr:colOff>82550</xdr:colOff>
      <xdr:row>84</xdr:row>
      <xdr:rowOff>164250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439830"/>
          <a:ext cx="889000" cy="12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10551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16360</xdr:rowOff>
    </xdr:from>
    <xdr:to>
      <xdr:col>11</xdr:col>
      <xdr:colOff>31750</xdr:colOff>
      <xdr:row>84</xdr:row>
      <xdr:rowOff>38030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46710"/>
          <a:ext cx="889000" cy="19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21114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0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101746</xdr:rowOff>
    </xdr:from>
    <xdr:to>
      <xdr:col>7</xdr:col>
      <xdr:colOff>31750</xdr:colOff>
      <xdr:row>82</xdr:row>
      <xdr:rowOff>31896</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8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42073</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5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42421</xdr:rowOff>
    </xdr:from>
    <xdr:to>
      <xdr:col>23</xdr:col>
      <xdr:colOff>184150</xdr:colOff>
      <xdr:row>85</xdr:row>
      <xdr:rowOff>144021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6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14498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5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87283</xdr:rowOff>
    </xdr:from>
    <xdr:to>
      <xdr:col>19</xdr:col>
      <xdr:colOff>184150</xdr:colOff>
      <xdr:row>86</xdr:row>
      <xdr:rowOff>17433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6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2210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746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113450</xdr:rowOff>
    </xdr:from>
    <xdr:to>
      <xdr:col>15</xdr:col>
      <xdr:colOff>133350</xdr:colOff>
      <xdr:row>85</xdr:row>
      <xdr:rowOff>43600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51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28377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6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158680</xdr:rowOff>
    </xdr:from>
    <xdr:to>
      <xdr:col>11</xdr:col>
      <xdr:colOff>82550</xdr:colOff>
      <xdr:row>84</xdr:row>
      <xdr:rowOff>88830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8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73607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7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137010</xdr:rowOff>
    </xdr:from>
    <xdr:to>
      <xdr:col>7</xdr:col>
      <xdr:colOff>31750</xdr:colOff>
      <xdr:row>83</xdr:row>
      <xdr:rowOff>67160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9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51937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82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本市の職員の給与制度については、国の制度に準拠し、引き続き、国及び類似団体とバランスのとれた指数の達成に向けて取り組む。</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165805</xdr:rowOff>
    </xdr:from>
    <xdr:to>
      <xdr:col>81</xdr:col>
      <xdr:colOff>44450</xdr:colOff>
      <xdr:row>86</xdr:row>
      <xdr:rowOff>34572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3905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34572</xdr:rowOff>
    </xdr:from>
    <xdr:to>
      <xdr:col>77</xdr:col>
      <xdr:colOff>44450</xdr:colOff>
      <xdr:row>86</xdr:row>
      <xdr:rowOff>88195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7927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88195</xdr:rowOff>
    </xdr:from>
    <xdr:to>
      <xdr:col>72</xdr:col>
      <xdr:colOff>203200</xdr:colOff>
      <xdr:row>86</xdr:row>
      <xdr:rowOff>115005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15116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115005</xdr:rowOff>
    </xdr:from>
    <xdr:to>
      <xdr:col>68</xdr:col>
      <xdr:colOff>152400</xdr:colOff>
      <xdr:row>86</xdr:row>
      <xdr:rowOff>115005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8597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115005</xdr:rowOff>
    </xdr:from>
    <xdr:to>
      <xdr:col>81</xdr:col>
      <xdr:colOff>95250</xdr:colOff>
      <xdr:row>86</xdr:row>
      <xdr:rowOff>45155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87082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60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155222</xdr:rowOff>
    </xdr:from>
    <xdr:to>
      <xdr:col>77</xdr:col>
      <xdr:colOff>95250</xdr:colOff>
      <xdr:row>86</xdr:row>
      <xdr:rowOff>85372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70149</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1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37395</xdr:rowOff>
    </xdr:from>
    <xdr:to>
      <xdr:col>73</xdr:col>
      <xdr:colOff>44450</xdr:colOff>
      <xdr:row>86</xdr:row>
      <xdr:rowOff>138995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64205</xdr:rowOff>
    </xdr:from>
    <xdr:to>
      <xdr:col>68</xdr:col>
      <xdr:colOff>203200</xdr:colOff>
      <xdr:row>86</xdr:row>
      <xdr:rowOff>165805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150582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64205</xdr:rowOff>
    </xdr:from>
    <xdr:to>
      <xdr:col>64</xdr:col>
      <xdr:colOff>152400</xdr:colOff>
      <xdr:row>86</xdr:row>
      <xdr:rowOff>165805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150582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ワーク・ライフ・バランスの観点から、産休、育休者等に対応するために必要な職員を採用していること、令和２年度中核市移行に伴い保健所等の業務に必要な人員を採用したこと、また、新型コロナウイルス感染症への対策、その他の新たな行政課題への対応を行っ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から、類似団体内平均値を上回る水準で推移している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。令和２年２月に策定した第３期職員体制計画に基づき、業務プロセス改善に取り組むと同時に、業務量に応じて最適な職員体制の構築を進める。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48471</xdr:rowOff>
    </xdr:from>
    <xdr:to>
      <xdr:col>81</xdr:col>
      <xdr:colOff>44450</xdr:colOff>
      <xdr:row>62</xdr:row>
      <xdr:rowOff>60537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678371"/>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109237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9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56515</xdr:rowOff>
    </xdr:from>
    <xdr:to>
      <xdr:col>77</xdr:col>
      <xdr:colOff>44450</xdr:colOff>
      <xdr:row>62</xdr:row>
      <xdr:rowOff>60537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86415"/>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8907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56515</xdr:rowOff>
    </xdr:from>
    <xdr:to>
      <xdr:col>72</xdr:col>
      <xdr:colOff>203200</xdr:colOff>
      <xdr:row>62</xdr:row>
      <xdr:rowOff>76623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68641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160248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8255</xdr:rowOff>
    </xdr:from>
    <xdr:to>
      <xdr:col>68</xdr:col>
      <xdr:colOff>152400</xdr:colOff>
      <xdr:row>62</xdr:row>
      <xdr:rowOff>76623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638155"/>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144162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160248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169121</xdr:rowOff>
    </xdr:from>
    <xdr:to>
      <xdr:col>81</xdr:col>
      <xdr:colOff>95250</xdr:colOff>
      <xdr:row>62</xdr:row>
      <xdr:rowOff>99271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62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141198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9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9737</xdr:rowOff>
    </xdr:from>
    <xdr:to>
      <xdr:col>77</xdr:col>
      <xdr:colOff>95250</xdr:colOff>
      <xdr:row>62</xdr:row>
      <xdr:rowOff>111337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96114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726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5715</xdr:rowOff>
    </xdr:from>
    <xdr:to>
      <xdr:col>73</xdr:col>
      <xdr:colOff>44450</xdr:colOff>
      <xdr:row>62</xdr:row>
      <xdr:rowOff>107315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92092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72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25823</xdr:rowOff>
    </xdr:from>
    <xdr:to>
      <xdr:col>68</xdr:col>
      <xdr:colOff>203200</xdr:colOff>
      <xdr:row>62</xdr:row>
      <xdr:rowOff>127423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112200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43832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本市では、赤字地方債について、発行を極力抑制することを財政運営における指標の一つとしており、令和２年度及び</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４</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を除き、平成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臨時財政対策債を発行していない。また、過去に借り入れた地方債について、償還が完了するものも多く、地方債償還のための一般財源等を抑えることができていることから、類似団体平均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今後、大規模な普通建設事業の実施に伴う建設債の発行が見込まれることから、適切な市債管理に努める必要がある。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43604</xdr:rowOff>
    </xdr:from>
    <xdr:to>
      <xdr:col>81</xdr:col>
      <xdr:colOff>44450</xdr:colOff>
      <xdr:row>38</xdr:row>
      <xdr:rowOff>83820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55870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142663</xdr:rowOff>
    </xdr:from>
    <xdr:to>
      <xdr:col>77</xdr:col>
      <xdr:colOff>44450</xdr:colOff>
      <xdr:row>38</xdr:row>
      <xdr:rowOff>43604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486313"/>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70273</xdr:rowOff>
    </xdr:from>
    <xdr:to>
      <xdr:col>72</xdr:col>
      <xdr:colOff>203200</xdr:colOff>
      <xdr:row>37</xdr:row>
      <xdr:rowOff>142663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41392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22013</xdr:rowOff>
    </xdr:from>
    <xdr:to>
      <xdr:col>68</xdr:col>
      <xdr:colOff>152400</xdr:colOff>
      <xdr:row>37</xdr:row>
      <xdr:rowOff>70273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36566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49971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33020</xdr:rowOff>
    </xdr:from>
    <xdr:to>
      <xdr:col>81</xdr:col>
      <xdr:colOff>95250</xdr:colOff>
      <xdr:row>38</xdr:row>
      <xdr:rowOff>134620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49547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9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164254</xdr:rowOff>
    </xdr:from>
    <xdr:to>
      <xdr:col>77</xdr:col>
      <xdr:colOff>95250</xdr:colOff>
      <xdr:row>38</xdr:row>
      <xdr:rowOff>94404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104580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76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91863</xdr:rowOff>
    </xdr:from>
    <xdr:to>
      <xdr:col>73</xdr:col>
      <xdr:colOff>44450</xdr:colOff>
      <xdr:row>38</xdr:row>
      <xdr:rowOff>22013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32190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0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19473</xdr:rowOff>
    </xdr:from>
    <xdr:to>
      <xdr:col>68</xdr:col>
      <xdr:colOff>203200</xdr:colOff>
      <xdr:row>37</xdr:row>
      <xdr:rowOff>121073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131250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13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本市が将来負担する可能性のある債務等の規模は、令和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年度に引き続き類団体に比べて小さい。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しかし、今後土地区画整理事業や千里ニュータウン再開発事業などの大規模な普通建設事業を実施予定であり、その財源として多額の地方債発行を予定しており、</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比率が上昇することが見込まれることから、今後も事業実施の適正化を図り、財政の健全化に努める。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11938</xdr:rowOff>
    </xdr:from>
    <xdr:to>
      <xdr:col>64</xdr:col>
      <xdr:colOff>152400</xdr:colOff>
      <xdr:row>15</xdr:row>
      <xdr:rowOff>113538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8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123715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352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職員数や手当の水準が類似団体と比較して高いために、経常収支比率の人件費分が高くなっており、改善を図っていく。具体的には、業務委託化による職員数の減など行財政改革への取組を通じて人件費の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24130</xdr:rowOff>
    </xdr:from>
    <xdr:to>
      <xdr:col>24</xdr:col>
      <xdr:colOff>25400</xdr:colOff>
      <xdr:row>39</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7106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77470</xdr:rowOff>
    </xdr:from>
    <xdr:to>
      <xdr:col>19</xdr:col>
      <xdr:colOff>187325</xdr:colOff>
      <xdr:row>39</xdr:row>
      <xdr:rowOff>92710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640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92710</xdr:rowOff>
    </xdr:from>
    <xdr:to>
      <xdr:col>15</xdr:col>
      <xdr:colOff>98425</xdr:colOff>
      <xdr:row>39</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779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16510</xdr:rowOff>
    </xdr:from>
    <xdr:to>
      <xdr:col>11</xdr:col>
      <xdr:colOff>9525</xdr:colOff>
      <xdr:row>39</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030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160020</xdr:rowOff>
    </xdr:from>
    <xdr:to>
      <xdr:col>6</xdr:col>
      <xdr:colOff>171450</xdr:colOff>
      <xdr:row>37</xdr:row>
      <xdr:rowOff>90170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100347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144780</xdr:rowOff>
    </xdr:from>
    <xdr:to>
      <xdr:col>24</xdr:col>
      <xdr:colOff>76200</xdr:colOff>
      <xdr:row>39</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116857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26670</xdr:rowOff>
    </xdr:from>
    <xdr:to>
      <xdr:col>20</xdr:col>
      <xdr:colOff>38100</xdr:colOff>
      <xdr:row>39</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113047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41910</xdr:rowOff>
    </xdr:from>
    <xdr:to>
      <xdr:col>15</xdr:col>
      <xdr:colOff>149225</xdr:colOff>
      <xdr:row>39</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128287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87630</xdr:rowOff>
    </xdr:from>
    <xdr:to>
      <xdr:col>11</xdr:col>
      <xdr:colOff>60325</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137160</xdr:rowOff>
    </xdr:from>
    <xdr:to>
      <xdr:col>6</xdr:col>
      <xdr:colOff>171450</xdr:colOff>
      <xdr:row>39</xdr:row>
      <xdr:rowOff>67310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52087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3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物件費が類似団体平均に比べ高いのは、類似団体平均と比較し、当市は保有する施設数が多いためである。</a:t>
          </a:r>
          <a:r>
            <a:rPr kumimoji="1" lang="ja-JP" altLang="ja-JP"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年度において</a:t>
          </a:r>
          <a:r>
            <a:rPr kumimoji="1" lang="ja-JP" altLang="en-US"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strike="noStrike" baseline="0">
              <a:solidFill>
                <a:schemeClr val="tx1"/>
              </a:solidFill>
              <a:effectLst/>
              <a:latin typeface="ＭＳ Ｐゴシック" panose="020B0600070205080204" pitchFamily="50" charset="-128"/>
              <a:ea typeface="ＭＳ Ｐゴシック" panose="020B0600070205080204" pitchFamily="50" charset="-128"/>
              <a:cs typeface="+mn-cs"/>
            </a:rPr>
            <a:t>、全国的な傾向ではあるが、光熱費や物価等の高騰の影響により、物件費の決算額を押し上げることとなった。</a:t>
          </a:r>
          <a:endParaRPr lang="ja-JP" altLang="ja-JP" sz="1400" strike="noStrike" baseline="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今後は、民間でも実施可能な部分については、指定管理者制度の導入などにより委託化を進め、コストの低減を図っていく方針である。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115570</xdr:rowOff>
    </xdr:from>
    <xdr:to>
      <xdr:col>82</xdr:col>
      <xdr:colOff>107950</xdr:colOff>
      <xdr:row>19</xdr:row>
      <xdr:rowOff>123190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3731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104157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47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46990</xdr:rowOff>
    </xdr:from>
    <xdr:to>
      <xdr:col>78</xdr:col>
      <xdr:colOff>69850</xdr:colOff>
      <xdr:row>19</xdr:row>
      <xdr:rowOff>115570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304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46990</xdr:rowOff>
    </xdr:from>
    <xdr:to>
      <xdr:col>73</xdr:col>
      <xdr:colOff>180975</xdr:colOff>
      <xdr:row>19</xdr:row>
      <xdr:rowOff>130810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304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130810</xdr:rowOff>
    </xdr:from>
    <xdr:to>
      <xdr:col>69</xdr:col>
      <xdr:colOff>92075</xdr:colOff>
      <xdr:row>19</xdr:row>
      <xdr:rowOff>168910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3883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53340</xdr:rowOff>
    </xdr:from>
    <xdr:to>
      <xdr:col>65</xdr:col>
      <xdr:colOff>53975</xdr:colOff>
      <xdr:row>18</xdr:row>
      <xdr:rowOff>154940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165117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72390</xdr:rowOff>
    </xdr:from>
    <xdr:to>
      <xdr:col>82</xdr:col>
      <xdr:colOff>158750</xdr:colOff>
      <xdr:row>20</xdr:row>
      <xdr:rowOff>2540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32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44467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64770</xdr:rowOff>
    </xdr:from>
    <xdr:to>
      <xdr:col>78</xdr:col>
      <xdr:colOff>120650</xdr:colOff>
      <xdr:row>19</xdr:row>
      <xdr:rowOff>166370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151147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40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167640</xdr:rowOff>
    </xdr:from>
    <xdr:to>
      <xdr:col>74</xdr:col>
      <xdr:colOff>31750</xdr:colOff>
      <xdr:row>19</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82567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34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80010</xdr:rowOff>
    </xdr:from>
    <xdr:to>
      <xdr:col>69</xdr:col>
      <xdr:colOff>142875</xdr:colOff>
      <xdr:row>20</xdr:row>
      <xdr:rowOff>10160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33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166387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42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118110</xdr:rowOff>
    </xdr:from>
    <xdr:to>
      <xdr:col>65</xdr:col>
      <xdr:colOff>53975</xdr:colOff>
      <xdr:row>20</xdr:row>
      <xdr:rowOff>48260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33037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6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に係る経常収支比率が類似団体平均を上回り、かつ上昇傾向にある要因として、</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子ども医療費助成事業や施設型・地域型保育給付事業</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の増加などが挙げられる。</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今後も十分な事業費の精査を行い、持続可能な給付施策の運営に努める。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58965</xdr:rowOff>
    </xdr:from>
    <xdr:to>
      <xdr:col>24</xdr:col>
      <xdr:colOff>25400</xdr:colOff>
      <xdr:row>57</xdr:row>
      <xdr:rowOff>146050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831615"/>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26307</xdr:rowOff>
    </xdr:from>
    <xdr:to>
      <xdr:col>19</xdr:col>
      <xdr:colOff>187325</xdr:colOff>
      <xdr:row>57</xdr:row>
      <xdr:rowOff>58965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98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78015</xdr:rowOff>
    </xdr:from>
    <xdr:to>
      <xdr:col>15</xdr:col>
      <xdr:colOff>98425</xdr:colOff>
      <xdr:row>57</xdr:row>
      <xdr:rowOff>26307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679215"/>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78015</xdr:rowOff>
    </xdr:from>
    <xdr:to>
      <xdr:col>11</xdr:col>
      <xdr:colOff>9525</xdr:colOff>
      <xdr:row>57</xdr:row>
      <xdr:rowOff>102507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679215"/>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67327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8165</xdr:rowOff>
    </xdr:from>
    <xdr:to>
      <xdr:col>20</xdr:col>
      <xdr:colOff>38100</xdr:colOff>
      <xdr:row>57</xdr:row>
      <xdr:rowOff>109765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94542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86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146957</xdr:rowOff>
    </xdr:from>
    <xdr:to>
      <xdr:col>15</xdr:col>
      <xdr:colOff>149225</xdr:colOff>
      <xdr:row>57</xdr:row>
      <xdr:rowOff>77107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61884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27215</xdr:rowOff>
    </xdr:from>
    <xdr:to>
      <xdr:col>11</xdr:col>
      <xdr:colOff>60325</xdr:colOff>
      <xdr:row>56</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51707</xdr:rowOff>
    </xdr:from>
    <xdr:to>
      <xdr:col>6</xdr:col>
      <xdr:colOff>171450</xdr:colOff>
      <xdr:row>57</xdr:row>
      <xdr:rowOff>153307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138084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繰出金の増加が主な要因である。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年度は、介護保険特別会計において、繰出金が前年度比</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2.4</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億円増となったこと</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から類似団体内平均値と比べて高い比率を示している。</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今後、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介護保険会計</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において保険料の適正化を図ることなどにより、税収を主な財源とする普通会計の負担額を減らしていくよう努める。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82550</xdr:rowOff>
    </xdr:from>
    <xdr:to>
      <xdr:col>82</xdr:col>
      <xdr:colOff>107950</xdr:colOff>
      <xdr:row>59</xdr:row>
      <xdr:rowOff>158750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98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82550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147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133350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147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133350</xdr:rowOff>
    </xdr:from>
    <xdr:to>
      <xdr:col>69</xdr:col>
      <xdr:colOff>92075</xdr:colOff>
      <xdr:row>59</xdr:row>
      <xdr:rowOff>133350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24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3827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107950</xdr:rowOff>
    </xdr:from>
    <xdr:to>
      <xdr:col>82</xdr:col>
      <xdr:colOff>158750</xdr:colOff>
      <xdr:row>60</xdr:row>
      <xdr:rowOff>38100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80027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31750</xdr:rowOff>
    </xdr:from>
    <xdr:to>
      <xdr:col>78</xdr:col>
      <xdr:colOff>120650</xdr:colOff>
      <xdr:row>59</xdr:row>
      <xdr:rowOff>133350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118127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23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82550</xdr:rowOff>
    </xdr:from>
    <xdr:to>
      <xdr:col>69</xdr:col>
      <xdr:colOff>142875</xdr:colOff>
      <xdr:row>60</xdr:row>
      <xdr:rowOff>12700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わずかではあるが、類似団体平均を下回る状況が続いている。今後、補助金ガイドラインに沿って、補助金を交付するのが適当な事業を行っているのかなどについて精査を行い、引き続き経費の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44704</xdr:rowOff>
    </xdr:from>
    <xdr:to>
      <xdr:col>82</xdr:col>
      <xdr:colOff>107950</xdr:colOff>
      <xdr:row>34</xdr:row>
      <xdr:rowOff>62992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58740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158005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87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62992</xdr:rowOff>
    </xdr:from>
    <xdr:to>
      <xdr:col>78</xdr:col>
      <xdr:colOff>69850</xdr:colOff>
      <xdr:row>34</xdr:row>
      <xdr:rowOff>72136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8922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91711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92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72136</xdr:rowOff>
    </xdr:from>
    <xdr:to>
      <xdr:col>73</xdr:col>
      <xdr:colOff>180975</xdr:colOff>
      <xdr:row>34</xdr:row>
      <xdr:rowOff>81280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9014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64279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81280</xdr:rowOff>
    </xdr:from>
    <xdr:to>
      <xdr:col>69</xdr:col>
      <xdr:colOff>92075</xdr:colOff>
      <xdr:row>34</xdr:row>
      <xdr:rowOff>136144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9105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155719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15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165354</xdr:rowOff>
    </xdr:from>
    <xdr:to>
      <xdr:col>82</xdr:col>
      <xdr:colOff>158750</xdr:colOff>
      <xdr:row>34</xdr:row>
      <xdr:rowOff>95504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10431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6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xdr:rowOff>
    </xdr:from>
    <xdr:to>
      <xdr:col>78</xdr:col>
      <xdr:colOff>120650</xdr:colOff>
      <xdr:row>34</xdr:row>
      <xdr:rowOff>113792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123969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610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21336</xdr:rowOff>
    </xdr:from>
    <xdr:to>
      <xdr:col>74</xdr:col>
      <xdr:colOff>31750</xdr:colOff>
      <xdr:row>34</xdr:row>
      <xdr:rowOff>122936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133113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30480</xdr:rowOff>
    </xdr:from>
    <xdr:to>
      <xdr:col>69</xdr:col>
      <xdr:colOff>142875</xdr:colOff>
      <xdr:row>34</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142257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85344</xdr:rowOff>
    </xdr:from>
    <xdr:to>
      <xdr:col>65</xdr:col>
      <xdr:colOff>53975</xdr:colOff>
      <xdr:row>35</xdr:row>
      <xdr:rowOff>15494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25671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資産形成につながらない負担を将来世代へ先送りしないよう、赤字地方債の発行を極力抑制していることや、起債対象となる事業の必要性・効果等を十分に検討し、必要最小限の発行に努めてきた結果、公債費に係る経常収支比率は類似団体平均を</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ポイント下回っている。今後も事業実施の適正化を図り、財政の健全化に努める。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43180</xdr:rowOff>
    </xdr:from>
    <xdr:to>
      <xdr:col>24</xdr:col>
      <xdr:colOff>25400</xdr:colOff>
      <xdr:row>74</xdr:row>
      <xdr:rowOff>43180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730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xdr:rowOff>
    </xdr:from>
    <xdr:to>
      <xdr:col>19</xdr:col>
      <xdr:colOff>187325</xdr:colOff>
      <xdr:row>74</xdr:row>
      <xdr:rowOff>43180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7000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168910</xdr:rowOff>
    </xdr:from>
    <xdr:to>
      <xdr:col>15</xdr:col>
      <xdr:colOff>98425</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2684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168910</xdr:rowOff>
    </xdr:from>
    <xdr:to>
      <xdr:col>11</xdr:col>
      <xdr:colOff>9525</xdr:colOff>
      <xdr:row>74</xdr:row>
      <xdr:rowOff>12700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684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60961</xdr:rowOff>
    </xdr:from>
    <xdr:to>
      <xdr:col>6</xdr:col>
      <xdr:colOff>171450</xdr:colOff>
      <xdr:row>76</xdr:row>
      <xdr:rowOff>162561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147338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163830</xdr:rowOff>
    </xdr:from>
    <xdr:to>
      <xdr:col>24</xdr:col>
      <xdr:colOff>76200</xdr:colOff>
      <xdr:row>74</xdr:row>
      <xdr:rowOff>93980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8907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163830</xdr:rowOff>
    </xdr:from>
    <xdr:to>
      <xdr:col>20</xdr:col>
      <xdr:colOff>38100</xdr:colOff>
      <xdr:row>74</xdr:row>
      <xdr:rowOff>93980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104157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44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133350</xdr:rowOff>
    </xdr:from>
    <xdr:to>
      <xdr:col>15</xdr:col>
      <xdr:colOff>149225</xdr:colOff>
      <xdr:row>74</xdr:row>
      <xdr:rowOff>63500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73677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118110</xdr:rowOff>
    </xdr:from>
    <xdr:to>
      <xdr:col>11</xdr:col>
      <xdr:colOff>60325</xdr:colOff>
      <xdr:row>74</xdr:row>
      <xdr:rowOff>48260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63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58437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40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133350</xdr:rowOff>
    </xdr:from>
    <xdr:to>
      <xdr:col>6</xdr:col>
      <xdr:colOff>171450</xdr:colOff>
      <xdr:row>74</xdr:row>
      <xdr:rowOff>63500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73677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直営の公共施設を多く有していることや市独自事業を実施してきたことから、補助費等及び扶助費以外の各性質で類似団体内平均値を大きく上回っており、類似団体の中で最も高い数値を示している。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今後も事務事業を精査し、持続可能な財政運営に努めていく。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121285</xdr:rowOff>
    </xdr:from>
    <xdr:to>
      <xdr:col>82</xdr:col>
      <xdr:colOff>107950</xdr:colOff>
      <xdr:row>80</xdr:row>
      <xdr:rowOff>29845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37135"/>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1922</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717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29845</xdr:rowOff>
    </xdr:from>
    <xdr:to>
      <xdr:col>82</xdr:col>
      <xdr:colOff>196850</xdr:colOff>
      <xdr:row>80</xdr:row>
      <xdr:rowOff>29845</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74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36212</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80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121285</xdr:rowOff>
    </xdr:from>
    <xdr:to>
      <xdr:col>82</xdr:col>
      <xdr:colOff>196850</xdr:colOff>
      <xdr:row>73</xdr:row>
      <xdr:rowOff>121285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37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167005</xdr:rowOff>
    </xdr:from>
    <xdr:to>
      <xdr:col>82</xdr:col>
      <xdr:colOff>107950</xdr:colOff>
      <xdr:row>80</xdr:row>
      <xdr:rowOff>29845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71155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92711</xdr:rowOff>
    </xdr:from>
    <xdr:to>
      <xdr:col>78</xdr:col>
      <xdr:colOff>69850</xdr:colOff>
      <xdr:row>79</xdr:row>
      <xdr:rowOff>167005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637261"/>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1905</xdr:rowOff>
    </xdr:from>
    <xdr:to>
      <xdr:col>78</xdr:col>
      <xdr:colOff>120650</xdr:colOff>
      <xdr:row>76</xdr:row>
      <xdr:rowOff>103505</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113682</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800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92711</xdr:rowOff>
    </xdr:from>
    <xdr:to>
      <xdr:col>73</xdr:col>
      <xdr:colOff>180975</xdr:colOff>
      <xdr:row>80</xdr:row>
      <xdr:rowOff>6986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637261"/>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7620</xdr:rowOff>
    </xdr:from>
    <xdr:to>
      <xdr:col>74</xdr:col>
      <xdr:colOff>31750</xdr:colOff>
      <xdr:row>75</xdr:row>
      <xdr:rowOff>109220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866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119397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63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6986</xdr:rowOff>
    </xdr:from>
    <xdr:to>
      <xdr:col>69</xdr:col>
      <xdr:colOff>92075</xdr:colOff>
      <xdr:row>80</xdr:row>
      <xdr:rowOff>81280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722986"/>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19050</xdr:rowOff>
    </xdr:from>
    <xdr:to>
      <xdr:col>69</xdr:col>
      <xdr:colOff>142875</xdr:colOff>
      <xdr:row>76</xdr:row>
      <xdr:rowOff>120650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130827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156211</xdr:rowOff>
    </xdr:from>
    <xdr:to>
      <xdr:col>65</xdr:col>
      <xdr:colOff>53975</xdr:colOff>
      <xdr:row>77</xdr:row>
      <xdr:rowOff>86361</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86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96538</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150495</xdr:rowOff>
    </xdr:from>
    <xdr:to>
      <xdr:col>82</xdr:col>
      <xdr:colOff>158750</xdr:colOff>
      <xdr:row>80</xdr:row>
      <xdr:rowOff>80645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6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59072</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03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116205</xdr:rowOff>
    </xdr:from>
    <xdr:to>
      <xdr:col>78</xdr:col>
      <xdr:colOff>120650</xdr:colOff>
      <xdr:row>80</xdr:row>
      <xdr:rowOff>46355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6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31132</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4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41911</xdr:rowOff>
    </xdr:from>
    <xdr:to>
      <xdr:col>74</xdr:col>
      <xdr:colOff>31750</xdr:colOff>
      <xdr:row>79</xdr:row>
      <xdr:rowOff>143511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127636</xdr:rowOff>
    </xdr:from>
    <xdr:to>
      <xdr:col>69</xdr:col>
      <xdr:colOff>142875</xdr:colOff>
      <xdr:row>80</xdr:row>
      <xdr:rowOff>57786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67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42563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75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30480</xdr:rowOff>
    </xdr:from>
    <xdr:to>
      <xdr:col>65</xdr:col>
      <xdr:colOff>53975</xdr:colOff>
      <xdr:row>80</xdr:row>
      <xdr:rowOff>132080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116857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83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4204</xdr:rowOff>
    </xdr:from>
    <xdr:to>
      <xdr:col>29</xdr:col>
      <xdr:colOff>127000</xdr:colOff>
      <xdr:row>16</xdr:row>
      <xdr:rowOff>43752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95029"/>
          <a:ext cx="647700" cy="39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46296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37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30264</xdr:rowOff>
    </xdr:from>
    <xdr:to>
      <xdr:col>26</xdr:col>
      <xdr:colOff>50800</xdr:colOff>
      <xdr:row>16</xdr:row>
      <xdr:rowOff>43752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821089"/>
          <a:ext cx="698500" cy="13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43895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0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30264</xdr:rowOff>
    </xdr:from>
    <xdr:to>
      <xdr:col>22</xdr:col>
      <xdr:colOff>114300</xdr:colOff>
      <xdr:row>16</xdr:row>
      <xdr:rowOff>84366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21089"/>
          <a:ext cx="698500" cy="54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66641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84366</xdr:rowOff>
    </xdr:from>
    <xdr:to>
      <xdr:col>18</xdr:col>
      <xdr:colOff>177800</xdr:colOff>
      <xdr:row>16</xdr:row>
      <xdr:rowOff>153403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75191"/>
          <a:ext cx="698500" cy="690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91711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7506</xdr:rowOff>
    </xdr:from>
    <xdr:to>
      <xdr:col>15</xdr:col>
      <xdr:colOff>101600</xdr:colOff>
      <xdr:row>17</xdr:row>
      <xdr:rowOff>109106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97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93883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124854</xdr:rowOff>
    </xdr:from>
    <xdr:to>
      <xdr:col>29</xdr:col>
      <xdr:colOff>177800</xdr:colOff>
      <xdr:row>16</xdr:row>
      <xdr:rowOff>55004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44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141381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89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164402</xdr:rowOff>
    </xdr:from>
    <xdr:to>
      <xdr:col>26</xdr:col>
      <xdr:colOff>101600</xdr:colOff>
      <xdr:row>16</xdr:row>
      <xdr:rowOff>94552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83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104729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52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150914</xdr:rowOff>
    </xdr:from>
    <xdr:to>
      <xdr:col>22</xdr:col>
      <xdr:colOff>165100</xdr:colOff>
      <xdr:row>16</xdr:row>
      <xdr:rowOff>81064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70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91241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39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33566</xdr:rowOff>
    </xdr:from>
    <xdr:to>
      <xdr:col>19</xdr:col>
      <xdr:colOff>38100</xdr:colOff>
      <xdr:row>16</xdr:row>
      <xdr:rowOff>135166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24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145343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9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102603</xdr:rowOff>
    </xdr:from>
    <xdr:to>
      <xdr:col>15</xdr:col>
      <xdr:colOff>101600</xdr:colOff>
      <xdr:row>17</xdr:row>
      <xdr:rowOff>32753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93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42930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6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164681</xdr:rowOff>
    </xdr:from>
    <xdr:to>
      <xdr:col>29</xdr:col>
      <xdr:colOff>127000</xdr:colOff>
      <xdr:row>37</xdr:row>
      <xdr:rowOff>40818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17931"/>
          <a:ext cx="647700" cy="475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40818</xdr:rowOff>
    </xdr:from>
    <xdr:to>
      <xdr:col>26</xdr:col>
      <xdr:colOff>50800</xdr:colOff>
      <xdr:row>37</xdr:row>
      <xdr:rowOff>70421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65518"/>
          <a:ext cx="698500" cy="296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70421</xdr:rowOff>
    </xdr:from>
    <xdr:to>
      <xdr:col>22</xdr:col>
      <xdr:colOff>114300</xdr:colOff>
      <xdr:row>37</xdr:row>
      <xdr:rowOff>121133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95121"/>
          <a:ext cx="698500" cy="50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121133</xdr:rowOff>
    </xdr:from>
    <xdr:to>
      <xdr:col>18</xdr:col>
      <xdr:colOff>177800</xdr:colOff>
      <xdr:row>37</xdr:row>
      <xdr:rowOff>207048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45833"/>
          <a:ext cx="698500" cy="85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270548</xdr:rowOff>
    </xdr:from>
    <xdr:to>
      <xdr:col>15</xdr:col>
      <xdr:colOff>101600</xdr:colOff>
      <xdr:row>36</xdr:row>
      <xdr:rowOff>29248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0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39425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9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113881</xdr:rowOff>
    </xdr:from>
    <xdr:to>
      <xdr:col>29</xdr:col>
      <xdr:colOff>177800</xdr:colOff>
      <xdr:row>37</xdr:row>
      <xdr:rowOff>44031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6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85958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3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161468</xdr:rowOff>
    </xdr:from>
    <xdr:to>
      <xdr:col>26</xdr:col>
      <xdr:colOff>101600</xdr:colOff>
      <xdr:row>37</xdr:row>
      <xdr:rowOff>91618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14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76395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01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19621</xdr:rowOff>
    </xdr:from>
    <xdr:to>
      <xdr:col>22</xdr:col>
      <xdr:colOff>165100</xdr:colOff>
      <xdr:row>37</xdr:row>
      <xdr:rowOff>121221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44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105998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30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70333</xdr:rowOff>
    </xdr:from>
    <xdr:to>
      <xdr:col>19</xdr:col>
      <xdr:colOff>38100</xdr:colOff>
      <xdr:row>37</xdr:row>
      <xdr:rowOff>171933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95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156710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8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156248</xdr:rowOff>
    </xdr:from>
    <xdr:to>
      <xdr:col>15</xdr:col>
      <xdr:colOff>101600</xdr:colOff>
      <xdr:row>37</xdr:row>
      <xdr:rowOff>257848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80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242625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67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168313</xdr:rowOff>
    </xdr:from>
    <xdr:to>
      <xdr:col>24</xdr:col>
      <xdr:colOff>63500</xdr:colOff>
      <xdr:row>34</xdr:row>
      <xdr:rowOff>171094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997613"/>
          <a:ext cx="8382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65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168313</xdr:rowOff>
    </xdr:from>
    <xdr:to>
      <xdr:col>19</xdr:col>
      <xdr:colOff>177800</xdr:colOff>
      <xdr:row>35</xdr:row>
      <xdr:rowOff>3188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97613"/>
          <a:ext cx="889000" cy="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83672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5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3188</xdr:rowOff>
    </xdr:from>
    <xdr:to>
      <xdr:col>15</xdr:col>
      <xdr:colOff>50800</xdr:colOff>
      <xdr:row>35</xdr:row>
      <xdr:rowOff>43002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03938"/>
          <a:ext cx="889000" cy="3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107599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43002</xdr:rowOff>
    </xdr:from>
    <xdr:to>
      <xdr:col>10</xdr:col>
      <xdr:colOff>114300</xdr:colOff>
      <xdr:row>36</xdr:row>
      <xdr:rowOff>114630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43752"/>
          <a:ext cx="889000" cy="24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133430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0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70917</xdr:rowOff>
    </xdr:from>
    <xdr:to>
      <xdr:col>6</xdr:col>
      <xdr:colOff>38100</xdr:colOff>
      <xdr:row>38</xdr:row>
      <xdr:rowOff>1067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163644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0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120294</xdr:rowOff>
    </xdr:from>
    <xdr:to>
      <xdr:col>24</xdr:col>
      <xdr:colOff>114300</xdr:colOff>
      <xdr:row>35</xdr:row>
      <xdr:rowOff>50444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4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143171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0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117513</xdr:rowOff>
    </xdr:from>
    <xdr:to>
      <xdr:col>20</xdr:col>
      <xdr:colOff>38100</xdr:colOff>
      <xdr:row>35</xdr:row>
      <xdr:rowOff>47663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4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64190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2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123838</xdr:rowOff>
    </xdr:from>
    <xdr:to>
      <xdr:col>15</xdr:col>
      <xdr:colOff>101600</xdr:colOff>
      <xdr:row>35</xdr:row>
      <xdr:rowOff>53988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5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70515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2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163652</xdr:rowOff>
    </xdr:from>
    <xdr:to>
      <xdr:col>10</xdr:col>
      <xdr:colOff>165100</xdr:colOff>
      <xdr:row>35</xdr:row>
      <xdr:rowOff>93802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110329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6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63830</xdr:rowOff>
    </xdr:from>
    <xdr:to>
      <xdr:col>6</xdr:col>
      <xdr:colOff>38100</xdr:colOff>
      <xdr:row>36</xdr:row>
      <xdr:rowOff>165430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10507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99499</xdr:rowOff>
    </xdr:from>
    <xdr:to>
      <xdr:col>24</xdr:col>
      <xdr:colOff>63500</xdr:colOff>
      <xdr:row>54</xdr:row>
      <xdr:rowOff>53779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186349"/>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28922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58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99499</xdr:rowOff>
    </xdr:from>
    <xdr:to>
      <xdr:col>19</xdr:col>
      <xdr:colOff>177800</xdr:colOff>
      <xdr:row>55</xdr:row>
      <xdr:rowOff>3128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186349"/>
          <a:ext cx="889000" cy="24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144365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0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3128</xdr:rowOff>
    </xdr:from>
    <xdr:to>
      <xdr:col>15</xdr:col>
      <xdr:colOff>50800</xdr:colOff>
      <xdr:row>55</xdr:row>
      <xdr:rowOff>161417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432878"/>
          <a:ext cx="889000" cy="15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112459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4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161417</xdr:rowOff>
    </xdr:from>
    <xdr:to>
      <xdr:col>10</xdr:col>
      <xdr:colOff>114300</xdr:colOff>
      <xdr:row>56</xdr:row>
      <xdr:rowOff>74451</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591167"/>
          <a:ext cx="889000" cy="84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2666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7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148107</xdr:rowOff>
    </xdr:from>
    <xdr:to>
      <xdr:col>6</xdr:col>
      <xdr:colOff>38100</xdr:colOff>
      <xdr:row>57</xdr:row>
      <xdr:rowOff>78257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4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69384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84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2979</xdr:rowOff>
    </xdr:from>
    <xdr:to>
      <xdr:col>24</xdr:col>
      <xdr:colOff>114300</xdr:colOff>
      <xdr:row>54</xdr:row>
      <xdr:rowOff>104579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26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25856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11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48699</xdr:rowOff>
    </xdr:from>
    <xdr:to>
      <xdr:col>20</xdr:col>
      <xdr:colOff>38100</xdr:colOff>
      <xdr:row>53</xdr:row>
      <xdr:rowOff>150299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13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51</xdr:row>
      <xdr:rowOff>166826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891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123778</xdr:rowOff>
    </xdr:from>
    <xdr:to>
      <xdr:col>15</xdr:col>
      <xdr:colOff>101600</xdr:colOff>
      <xdr:row>55</xdr:row>
      <xdr:rowOff>53928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38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70455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15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110617</xdr:rowOff>
    </xdr:from>
    <xdr:to>
      <xdr:col>10</xdr:col>
      <xdr:colOff>165100</xdr:colOff>
      <xdr:row>56</xdr:row>
      <xdr:rowOff>40767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4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57294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31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23651</xdr:rowOff>
    </xdr:from>
    <xdr:to>
      <xdr:col>6</xdr:col>
      <xdr:colOff>38100</xdr:colOff>
      <xdr:row>56</xdr:row>
      <xdr:rowOff>125251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2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141778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40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132111</xdr:rowOff>
    </xdr:from>
    <xdr:to>
      <xdr:col>24</xdr:col>
      <xdr:colOff>63500</xdr:colOff>
      <xdr:row>74</xdr:row>
      <xdr:rowOff>168504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2819411"/>
          <a:ext cx="838200" cy="3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138467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97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164298</xdr:rowOff>
    </xdr:from>
    <xdr:to>
      <xdr:col>19</xdr:col>
      <xdr:colOff>177800</xdr:colOff>
      <xdr:row>74</xdr:row>
      <xdr:rowOff>168504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2851598"/>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73637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0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148844</xdr:rowOff>
    </xdr:from>
    <xdr:to>
      <xdr:col>15</xdr:col>
      <xdr:colOff>50800</xdr:colOff>
      <xdr:row>74</xdr:row>
      <xdr:rowOff>164298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2836144"/>
          <a:ext cx="889000" cy="1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60011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90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148844</xdr:rowOff>
    </xdr:from>
    <xdr:to>
      <xdr:col>10</xdr:col>
      <xdr:colOff>114300</xdr:colOff>
      <xdr:row>75</xdr:row>
      <xdr:rowOff>42773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2836144"/>
          <a:ext cx="8890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75647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8981</xdr:rowOff>
    </xdr:from>
    <xdr:to>
      <xdr:col>6</xdr:col>
      <xdr:colOff>38100</xdr:colOff>
      <xdr:row>76</xdr:row>
      <xdr:rowOff>110581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3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101708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3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81311</xdr:rowOff>
    </xdr:from>
    <xdr:to>
      <xdr:col>24</xdr:col>
      <xdr:colOff>114300</xdr:colOff>
      <xdr:row>75</xdr:row>
      <xdr:rowOff>11461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76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104188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62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117704</xdr:rowOff>
    </xdr:from>
    <xdr:to>
      <xdr:col>20</xdr:col>
      <xdr:colOff>38100</xdr:colOff>
      <xdr:row>75</xdr:row>
      <xdr:rowOff>47854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64381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580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113498</xdr:rowOff>
    </xdr:from>
    <xdr:to>
      <xdr:col>15</xdr:col>
      <xdr:colOff>101600</xdr:colOff>
      <xdr:row>75</xdr:row>
      <xdr:rowOff>43648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280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60175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57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98044</xdr:rowOff>
    </xdr:from>
    <xdr:to>
      <xdr:col>10</xdr:col>
      <xdr:colOff>165100</xdr:colOff>
      <xdr:row>75</xdr:row>
      <xdr:rowOff>28194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27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44721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56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163423</xdr:rowOff>
    </xdr:from>
    <xdr:to>
      <xdr:col>6</xdr:col>
      <xdr:colOff>38100</xdr:colOff>
      <xdr:row>75</xdr:row>
      <xdr:rowOff>93573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285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110100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62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112833</xdr:rowOff>
    </xdr:from>
    <xdr:to>
      <xdr:col>24</xdr:col>
      <xdr:colOff>63500</xdr:colOff>
      <xdr:row>96</xdr:row>
      <xdr:rowOff>161613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72033"/>
          <a:ext cx="838200" cy="48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28207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15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93066</xdr:rowOff>
    </xdr:from>
    <xdr:to>
      <xdr:col>19</xdr:col>
      <xdr:colOff>177800</xdr:colOff>
      <xdr:row>96</xdr:row>
      <xdr:rowOff>161613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552266"/>
          <a:ext cx="889000" cy="6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37482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93066</xdr:rowOff>
    </xdr:from>
    <xdr:to>
      <xdr:col>15</xdr:col>
      <xdr:colOff>50800</xdr:colOff>
      <xdr:row>98</xdr:row>
      <xdr:rowOff>57513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552266"/>
          <a:ext cx="889000" cy="30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100227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57513</xdr:rowOff>
    </xdr:from>
    <xdr:to>
      <xdr:col>10</xdr:col>
      <xdr:colOff>114300</xdr:colOff>
      <xdr:row>98</xdr:row>
      <xdr:rowOff>75702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59613"/>
          <a:ext cx="889000" cy="1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32616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19438</xdr:rowOff>
    </xdr:from>
    <xdr:to>
      <xdr:col>6</xdr:col>
      <xdr:colOff>38100</xdr:colOff>
      <xdr:row>99</xdr:row>
      <xdr:rowOff>121038</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9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112165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8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62033</xdr:rowOff>
    </xdr:from>
    <xdr:to>
      <xdr:col>24</xdr:col>
      <xdr:colOff>114300</xdr:colOff>
      <xdr:row>96</xdr:row>
      <xdr:rowOff>163633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2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40460</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9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110813</xdr:rowOff>
    </xdr:from>
    <xdr:to>
      <xdr:col>20</xdr:col>
      <xdr:colOff>38100</xdr:colOff>
      <xdr:row>97</xdr:row>
      <xdr:rowOff>40963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7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32090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62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42266</xdr:rowOff>
    </xdr:from>
    <xdr:to>
      <xdr:col>15</xdr:col>
      <xdr:colOff>101600</xdr:colOff>
      <xdr:row>96</xdr:row>
      <xdr:rowOff>143866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0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134993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59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6713</xdr:rowOff>
    </xdr:from>
    <xdr:to>
      <xdr:col>10</xdr:col>
      <xdr:colOff>165100</xdr:colOff>
      <xdr:row>98</xdr:row>
      <xdr:rowOff>108313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0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99440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901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24902</xdr:rowOff>
    </xdr:from>
    <xdr:to>
      <xdr:col>6</xdr:col>
      <xdr:colOff>38100</xdr:colOff>
      <xdr:row>98</xdr:row>
      <xdr:rowOff>126502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2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143029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602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142617</xdr:rowOff>
    </xdr:from>
    <xdr:to>
      <xdr:col>55</xdr:col>
      <xdr:colOff>0</xdr:colOff>
      <xdr:row>38</xdr:row>
      <xdr:rowOff>13741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486267"/>
          <a:ext cx="838200" cy="4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161372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142617</xdr:rowOff>
    </xdr:from>
    <xdr:to>
      <xdr:col>50</xdr:col>
      <xdr:colOff>114300</xdr:colOff>
      <xdr:row>38</xdr:row>
      <xdr:rowOff>17258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486267"/>
          <a:ext cx="889000" cy="4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45363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49370</xdr:rowOff>
    </xdr:from>
    <xdr:to>
      <xdr:col>45</xdr:col>
      <xdr:colOff>177800</xdr:colOff>
      <xdr:row>38</xdr:row>
      <xdr:rowOff>17258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364320"/>
          <a:ext cx="889000" cy="116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84530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49370</xdr:rowOff>
    </xdr:from>
    <xdr:to>
      <xdr:col>41</xdr:col>
      <xdr:colOff>50800</xdr:colOff>
      <xdr:row>38</xdr:row>
      <xdr:rowOff>41979</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364320"/>
          <a:ext cx="889000" cy="119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36616</xdr:rowOff>
    </xdr:from>
    <xdr:to>
      <xdr:col>36</xdr:col>
      <xdr:colOff>165100</xdr:colOff>
      <xdr:row>37</xdr:row>
      <xdr:rowOff>138216</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8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154743</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5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134391</xdr:rowOff>
    </xdr:from>
    <xdr:to>
      <xdr:col>55</xdr:col>
      <xdr:colOff>50800</xdr:colOff>
      <xdr:row>38</xdr:row>
      <xdr:rowOff>64542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4780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49318</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9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91817</xdr:rowOff>
    </xdr:from>
    <xdr:to>
      <xdr:col>50</xdr:col>
      <xdr:colOff>165100</xdr:colOff>
      <xdr:row>38</xdr:row>
      <xdr:rowOff>21968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354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13095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2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137907</xdr:rowOff>
    </xdr:from>
    <xdr:to>
      <xdr:col>46</xdr:col>
      <xdr:colOff>38100</xdr:colOff>
      <xdr:row>38</xdr:row>
      <xdr:rowOff>68058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815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59185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57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170020</xdr:rowOff>
    </xdr:from>
    <xdr:to>
      <xdr:col>41</xdr:col>
      <xdr:colOff>101600</xdr:colOff>
      <xdr:row>31</xdr:row>
      <xdr:rowOff>100170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31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91297</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40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162629</xdr:rowOff>
    </xdr:from>
    <xdr:to>
      <xdr:col>36</xdr:col>
      <xdr:colOff>165100</xdr:colOff>
      <xdr:row>38</xdr:row>
      <xdr:rowOff>92779</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50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83906</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59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140533</xdr:rowOff>
    </xdr:from>
    <xdr:to>
      <xdr:col>55</xdr:col>
      <xdr:colOff>0</xdr:colOff>
      <xdr:row>57</xdr:row>
      <xdr:rowOff>37092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570283"/>
          <a:ext cx="838200" cy="239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77336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678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37092</xdr:rowOff>
    </xdr:from>
    <xdr:to>
      <xdr:col>50</xdr:col>
      <xdr:colOff>114300</xdr:colOff>
      <xdr:row>57</xdr:row>
      <xdr:rowOff>76786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09742"/>
          <a:ext cx="889000" cy="3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65911</xdr:rowOff>
    </xdr:from>
    <xdr:to>
      <xdr:col>45</xdr:col>
      <xdr:colOff>177800</xdr:colOff>
      <xdr:row>57</xdr:row>
      <xdr:rowOff>76786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838561"/>
          <a:ext cx="889000" cy="10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65911</xdr:rowOff>
    </xdr:from>
    <xdr:to>
      <xdr:col>41</xdr:col>
      <xdr:colOff>50800</xdr:colOff>
      <xdr:row>58</xdr:row>
      <xdr:rowOff>16909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838561"/>
          <a:ext cx="889000" cy="12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137314</xdr:rowOff>
    </xdr:from>
    <xdr:to>
      <xdr:col>36</xdr:col>
      <xdr:colOff>165100</xdr:colOff>
      <xdr:row>57</xdr:row>
      <xdr:rowOff>67464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73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51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89733</xdr:rowOff>
    </xdr:from>
    <xdr:to>
      <xdr:col>55</xdr:col>
      <xdr:colOff>50800</xdr:colOff>
      <xdr:row>56</xdr:row>
      <xdr:rowOff>19883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51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112610</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37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157742</xdr:rowOff>
    </xdr:from>
    <xdr:to>
      <xdr:col>50</xdr:col>
      <xdr:colOff>165100</xdr:colOff>
      <xdr:row>57</xdr:row>
      <xdr:rowOff>87892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5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79019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5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25986</xdr:rowOff>
    </xdr:from>
    <xdr:to>
      <xdr:col>46</xdr:col>
      <xdr:colOff>38100</xdr:colOff>
      <xdr:row>57</xdr:row>
      <xdr:rowOff>127586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9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118713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9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15111</xdr:rowOff>
    </xdr:from>
    <xdr:to>
      <xdr:col>41</xdr:col>
      <xdr:colOff>101600</xdr:colOff>
      <xdr:row>57</xdr:row>
      <xdr:rowOff>116711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8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107838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8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137559</xdr:rowOff>
    </xdr:from>
    <xdr:to>
      <xdr:col>36</xdr:col>
      <xdr:colOff>165100</xdr:colOff>
      <xdr:row>58</xdr:row>
      <xdr:rowOff>67709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1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58836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0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146101</xdr:rowOff>
    </xdr:from>
    <xdr:to>
      <xdr:col>55</xdr:col>
      <xdr:colOff>0</xdr:colOff>
      <xdr:row>77</xdr:row>
      <xdr:rowOff>65450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176301"/>
          <a:ext cx="838200" cy="9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196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146101</xdr:rowOff>
    </xdr:from>
    <xdr:to>
      <xdr:col>50</xdr:col>
      <xdr:colOff>114300</xdr:colOff>
      <xdr:row>77</xdr:row>
      <xdr:rowOff>17445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176301"/>
          <a:ext cx="889000" cy="4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68767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27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17445</xdr:rowOff>
    </xdr:from>
    <xdr:to>
      <xdr:col>45</xdr:col>
      <xdr:colOff>177800</xdr:colOff>
      <xdr:row>77</xdr:row>
      <xdr:rowOff>133345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219095"/>
          <a:ext cx="889000" cy="1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116909</xdr:rowOff>
    </xdr:from>
    <xdr:to>
      <xdr:col>41</xdr:col>
      <xdr:colOff>50800</xdr:colOff>
      <xdr:row>77</xdr:row>
      <xdr:rowOff>133345</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318559"/>
          <a:ext cx="889000" cy="1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142210</xdr:rowOff>
    </xdr:from>
    <xdr:to>
      <xdr:col>36</xdr:col>
      <xdr:colOff>165100</xdr:colOff>
      <xdr:row>77</xdr:row>
      <xdr:rowOff>72360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88886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14650</xdr:rowOff>
    </xdr:from>
    <xdr:to>
      <xdr:col>55</xdr:col>
      <xdr:colOff>50800</xdr:colOff>
      <xdr:row>77</xdr:row>
      <xdr:rowOff>116250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2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37527</xdr:rowOff>
    </xdr:from>
    <xdr:ext cx="534377"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06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95301</xdr:rowOff>
    </xdr:from>
    <xdr:to>
      <xdr:col>50</xdr:col>
      <xdr:colOff>165100</xdr:colOff>
      <xdr:row>77</xdr:row>
      <xdr:rowOff>25451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12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41978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2111" y="1290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138095</xdr:rowOff>
    </xdr:from>
    <xdr:to>
      <xdr:col>46</xdr:col>
      <xdr:colOff>38100</xdr:colOff>
      <xdr:row>77</xdr:row>
      <xdr:rowOff>68245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16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59372</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326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82545</xdr:rowOff>
    </xdr:from>
    <xdr:to>
      <xdr:col>41</xdr:col>
      <xdr:colOff>101600</xdr:colOff>
      <xdr:row>78</xdr:row>
      <xdr:rowOff>12695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8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3822</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376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66109</xdr:rowOff>
    </xdr:from>
    <xdr:to>
      <xdr:col>36</xdr:col>
      <xdr:colOff>165100</xdr:colOff>
      <xdr:row>77</xdr:row>
      <xdr:rowOff>167709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26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158836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360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110116</xdr:rowOff>
    </xdr:from>
    <xdr:to>
      <xdr:col>55</xdr:col>
      <xdr:colOff>0</xdr:colOff>
      <xdr:row>96</xdr:row>
      <xdr:rowOff>95465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226416"/>
          <a:ext cx="838200" cy="32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110856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398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95465</xdr:rowOff>
    </xdr:from>
    <xdr:to>
      <xdr:col>50</xdr:col>
      <xdr:colOff>114300</xdr:colOff>
      <xdr:row>96</xdr:row>
      <xdr:rowOff>105087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554665"/>
          <a:ext cx="889000" cy="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122537</xdr:rowOff>
    </xdr:from>
    <xdr:to>
      <xdr:col>45</xdr:col>
      <xdr:colOff>177800</xdr:colOff>
      <xdr:row>96</xdr:row>
      <xdr:rowOff>105087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410287"/>
          <a:ext cx="889000" cy="1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122537</xdr:rowOff>
    </xdr:from>
    <xdr:to>
      <xdr:col>41</xdr:col>
      <xdr:colOff>50800</xdr:colOff>
      <xdr:row>96</xdr:row>
      <xdr:rowOff>155435</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410287"/>
          <a:ext cx="889000" cy="20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74985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38760</xdr:rowOff>
    </xdr:from>
    <xdr:to>
      <xdr:col>36</xdr:col>
      <xdr:colOff>165100</xdr:colOff>
      <xdr:row>96</xdr:row>
      <xdr:rowOff>140360</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9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156887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27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59316</xdr:rowOff>
    </xdr:from>
    <xdr:to>
      <xdr:col>55</xdr:col>
      <xdr:colOff>50800</xdr:colOff>
      <xdr:row>94</xdr:row>
      <xdr:rowOff>160916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1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82193</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02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44665</xdr:rowOff>
    </xdr:from>
    <xdr:to>
      <xdr:col>50</xdr:col>
      <xdr:colOff>165100</xdr:colOff>
      <xdr:row>96</xdr:row>
      <xdr:rowOff>146265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5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137392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59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54287</xdr:rowOff>
    </xdr:from>
    <xdr:to>
      <xdr:col>46</xdr:col>
      <xdr:colOff>38100</xdr:colOff>
      <xdr:row>96</xdr:row>
      <xdr:rowOff>155887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51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147014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6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71737</xdr:rowOff>
    </xdr:from>
    <xdr:to>
      <xdr:col>41</xdr:col>
      <xdr:colOff>101600</xdr:colOff>
      <xdr:row>96</xdr:row>
      <xdr:rowOff>1887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35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18414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13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104635</xdr:rowOff>
    </xdr:from>
    <xdr:to>
      <xdr:col>36</xdr:col>
      <xdr:colOff>165100</xdr:colOff>
      <xdr:row>97</xdr:row>
      <xdr:rowOff>34785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5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25912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6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41249</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727799"/>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167132</xdr:rowOff>
    </xdr:from>
    <xdr:to>
      <xdr:col>76</xdr:col>
      <xdr:colOff>114300</xdr:colOff>
      <xdr:row>39</xdr:row>
      <xdr:rowOff>44450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82232"/>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151587</xdr:rowOff>
    </xdr:from>
    <xdr:to>
      <xdr:col>71</xdr:col>
      <xdr:colOff>177800</xdr:colOff>
      <xdr:row>38</xdr:row>
      <xdr:rowOff>167132</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6668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116332</xdr:rowOff>
    </xdr:from>
    <xdr:to>
      <xdr:col>67</xdr:col>
      <xdr:colOff>101600</xdr:colOff>
      <xdr:row>39</xdr:row>
      <xdr:rowOff>46482</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6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37609</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161899</xdr:rowOff>
    </xdr:from>
    <xdr:to>
      <xdr:col>85</xdr:col>
      <xdr:colOff>177800</xdr:colOff>
      <xdr:row>39</xdr:row>
      <xdr:rowOff>92049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7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76826</xdr:rowOff>
    </xdr:from>
    <xdr:ext cx="313932"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1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116332</xdr:rowOff>
    </xdr:from>
    <xdr:to>
      <xdr:col>72</xdr:col>
      <xdr:colOff>38100</xdr:colOff>
      <xdr:row>39</xdr:row>
      <xdr:rowOff>46482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37609</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100787</xdr:rowOff>
    </xdr:from>
    <xdr:to>
      <xdr:col>67</xdr:col>
      <xdr:colOff>101600</xdr:colOff>
      <xdr:row>39</xdr:row>
      <xdr:rowOff>30937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1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47464</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391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98067</xdr:rowOff>
    </xdr:from>
    <xdr:to>
      <xdr:col>85</xdr:col>
      <xdr:colOff>127000</xdr:colOff>
      <xdr:row>78</xdr:row>
      <xdr:rowOff>108210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471167"/>
          <a:ext cx="838200" cy="1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108210</xdr:rowOff>
    </xdr:from>
    <xdr:to>
      <xdr:col>81</xdr:col>
      <xdr:colOff>50800</xdr:colOff>
      <xdr:row>78</xdr:row>
      <xdr:rowOff>146214</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481310"/>
          <a:ext cx="889000" cy="3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146214</xdr:rowOff>
    </xdr:from>
    <xdr:to>
      <xdr:col>76</xdr:col>
      <xdr:colOff>114300</xdr:colOff>
      <xdr:row>79</xdr:row>
      <xdr:rowOff>1169</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519314"/>
          <a:ext cx="889000" cy="2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1169</xdr:rowOff>
    </xdr:from>
    <xdr:to>
      <xdr:col>71</xdr:col>
      <xdr:colOff>177800</xdr:colOff>
      <xdr:row>79</xdr:row>
      <xdr:rowOff>7798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545719"/>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77499</xdr:rowOff>
    </xdr:from>
    <xdr:to>
      <xdr:col>67</xdr:col>
      <xdr:colOff>101600</xdr:colOff>
      <xdr:row>77</xdr:row>
      <xdr:rowOff>7649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10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24175</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8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47267</xdr:rowOff>
    </xdr:from>
    <xdr:to>
      <xdr:col>85</xdr:col>
      <xdr:colOff>177800</xdr:colOff>
      <xdr:row>78</xdr:row>
      <xdr:rowOff>148867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4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133644</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33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57410</xdr:rowOff>
    </xdr:from>
    <xdr:to>
      <xdr:col>81</xdr:col>
      <xdr:colOff>101600</xdr:colOff>
      <xdr:row>78</xdr:row>
      <xdr:rowOff>159010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150137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5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95414</xdr:rowOff>
    </xdr:from>
    <xdr:to>
      <xdr:col>76</xdr:col>
      <xdr:colOff>165100</xdr:colOff>
      <xdr:row>79</xdr:row>
      <xdr:rowOff>25564</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46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16691</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5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121819</xdr:rowOff>
    </xdr:from>
    <xdr:to>
      <xdr:col>72</xdr:col>
      <xdr:colOff>38100</xdr:colOff>
      <xdr:row>79</xdr:row>
      <xdr:rowOff>51969</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49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43096</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58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128448</xdr:rowOff>
    </xdr:from>
    <xdr:to>
      <xdr:col>67</xdr:col>
      <xdr:colOff>101600</xdr:colOff>
      <xdr:row>79</xdr:row>
      <xdr:rowOff>58598</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50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49725</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59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17594</xdr:rowOff>
    </xdr:from>
    <xdr:to>
      <xdr:col>85</xdr:col>
      <xdr:colOff>127000</xdr:colOff>
      <xdr:row>98</xdr:row>
      <xdr:rowOff>17791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5481300" y="16819694"/>
          <a:ext cx="8382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40846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17594</xdr:rowOff>
    </xdr:from>
    <xdr:to>
      <xdr:col>81</xdr:col>
      <xdr:colOff>50800</xdr:colOff>
      <xdr:row>98</xdr:row>
      <xdr:rowOff>56947</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819694"/>
          <a:ext cx="889000" cy="3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100696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38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40357</xdr:rowOff>
    </xdr:from>
    <xdr:to>
      <xdr:col>76</xdr:col>
      <xdr:colOff>114300</xdr:colOff>
      <xdr:row>98</xdr:row>
      <xdr:rowOff>56947</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3703300" y="16671007"/>
          <a:ext cx="889000" cy="18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94197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38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129119</xdr:rowOff>
    </xdr:from>
    <xdr:to>
      <xdr:col>71</xdr:col>
      <xdr:colOff>177800</xdr:colOff>
      <xdr:row>97</xdr:row>
      <xdr:rowOff>40357</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2814300" y="16245419"/>
          <a:ext cx="889000" cy="42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158688</xdr:rowOff>
    </xdr:from>
    <xdr:to>
      <xdr:col>67</xdr:col>
      <xdr:colOff>101600</xdr:colOff>
      <xdr:row>98</xdr:row>
      <xdr:rowOff>88838</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78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79965</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88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138441</xdr:rowOff>
    </xdr:from>
    <xdr:to>
      <xdr:col>85</xdr:col>
      <xdr:colOff>177800</xdr:colOff>
      <xdr:row>98</xdr:row>
      <xdr:rowOff>68591</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76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116868</xdr:rowOff>
    </xdr:from>
    <xdr:ext cx="469744"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7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138244</xdr:rowOff>
    </xdr:from>
    <xdr:to>
      <xdr:col>81</xdr:col>
      <xdr:colOff>101600</xdr:colOff>
      <xdr:row>98</xdr:row>
      <xdr:rowOff>68394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7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59521</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46428" y="16861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6147</xdr:rowOff>
    </xdr:from>
    <xdr:to>
      <xdr:col>76</xdr:col>
      <xdr:colOff>165100</xdr:colOff>
      <xdr:row>98</xdr:row>
      <xdr:rowOff>107747</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80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98874</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57428" y="1690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161007</xdr:rowOff>
    </xdr:from>
    <xdr:to>
      <xdr:col>72</xdr:col>
      <xdr:colOff>38100</xdr:colOff>
      <xdr:row>97</xdr:row>
      <xdr:rowOff>91157</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62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107684</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395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78319</xdr:rowOff>
    </xdr:from>
    <xdr:to>
      <xdr:col>67</xdr:col>
      <xdr:colOff>101600</xdr:colOff>
      <xdr:row>95</xdr:row>
      <xdr:rowOff>8469</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19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24996</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596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86060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88536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89107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58229</xdr:rowOff>
    </xdr:from>
    <xdr:to>
      <xdr:col>98</xdr:col>
      <xdr:colOff>38100</xdr:colOff>
      <xdr:row>37</xdr:row>
      <xdr:rowOff>159829</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4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4906</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177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26467</xdr:rowOff>
    </xdr:from>
    <xdr:to>
      <xdr:col>116</xdr:col>
      <xdr:colOff>63500</xdr:colOff>
      <xdr:row>59</xdr:row>
      <xdr:rowOff>26600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42017"/>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25381</xdr:rowOff>
    </xdr:from>
    <xdr:to>
      <xdr:col>111</xdr:col>
      <xdr:colOff>177800</xdr:colOff>
      <xdr:row>59</xdr:row>
      <xdr:rowOff>26467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40931"/>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153397</xdr:rowOff>
    </xdr:from>
    <xdr:to>
      <xdr:col>107</xdr:col>
      <xdr:colOff>50800</xdr:colOff>
      <xdr:row>59</xdr:row>
      <xdr:rowOff>25381</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097497"/>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153397</xdr:rowOff>
    </xdr:from>
    <xdr:to>
      <xdr:col>102</xdr:col>
      <xdr:colOff>114300</xdr:colOff>
      <xdr:row>59</xdr:row>
      <xdr:rowOff>25514</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8656300" y="10097497"/>
          <a:ext cx="889000" cy="4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75698</xdr:rowOff>
    </xdr:from>
    <xdr:to>
      <xdr:col>98</xdr:col>
      <xdr:colOff>38100</xdr:colOff>
      <xdr:row>59</xdr:row>
      <xdr:rowOff>5848</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1001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22375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95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147250</xdr:rowOff>
    </xdr:from>
    <xdr:to>
      <xdr:col>116</xdr:col>
      <xdr:colOff>114300</xdr:colOff>
      <xdr:row>59</xdr:row>
      <xdr:rowOff>77400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9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62177</xdr:rowOff>
    </xdr:from>
    <xdr:ext cx="378565"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06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147117</xdr:rowOff>
    </xdr:from>
    <xdr:to>
      <xdr:col>112</xdr:col>
      <xdr:colOff>38100</xdr:colOff>
      <xdr:row>59</xdr:row>
      <xdr:rowOff>77267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9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68394</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83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146031</xdr:rowOff>
    </xdr:from>
    <xdr:to>
      <xdr:col>107</xdr:col>
      <xdr:colOff>101600</xdr:colOff>
      <xdr:row>59</xdr:row>
      <xdr:rowOff>76181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09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67308</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99428" y="1018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102597</xdr:rowOff>
    </xdr:from>
    <xdr:to>
      <xdr:col>102</xdr:col>
      <xdr:colOff>165100</xdr:colOff>
      <xdr:row>59</xdr:row>
      <xdr:rowOff>32747</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04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23874</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10428" y="10139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146164</xdr:rowOff>
    </xdr:from>
    <xdr:to>
      <xdr:col>98</xdr:col>
      <xdr:colOff>38100</xdr:colOff>
      <xdr:row>59</xdr:row>
      <xdr:rowOff>76314</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09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67441</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7017" y="1018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29820</xdr:rowOff>
    </xdr:from>
    <xdr:to>
      <xdr:col>116</xdr:col>
      <xdr:colOff>63500</xdr:colOff>
      <xdr:row>76</xdr:row>
      <xdr:rowOff>83846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3060020"/>
          <a:ext cx="838200" cy="5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149306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665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83846</xdr:rowOff>
    </xdr:from>
    <xdr:to>
      <xdr:col>111</xdr:col>
      <xdr:colOff>177800</xdr:colOff>
      <xdr:row>76</xdr:row>
      <xdr:rowOff>92342</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3114046"/>
          <a:ext cx="889000" cy="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132732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92342</xdr:rowOff>
    </xdr:from>
    <xdr:to>
      <xdr:col>107</xdr:col>
      <xdr:colOff>50800</xdr:colOff>
      <xdr:row>76</xdr:row>
      <xdr:rowOff>114249</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3122542"/>
          <a:ext cx="889000" cy="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108038</xdr:rowOff>
    </xdr:from>
    <xdr:to>
      <xdr:col>102</xdr:col>
      <xdr:colOff>114300</xdr:colOff>
      <xdr:row>76</xdr:row>
      <xdr:rowOff>114249</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18656300" y="13138238"/>
          <a:ext cx="889000" cy="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27293</xdr:rowOff>
    </xdr:from>
    <xdr:to>
      <xdr:col>98</xdr:col>
      <xdr:colOff>38100</xdr:colOff>
      <xdr:row>76</xdr:row>
      <xdr:rowOff>128893</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3057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145419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832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150470</xdr:rowOff>
    </xdr:from>
    <xdr:to>
      <xdr:col>116</xdr:col>
      <xdr:colOff>114300</xdr:colOff>
      <xdr:row>76</xdr:row>
      <xdr:rowOff>80620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30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128897</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98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33046</xdr:rowOff>
    </xdr:from>
    <xdr:to>
      <xdr:col>112</xdr:col>
      <xdr:colOff>38100</xdr:colOff>
      <xdr:row>76</xdr:row>
      <xdr:rowOff>134646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30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125773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315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41542</xdr:rowOff>
    </xdr:from>
    <xdr:to>
      <xdr:col>107</xdr:col>
      <xdr:colOff>101600</xdr:colOff>
      <xdr:row>76</xdr:row>
      <xdr:rowOff>143142</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307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134269</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1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63449</xdr:rowOff>
    </xdr:from>
    <xdr:to>
      <xdr:col>102</xdr:col>
      <xdr:colOff>165100</xdr:colOff>
      <xdr:row>76</xdr:row>
      <xdr:rowOff>165049</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309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156176</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18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57238</xdr:rowOff>
    </xdr:from>
    <xdr:to>
      <xdr:col>98</xdr:col>
      <xdr:colOff>38100</xdr:colOff>
      <xdr:row>76</xdr:row>
      <xdr:rowOff>158838</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08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149965</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18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423,431</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円となっている。主な構成項目である人件費は、住民一人当たり</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69,176</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円となっており、令和２年度の中核市移行に伴い急増し、以降は</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70,000</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円程度で推移しており、高止まりの傾向にある。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・公共施設が多いことから、維持補修費が構造的に高い水準にあり、令和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7,583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円となっている。</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・北部消防庁舎等複合施設の整備により普通建設事業費</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を増額させ</a:t>
          </a:r>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おり、令和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５年</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度は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59,449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円となっている。</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今後、公共施設等総合管理計画に基づき、将来世代の負担を少しでも軽減するために、施設の長寿命化や施設規模の縮小により修繕更新・建替費用及び運営経費の縮減を図ることが必要である。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382,681
375,818
36.09
163,564,864
162,039,022
625,277
80,328,206
60,559,045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58166</xdr:rowOff>
    </xdr:from>
    <xdr:to>
      <xdr:col>24</xdr:col>
      <xdr:colOff>63500</xdr:colOff>
      <xdr:row>35</xdr:row>
      <xdr:rowOff>75692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58916"/>
          <a:ext cx="8382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6367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7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23876</xdr:rowOff>
    </xdr:from>
    <xdr:to>
      <xdr:col>19</xdr:col>
      <xdr:colOff>177800</xdr:colOff>
      <xdr:row>35</xdr:row>
      <xdr:rowOff>75692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24626"/>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135145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3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23876</xdr:rowOff>
    </xdr:from>
    <xdr:to>
      <xdr:col>15</xdr:col>
      <xdr:colOff>50800</xdr:colOff>
      <xdr:row>35</xdr:row>
      <xdr:rowOff>77216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24626"/>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148861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21590</xdr:rowOff>
    </xdr:from>
    <xdr:to>
      <xdr:col>10</xdr:col>
      <xdr:colOff>114300</xdr:colOff>
      <xdr:row>35</xdr:row>
      <xdr:rowOff>77216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22340"/>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151147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12700</xdr:rowOff>
    </xdr:from>
    <xdr:to>
      <xdr:col>6</xdr:col>
      <xdr:colOff>38100</xdr:colOff>
      <xdr:row>35</xdr:row>
      <xdr:rowOff>114300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1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105427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0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30243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5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24892</xdr:rowOff>
    </xdr:from>
    <xdr:to>
      <xdr:col>20</xdr:col>
      <xdr:colOff>38100</xdr:colOff>
      <xdr:row>35</xdr:row>
      <xdr:rowOff>126492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143019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144526</xdr:rowOff>
    </xdr:from>
    <xdr:to>
      <xdr:col>15</xdr:col>
      <xdr:colOff>101600</xdr:colOff>
      <xdr:row>35</xdr:row>
      <xdr:rowOff>74676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91203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4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26416</xdr:rowOff>
    </xdr:from>
    <xdr:to>
      <xdr:col>10</xdr:col>
      <xdr:colOff>165100</xdr:colOff>
      <xdr:row>35</xdr:row>
      <xdr:rowOff>128016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144543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0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142240</xdr:rowOff>
    </xdr:from>
    <xdr:to>
      <xdr:col>6</xdr:col>
      <xdr:colOff>38100</xdr:colOff>
      <xdr:row>35</xdr:row>
      <xdr:rowOff>72390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7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88917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4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14110</xdr:rowOff>
    </xdr:from>
    <xdr:to>
      <xdr:col>24</xdr:col>
      <xdr:colOff>63500</xdr:colOff>
      <xdr:row>59</xdr:row>
      <xdr:rowOff>22695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129660"/>
          <a:ext cx="838200" cy="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14110</xdr:rowOff>
    </xdr:from>
    <xdr:to>
      <xdr:col>19</xdr:col>
      <xdr:colOff>177800</xdr:colOff>
      <xdr:row>59</xdr:row>
      <xdr:rowOff>46913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129660"/>
          <a:ext cx="889000" cy="3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92549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4597</xdr:rowOff>
    </xdr:from>
    <xdr:to>
      <xdr:col>15</xdr:col>
      <xdr:colOff>50800</xdr:colOff>
      <xdr:row>59</xdr:row>
      <xdr:rowOff>46913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748547"/>
          <a:ext cx="889000" cy="141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93463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4597</xdr:rowOff>
    </xdr:from>
    <xdr:to>
      <xdr:col>10</xdr:col>
      <xdr:colOff>114300</xdr:colOff>
      <xdr:row>57</xdr:row>
      <xdr:rowOff>110249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748547"/>
          <a:ext cx="889000" cy="1134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71200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47625</xdr:rowOff>
    </xdr:from>
    <xdr:to>
      <xdr:col>6</xdr:col>
      <xdr:colOff>38100</xdr:colOff>
      <xdr:row>58</xdr:row>
      <xdr:rowOff>149225</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140352</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143345</xdr:rowOff>
    </xdr:from>
    <xdr:to>
      <xdr:col>24</xdr:col>
      <xdr:colOff>114300</xdr:colOff>
      <xdr:row>59</xdr:row>
      <xdr:rowOff>73495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8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58272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1000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134760</xdr:rowOff>
    </xdr:from>
    <xdr:to>
      <xdr:col>20</xdr:col>
      <xdr:colOff>38100</xdr:colOff>
      <xdr:row>59</xdr:row>
      <xdr:rowOff>64910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7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56037</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7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167563</xdr:rowOff>
    </xdr:from>
    <xdr:to>
      <xdr:col>15</xdr:col>
      <xdr:colOff>101600</xdr:colOff>
      <xdr:row>59</xdr:row>
      <xdr:rowOff>97713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11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88840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20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125247</xdr:rowOff>
    </xdr:from>
    <xdr:to>
      <xdr:col>10</xdr:col>
      <xdr:colOff>165100</xdr:colOff>
      <xdr:row>51</xdr:row>
      <xdr:rowOff>55397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69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46524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79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59449</xdr:rowOff>
    </xdr:from>
    <xdr:to>
      <xdr:col>6</xdr:col>
      <xdr:colOff>38100</xdr:colOff>
      <xdr:row>57</xdr:row>
      <xdr:rowOff>161049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3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6126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60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31069</xdr:rowOff>
    </xdr:from>
    <xdr:to>
      <xdr:col>24</xdr:col>
      <xdr:colOff>63500</xdr:colOff>
      <xdr:row>76</xdr:row>
      <xdr:rowOff>65131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61269"/>
          <a:ext cx="8382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134619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21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55073</xdr:rowOff>
    </xdr:from>
    <xdr:to>
      <xdr:col>19</xdr:col>
      <xdr:colOff>177800</xdr:colOff>
      <xdr:row>76</xdr:row>
      <xdr:rowOff>65131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085273"/>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55073</xdr:rowOff>
    </xdr:from>
    <xdr:to>
      <xdr:col>15</xdr:col>
      <xdr:colOff>50800</xdr:colOff>
      <xdr:row>77</xdr:row>
      <xdr:rowOff>133500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085273"/>
          <a:ext cx="889000" cy="249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88695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77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133500</xdr:rowOff>
    </xdr:from>
    <xdr:to>
      <xdr:col>10</xdr:col>
      <xdr:colOff>114300</xdr:colOff>
      <xdr:row>77</xdr:row>
      <xdr:rowOff>167379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35150"/>
          <a:ext cx="889000" cy="3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151303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01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139018</xdr:rowOff>
    </xdr:from>
    <xdr:to>
      <xdr:col>6</xdr:col>
      <xdr:colOff>38100</xdr:colOff>
      <xdr:row>79</xdr:row>
      <xdr:rowOff>69168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51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60295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60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151719</xdr:rowOff>
    </xdr:from>
    <xdr:to>
      <xdr:col>24</xdr:col>
      <xdr:colOff>114300</xdr:colOff>
      <xdr:row>76</xdr:row>
      <xdr:rowOff>81869</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1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130146</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98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14331</xdr:rowOff>
    </xdr:from>
    <xdr:to>
      <xdr:col>20</xdr:col>
      <xdr:colOff>38100</xdr:colOff>
      <xdr:row>76</xdr:row>
      <xdr:rowOff>115931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4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132458</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19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4273</xdr:rowOff>
    </xdr:from>
    <xdr:to>
      <xdr:col>15</xdr:col>
      <xdr:colOff>101600</xdr:colOff>
      <xdr:row>76</xdr:row>
      <xdr:rowOff>105873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3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97000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27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82700</xdr:rowOff>
    </xdr:from>
    <xdr:to>
      <xdr:col>10</xdr:col>
      <xdr:colOff>165100</xdr:colOff>
      <xdr:row>78</xdr:row>
      <xdr:rowOff>12850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3977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37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116579</xdr:rowOff>
    </xdr:from>
    <xdr:to>
      <xdr:col>6</xdr:col>
      <xdr:colOff>38100</xdr:colOff>
      <xdr:row>78</xdr:row>
      <xdr:rowOff>46729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1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63256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9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55271</xdr:rowOff>
    </xdr:from>
    <xdr:to>
      <xdr:col>24</xdr:col>
      <xdr:colOff>63500</xdr:colOff>
      <xdr:row>96</xdr:row>
      <xdr:rowOff>148406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14471"/>
          <a:ext cx="838200" cy="93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38906</xdr:rowOff>
    </xdr:from>
    <xdr:to>
      <xdr:col>19</xdr:col>
      <xdr:colOff>177800</xdr:colOff>
      <xdr:row>96</xdr:row>
      <xdr:rowOff>55271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98106"/>
          <a:ext cx="889000" cy="16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79869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38906</xdr:rowOff>
    </xdr:from>
    <xdr:to>
      <xdr:col>15</xdr:col>
      <xdr:colOff>50800</xdr:colOff>
      <xdr:row>97</xdr:row>
      <xdr:rowOff>63652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498106"/>
          <a:ext cx="889000" cy="19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93749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63652</xdr:rowOff>
    </xdr:from>
    <xdr:to>
      <xdr:col>10</xdr:col>
      <xdr:colOff>114300</xdr:colOff>
      <xdr:row>98</xdr:row>
      <xdr:rowOff>58928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694302"/>
          <a:ext cx="889000" cy="16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131106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76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37046</xdr:rowOff>
    </xdr:from>
    <xdr:to>
      <xdr:col>6</xdr:col>
      <xdr:colOff>38100</xdr:colOff>
      <xdr:row>97</xdr:row>
      <xdr:rowOff>138646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6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155173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4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97606</xdr:rowOff>
    </xdr:from>
    <xdr:to>
      <xdr:col>24</xdr:col>
      <xdr:colOff>114300</xdr:colOff>
      <xdr:row>97</xdr:row>
      <xdr:rowOff>27756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76033</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3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4471</xdr:rowOff>
    </xdr:from>
    <xdr:to>
      <xdr:col>20</xdr:col>
      <xdr:colOff>38100</xdr:colOff>
      <xdr:row>96</xdr:row>
      <xdr:rowOff>106071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46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97198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5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159556</xdr:rowOff>
    </xdr:from>
    <xdr:to>
      <xdr:col>15</xdr:col>
      <xdr:colOff>101600</xdr:colOff>
      <xdr:row>96</xdr:row>
      <xdr:rowOff>89706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44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106233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22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12852</xdr:rowOff>
    </xdr:from>
    <xdr:to>
      <xdr:col>10</xdr:col>
      <xdr:colOff>165100</xdr:colOff>
      <xdr:row>97</xdr:row>
      <xdr:rowOff>114452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64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130979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41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8128</xdr:rowOff>
    </xdr:from>
    <xdr:to>
      <xdr:col>6</xdr:col>
      <xdr:colOff>38100</xdr:colOff>
      <xdr:row>98</xdr:row>
      <xdr:rowOff>109728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1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100855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0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92456</xdr:rowOff>
    </xdr:from>
    <xdr:to>
      <xdr:col>55</xdr:col>
      <xdr:colOff>0</xdr:colOff>
      <xdr:row>37</xdr:row>
      <xdr:rowOff>145415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436106"/>
          <a:ext cx="838200" cy="5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57040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00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44831</xdr:rowOff>
    </xdr:from>
    <xdr:to>
      <xdr:col>50</xdr:col>
      <xdr:colOff>114300</xdr:colOff>
      <xdr:row>37</xdr:row>
      <xdr:rowOff>145415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5874131"/>
          <a:ext cx="889000" cy="6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44831</xdr:rowOff>
    </xdr:from>
    <xdr:to>
      <xdr:col>45</xdr:col>
      <xdr:colOff>177800</xdr:colOff>
      <xdr:row>37</xdr:row>
      <xdr:rowOff>152273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5874131"/>
          <a:ext cx="889000" cy="6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152671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135128</xdr:rowOff>
    </xdr:from>
    <xdr:to>
      <xdr:col>41</xdr:col>
      <xdr:colOff>50800</xdr:colOff>
      <xdr:row>37</xdr:row>
      <xdr:rowOff>152273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478778"/>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29464</xdr:rowOff>
    </xdr:from>
    <xdr:to>
      <xdr:col>36</xdr:col>
      <xdr:colOff>165100</xdr:colOff>
      <xdr:row>37</xdr:row>
      <xdr:rowOff>131064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37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147591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48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41656</xdr:rowOff>
    </xdr:from>
    <xdr:to>
      <xdr:col>55</xdr:col>
      <xdr:colOff>50800</xdr:colOff>
      <xdr:row>37</xdr:row>
      <xdr:rowOff>143256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38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64533</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236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94615</xdr:rowOff>
    </xdr:from>
    <xdr:to>
      <xdr:col>50</xdr:col>
      <xdr:colOff>165100</xdr:colOff>
      <xdr:row>38</xdr:row>
      <xdr:rowOff>24765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4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15892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530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165481</xdr:rowOff>
    </xdr:from>
    <xdr:to>
      <xdr:col>46</xdr:col>
      <xdr:colOff>38100</xdr:colOff>
      <xdr:row>34</xdr:row>
      <xdr:rowOff>95631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582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112158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559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101473</xdr:rowOff>
    </xdr:from>
    <xdr:to>
      <xdr:col>41</xdr:col>
      <xdr:colOff>101600</xdr:colOff>
      <xdr:row>38</xdr:row>
      <xdr:rowOff>31623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44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22750</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5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2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5605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520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30276</xdr:rowOff>
    </xdr:from>
    <xdr:to>
      <xdr:col>55</xdr:col>
      <xdr:colOff>0</xdr:colOff>
      <xdr:row>59</xdr:row>
      <xdr:rowOff>31496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145826"/>
          <a:ext cx="8382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30276</xdr:rowOff>
    </xdr:from>
    <xdr:to>
      <xdr:col>50</xdr:col>
      <xdr:colOff>114300</xdr:colOff>
      <xdr:row>59</xdr:row>
      <xdr:rowOff>30886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45826"/>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30886</xdr:rowOff>
    </xdr:from>
    <xdr:to>
      <xdr:col>45</xdr:col>
      <xdr:colOff>177800</xdr:colOff>
      <xdr:row>59</xdr:row>
      <xdr:rowOff>31038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46436"/>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29743</xdr:rowOff>
    </xdr:from>
    <xdr:to>
      <xdr:col>41</xdr:col>
      <xdr:colOff>50800</xdr:colOff>
      <xdr:row>59</xdr:row>
      <xdr:rowOff>31038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45293"/>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128143</xdr:rowOff>
    </xdr:from>
    <xdr:to>
      <xdr:col>36</xdr:col>
      <xdr:colOff>165100</xdr:colOff>
      <xdr:row>57</xdr:row>
      <xdr:rowOff>58293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74820</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50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152146</xdr:rowOff>
    </xdr:from>
    <xdr:to>
      <xdr:col>55</xdr:col>
      <xdr:colOff>50800</xdr:colOff>
      <xdr:row>59</xdr:row>
      <xdr:rowOff>82296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67073</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10011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150926</xdr:rowOff>
    </xdr:from>
    <xdr:to>
      <xdr:col>50</xdr:col>
      <xdr:colOff>165100</xdr:colOff>
      <xdr:row>59</xdr:row>
      <xdr:rowOff>81076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9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72203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8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151536</xdr:rowOff>
    </xdr:from>
    <xdr:to>
      <xdr:col>46</xdr:col>
      <xdr:colOff>38100</xdr:colOff>
      <xdr:row>59</xdr:row>
      <xdr:rowOff>81686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9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72813</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88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151688</xdr:rowOff>
    </xdr:from>
    <xdr:to>
      <xdr:col>41</xdr:col>
      <xdr:colOff>101600</xdr:colOff>
      <xdr:row>59</xdr:row>
      <xdr:rowOff>81838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9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72965</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10188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150393</xdr:rowOff>
    </xdr:from>
    <xdr:to>
      <xdr:col>36</xdr:col>
      <xdr:colOff>165100</xdr:colOff>
      <xdr:row>59</xdr:row>
      <xdr:rowOff>80543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9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71670</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87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152468</xdr:rowOff>
    </xdr:from>
    <xdr:to>
      <xdr:col>55</xdr:col>
      <xdr:colOff>0</xdr:colOff>
      <xdr:row>79</xdr:row>
      <xdr:rowOff>40945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25568"/>
          <a:ext cx="838200" cy="59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152468</xdr:rowOff>
    </xdr:from>
    <xdr:to>
      <xdr:col>50</xdr:col>
      <xdr:colOff>114300</xdr:colOff>
      <xdr:row>79</xdr:row>
      <xdr:rowOff>18966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25568"/>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146069</xdr:rowOff>
    </xdr:from>
    <xdr:to>
      <xdr:col>45</xdr:col>
      <xdr:colOff>177800</xdr:colOff>
      <xdr:row>79</xdr:row>
      <xdr:rowOff>18966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19169"/>
          <a:ext cx="8890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146069</xdr:rowOff>
    </xdr:from>
    <xdr:to>
      <xdr:col>41</xdr:col>
      <xdr:colOff>50800</xdr:colOff>
      <xdr:row>79</xdr:row>
      <xdr:rowOff>33041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19169"/>
          <a:ext cx="889000" cy="5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87495</xdr:rowOff>
    </xdr:from>
    <xdr:to>
      <xdr:col>36</xdr:col>
      <xdr:colOff>165100</xdr:colOff>
      <xdr:row>79</xdr:row>
      <xdr:rowOff>17645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34172</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23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161595</xdr:rowOff>
    </xdr:from>
    <xdr:to>
      <xdr:col>55</xdr:col>
      <xdr:colOff>50800</xdr:colOff>
      <xdr:row>79</xdr:row>
      <xdr:rowOff>91745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3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76522</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4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101668</xdr:rowOff>
    </xdr:from>
    <xdr:to>
      <xdr:col>50</xdr:col>
      <xdr:colOff>165100</xdr:colOff>
      <xdr:row>79</xdr:row>
      <xdr:rowOff>31818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7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22945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67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139616</xdr:rowOff>
    </xdr:from>
    <xdr:to>
      <xdr:col>46</xdr:col>
      <xdr:colOff>38100</xdr:colOff>
      <xdr:row>79</xdr:row>
      <xdr:rowOff>69766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1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60893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05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95269</xdr:rowOff>
    </xdr:from>
    <xdr:to>
      <xdr:col>41</xdr:col>
      <xdr:colOff>101600</xdr:colOff>
      <xdr:row>79</xdr:row>
      <xdr:rowOff>25419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6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16546</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6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153691</xdr:rowOff>
    </xdr:from>
    <xdr:to>
      <xdr:col>36</xdr:col>
      <xdr:colOff>165100</xdr:colOff>
      <xdr:row>79</xdr:row>
      <xdr:rowOff>83841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74968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19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164388</xdr:rowOff>
    </xdr:from>
    <xdr:to>
      <xdr:col>55</xdr:col>
      <xdr:colOff>0</xdr:colOff>
      <xdr:row>96</xdr:row>
      <xdr:rowOff>124498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452138"/>
          <a:ext cx="838200" cy="13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124498</xdr:rowOff>
    </xdr:from>
    <xdr:to>
      <xdr:col>50</xdr:col>
      <xdr:colOff>114300</xdr:colOff>
      <xdr:row>96</xdr:row>
      <xdr:rowOff>162835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583698"/>
          <a:ext cx="889000" cy="3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162835</xdr:rowOff>
    </xdr:from>
    <xdr:to>
      <xdr:col>45</xdr:col>
      <xdr:colOff>177800</xdr:colOff>
      <xdr:row>97</xdr:row>
      <xdr:rowOff>51118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622035"/>
          <a:ext cx="889000" cy="5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29172</xdr:rowOff>
    </xdr:from>
    <xdr:to>
      <xdr:col>41</xdr:col>
      <xdr:colOff>50800</xdr:colOff>
      <xdr:row>97</xdr:row>
      <xdr:rowOff>51118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659822"/>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157595</xdr:rowOff>
    </xdr:from>
    <xdr:to>
      <xdr:col>36</xdr:col>
      <xdr:colOff>165100</xdr:colOff>
      <xdr:row>96</xdr:row>
      <xdr:rowOff>87745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4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104272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2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113588</xdr:rowOff>
    </xdr:from>
    <xdr:to>
      <xdr:col>55</xdr:col>
      <xdr:colOff>50800</xdr:colOff>
      <xdr:row>96</xdr:row>
      <xdr:rowOff>43738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40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92015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37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73698</xdr:rowOff>
    </xdr:from>
    <xdr:to>
      <xdr:col>50</xdr:col>
      <xdr:colOff>165100</xdr:colOff>
      <xdr:row>97</xdr:row>
      <xdr:rowOff>3848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3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166425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62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112035</xdr:rowOff>
    </xdr:from>
    <xdr:to>
      <xdr:col>46</xdr:col>
      <xdr:colOff>38100</xdr:colOff>
      <xdr:row>97</xdr:row>
      <xdr:rowOff>42185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33312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6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318</xdr:rowOff>
    </xdr:from>
    <xdr:to>
      <xdr:col>41</xdr:col>
      <xdr:colOff>101600</xdr:colOff>
      <xdr:row>97</xdr:row>
      <xdr:rowOff>101918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3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93045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2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149822</xdr:rowOff>
    </xdr:from>
    <xdr:to>
      <xdr:col>36</xdr:col>
      <xdr:colOff>165100</xdr:colOff>
      <xdr:row>97</xdr:row>
      <xdr:rowOff>79972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60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71099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70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130883</xdr:rowOff>
    </xdr:from>
    <xdr:to>
      <xdr:col>85</xdr:col>
      <xdr:colOff>127000</xdr:colOff>
      <xdr:row>37</xdr:row>
      <xdr:rowOff>20066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5274383"/>
          <a:ext cx="838200" cy="1089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102161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274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20066</xdr:rowOff>
    </xdr:from>
    <xdr:to>
      <xdr:col>81</xdr:col>
      <xdr:colOff>50800</xdr:colOff>
      <xdr:row>38</xdr:row>
      <xdr:rowOff>27468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363716"/>
          <a:ext cx="889000" cy="17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118055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27468</xdr:rowOff>
    </xdr:from>
    <xdr:to>
      <xdr:col>76</xdr:col>
      <xdr:colOff>114300</xdr:colOff>
      <xdr:row>38</xdr:row>
      <xdr:rowOff>70903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42568"/>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70903</xdr:rowOff>
    </xdr:from>
    <xdr:to>
      <xdr:col>71</xdr:col>
      <xdr:colOff>177800</xdr:colOff>
      <xdr:row>38</xdr:row>
      <xdr:rowOff>98443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586003"/>
          <a:ext cx="889000" cy="2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55263</xdr:rowOff>
    </xdr:from>
    <xdr:to>
      <xdr:col>67</xdr:col>
      <xdr:colOff>101600</xdr:colOff>
      <xdr:row>36</xdr:row>
      <xdr:rowOff>156863</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2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1940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0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80083</xdr:rowOff>
    </xdr:from>
    <xdr:to>
      <xdr:col>85</xdr:col>
      <xdr:colOff>177800</xdr:colOff>
      <xdr:row>31</xdr:row>
      <xdr:rowOff>10233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52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33110</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17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140716</xdr:rowOff>
    </xdr:from>
    <xdr:to>
      <xdr:col>81</xdr:col>
      <xdr:colOff>101600</xdr:colOff>
      <xdr:row>37</xdr:row>
      <xdr:rowOff>70866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1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87393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08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148118</xdr:rowOff>
    </xdr:from>
    <xdr:to>
      <xdr:col>76</xdr:col>
      <xdr:colOff>165100</xdr:colOff>
      <xdr:row>38</xdr:row>
      <xdr:rowOff>78268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9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69395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8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20103</xdr:rowOff>
    </xdr:from>
    <xdr:to>
      <xdr:col>72</xdr:col>
      <xdr:colOff>38100</xdr:colOff>
      <xdr:row>38</xdr:row>
      <xdr:rowOff>121703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3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112830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2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47643</xdr:rowOff>
    </xdr:from>
    <xdr:to>
      <xdr:col>67</xdr:col>
      <xdr:colOff>101600</xdr:colOff>
      <xdr:row>38</xdr:row>
      <xdr:rowOff>149243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6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140370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5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22657</xdr:rowOff>
    </xdr:from>
    <xdr:to>
      <xdr:col>85</xdr:col>
      <xdr:colOff>127000</xdr:colOff>
      <xdr:row>53</xdr:row>
      <xdr:rowOff>84768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109507"/>
          <a:ext cx="838200" cy="62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79740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338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84768</xdr:rowOff>
    </xdr:from>
    <xdr:to>
      <xdr:col>81</xdr:col>
      <xdr:colOff>50800</xdr:colOff>
      <xdr:row>54</xdr:row>
      <xdr:rowOff>23343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171618"/>
          <a:ext cx="889000" cy="11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55463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48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143106</xdr:rowOff>
    </xdr:from>
    <xdr:to>
      <xdr:col>76</xdr:col>
      <xdr:colOff>114300</xdr:colOff>
      <xdr:row>54</xdr:row>
      <xdr:rowOff>23343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058506"/>
          <a:ext cx="889000" cy="22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90895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143106</xdr:rowOff>
    </xdr:from>
    <xdr:to>
      <xdr:col>71</xdr:col>
      <xdr:colOff>177800</xdr:colOff>
      <xdr:row>54</xdr:row>
      <xdr:rowOff>97341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058506"/>
          <a:ext cx="889000" cy="29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46867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7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78910</xdr:rowOff>
    </xdr:from>
    <xdr:to>
      <xdr:col>67</xdr:col>
      <xdr:colOff>101600</xdr:colOff>
      <xdr:row>56</xdr:row>
      <xdr:rowOff>9060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50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187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60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143307</xdr:rowOff>
    </xdr:from>
    <xdr:to>
      <xdr:col>85</xdr:col>
      <xdr:colOff>177800</xdr:colOff>
      <xdr:row>53</xdr:row>
      <xdr:rowOff>73457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05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166184</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891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33968</xdr:rowOff>
    </xdr:from>
    <xdr:to>
      <xdr:col>81</xdr:col>
      <xdr:colOff>101600</xdr:colOff>
      <xdr:row>53</xdr:row>
      <xdr:rowOff>135568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12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152095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889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143993</xdr:rowOff>
    </xdr:from>
    <xdr:to>
      <xdr:col>76</xdr:col>
      <xdr:colOff>165100</xdr:colOff>
      <xdr:row>54</xdr:row>
      <xdr:rowOff>74143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23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90670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00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92306</xdr:rowOff>
    </xdr:from>
    <xdr:to>
      <xdr:col>72</xdr:col>
      <xdr:colOff>38100</xdr:colOff>
      <xdr:row>53</xdr:row>
      <xdr:rowOff>22456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00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38983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878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46541</xdr:rowOff>
    </xdr:from>
    <xdr:to>
      <xdr:col>67</xdr:col>
      <xdr:colOff>101600</xdr:colOff>
      <xdr:row>54</xdr:row>
      <xdr:rowOff>148141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30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164668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08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41250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85800"/>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167132</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40232"/>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151588</xdr:rowOff>
    </xdr:from>
    <xdr:to>
      <xdr:col>71</xdr:col>
      <xdr:colOff>177800</xdr:colOff>
      <xdr:row>78</xdr:row>
      <xdr:rowOff>167132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24688"/>
          <a:ext cx="889000" cy="1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116179</xdr:rowOff>
    </xdr:from>
    <xdr:to>
      <xdr:col>67</xdr:col>
      <xdr:colOff>101600</xdr:colOff>
      <xdr:row>79</xdr:row>
      <xdr:rowOff>46329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8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37456</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5017" y="13582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161900</xdr:rowOff>
    </xdr:from>
    <xdr:to>
      <xdr:col>85</xdr:col>
      <xdr:colOff>177800</xdr:colOff>
      <xdr:row>79</xdr:row>
      <xdr:rowOff>92050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76827</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49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116332</xdr:rowOff>
    </xdr:from>
    <xdr:to>
      <xdr:col>72</xdr:col>
      <xdr:colOff>38100</xdr:colOff>
      <xdr:row>79</xdr:row>
      <xdr:rowOff>46482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8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37609</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582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100788</xdr:rowOff>
    </xdr:from>
    <xdr:to>
      <xdr:col>67</xdr:col>
      <xdr:colOff>101600</xdr:colOff>
      <xdr:row>79</xdr:row>
      <xdr:rowOff>30938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7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47465</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249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98067</xdr:rowOff>
    </xdr:from>
    <xdr:to>
      <xdr:col>85</xdr:col>
      <xdr:colOff>127000</xdr:colOff>
      <xdr:row>98</xdr:row>
      <xdr:rowOff>108210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900167"/>
          <a:ext cx="838200" cy="1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108210</xdr:rowOff>
    </xdr:from>
    <xdr:to>
      <xdr:col>81</xdr:col>
      <xdr:colOff>50800</xdr:colOff>
      <xdr:row>98</xdr:row>
      <xdr:rowOff>146214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910310"/>
          <a:ext cx="889000" cy="3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146214</xdr:rowOff>
    </xdr:from>
    <xdr:to>
      <xdr:col>76</xdr:col>
      <xdr:colOff>114300</xdr:colOff>
      <xdr:row>99</xdr:row>
      <xdr:rowOff>1139</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948314"/>
          <a:ext cx="889000" cy="26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1139</xdr:rowOff>
    </xdr:from>
    <xdr:to>
      <xdr:col>71</xdr:col>
      <xdr:colOff>177800</xdr:colOff>
      <xdr:row>99</xdr:row>
      <xdr:rowOff>7798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974689"/>
          <a:ext cx="889000" cy="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77470</xdr:rowOff>
    </xdr:from>
    <xdr:to>
      <xdr:col>67</xdr:col>
      <xdr:colOff>101600</xdr:colOff>
      <xdr:row>97</xdr:row>
      <xdr:rowOff>7620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3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24147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31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47267</xdr:rowOff>
    </xdr:from>
    <xdr:to>
      <xdr:col>85</xdr:col>
      <xdr:colOff>177800</xdr:colOff>
      <xdr:row>98</xdr:row>
      <xdr:rowOff>148867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84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133644</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76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57410</xdr:rowOff>
    </xdr:from>
    <xdr:to>
      <xdr:col>81</xdr:col>
      <xdr:colOff>101600</xdr:colOff>
      <xdr:row>98</xdr:row>
      <xdr:rowOff>159010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85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150137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95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95414</xdr:rowOff>
    </xdr:from>
    <xdr:to>
      <xdr:col>76</xdr:col>
      <xdr:colOff>165100</xdr:colOff>
      <xdr:row>99</xdr:row>
      <xdr:rowOff>25564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89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16691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99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121789</xdr:rowOff>
    </xdr:from>
    <xdr:to>
      <xdr:col>72</xdr:col>
      <xdr:colOff>38100</xdr:colOff>
      <xdr:row>99</xdr:row>
      <xdr:rowOff>51939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92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43066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701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128448</xdr:rowOff>
    </xdr:from>
    <xdr:to>
      <xdr:col>67</xdr:col>
      <xdr:colOff>101600</xdr:colOff>
      <xdr:row>99</xdr:row>
      <xdr:rowOff>58598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93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49725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702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145669</xdr:rowOff>
    </xdr:from>
    <xdr:to>
      <xdr:col>98</xdr:col>
      <xdr:colOff>38100</xdr:colOff>
      <xdr:row>39</xdr:row>
      <xdr:rowOff>75819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92346</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4359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・消防費が住民一人当たり</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22,881</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円と令和５年度決算より類似団体平均に比べ高くなったのは、北部消防庁舎等複合施設の更新整備による普通建設事業費等の増が主な要因である。</a:t>
          </a:r>
          <a:endPar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endParaRPr>
        </a:p>
        <a:p>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・教育費が住民一人当たり</a:t>
          </a:r>
          <a:r>
            <a:rPr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62,620</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円と類似団体平均に比べ高止まりしているのは、</a:t>
          </a:r>
          <a:r>
            <a:rPr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北部消防庁舎等複合施設の更新整備による普通建設事業費等</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の増が主な要因である。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財政調整基金について、近年は最低水準の繰入れを行いつつ地方財政法の規定に基づく決算剰余金の積立て等を行うこととしている。令和</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年度の決算剰余金の</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1/2</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相当額を積み立てたことなどにより残高は増加した</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が、標準財政規模がそれ以上に伸びたことから、左表の比率は低下することとなった。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lang="ja-JP" altLang="ja-JP" sz="1100">
              <a:solidFill>
                <a:srgbClr val="0070C0"/>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実質収支については、標準財政規模比において</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％までの数値で推移しており、適正な範囲内での収支状況が維持できている状況である。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公共用地先行取得特別会計においては、令和２年度以降、用地取得に係る予算を繰り越しており、市の会計上は、土地開発基金からの借入金を未収入特定財源として計上しているため収支均衡となっているが、本資料では未収入特定財源を反映できないため、赤字として示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また、平成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年度まで赤字であった国民健康保険特別会計は、平成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年度から国民健康保険が広域化されたことで、府から保険給付費等交付金が市に交付されて赤字が出にくい体質になったことに加え、赤字解消計画による一般会計繰入金等により、黒字となっている。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この結果、</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年度は公共用地先行取得特別会計を除いて、実質収支が黒字又は収支均衡となった。今後も収支構造の改善を図り、全会計において適切な財政運営に努める。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51_&#21561;&#30000;&#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60.6</v>
          </cell>
          <cell r="BX53">
            <v>62.1</v>
          </cell>
          <cell r="CF53">
            <v>62.7</v>
          </cell>
          <cell r="CN53">
            <v>64.400000000000006</v>
          </cell>
          <cell r="CV53">
            <v>64.900000000000006</v>
          </cell>
        </row>
        <row r="55">
          <cell r="AN55" t="str">
            <v>類似団体内平均値</v>
          </cell>
          <cell r="BP55">
            <v>19</v>
          </cell>
          <cell r="BX55">
            <v>31.5</v>
          </cell>
          <cell r="CF55">
            <v>23.4</v>
          </cell>
          <cell r="CN55">
            <v>18.2</v>
          </cell>
          <cell r="CV55">
            <v>17.100000000000001</v>
          </cell>
        </row>
        <row r="57">
          <cell r="BP57">
            <v>60.9</v>
          </cell>
          <cell r="BX57">
            <v>62.9</v>
          </cell>
          <cell r="CF57">
            <v>63.9</v>
          </cell>
          <cell r="CN57">
            <v>64.900000000000006</v>
          </cell>
          <cell r="CV57">
            <v>65.8</v>
          </cell>
        </row>
        <row r="72">
          <cell r="BP72" t="str">
            <v>R01</v>
          </cell>
          <cell r="BX72" t="str">
            <v>R02</v>
          </cell>
          <cell r="CF72" t="str">
            <v>R03</v>
          </cell>
          <cell r="CN72" t="str">
            <v>R04</v>
          </cell>
          <cell r="CV72" t="str">
            <v>R05</v>
          </cell>
        </row>
        <row r="73">
          <cell r="AN73" t="str">
            <v>当該団体値</v>
          </cell>
        </row>
        <row r="75">
          <cell r="BP75">
            <v>-2.7</v>
          </cell>
          <cell r="BX75">
            <v>-2.1</v>
          </cell>
          <cell r="CF75">
            <v>-1.2</v>
          </cell>
          <cell r="CN75">
            <v>-0.3</v>
          </cell>
          <cell r="CV75">
            <v>0.2</v>
          </cell>
        </row>
        <row r="77">
          <cell r="AN77" t="str">
            <v>類似団体内平均値</v>
          </cell>
          <cell r="BP77">
            <v>19</v>
          </cell>
          <cell r="BX77">
            <v>31.5</v>
          </cell>
          <cell r="CF77">
            <v>23.4</v>
          </cell>
          <cell r="CN77">
            <v>18.2</v>
          </cell>
          <cell r="CV77">
            <v>17.100000000000001</v>
          </cell>
        </row>
        <row r="79">
          <cell r="BP79">
            <v>3.6</v>
          </cell>
          <cell r="BX79">
            <v>5.4</v>
          </cell>
          <cell r="CF79">
            <v>5.2</v>
          </cell>
          <cell r="CN79">
            <v>5.2</v>
          </cell>
          <cell r="CV79">
            <v>5.2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76" customWidth="1"/>
    <col min="12" max="12" width="2.1796875" style="176" customWidth="1"/>
    <col min="13" max="17" width="2.36328125" style="176" customWidth="1"/>
    <col min="18" max="119" width="2.08984375" style="176" customWidth="1"/>
    <col min="120" max="16384" width="0" style="176"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77"/>
      <c r="DK1" s="177"/>
      <c r="DL1" s="177"/>
      <c r="DM1" s="177"/>
      <c r="DN1" s="177"/>
      <c r="DO1" s="177"/>
    </row>
    <row r="2" spans="1:119" ht="24" thickBot="1" x14ac:dyDescent="0.25">
      <c r="B2" s="178" t="s">
        <v>77</v>
      </c>
      <c r="C2" s="178"/>
      <c r="D2" s="179"/>
    </row>
    <row r="3" spans="1:119" ht="18.75" customHeight="1" thickBot="1" x14ac:dyDescent="0.25">
      <c r="A3" s="177"/>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77"/>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163564864</v>
      </c>
      <c r="BO4" s="371"/>
      <c r="BP4" s="371"/>
      <c r="BQ4" s="371"/>
      <c r="BR4" s="371"/>
      <c r="BS4" s="371"/>
      <c r="BT4" s="371"/>
      <c r="BU4" s="372"/>
      <c r="BV4" s="370">
        <v>160136757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0.8</v>
      </c>
      <c r="CU4" s="377"/>
      <c r="CV4" s="377"/>
      <c r="CW4" s="377"/>
      <c r="CX4" s="377"/>
      <c r="CY4" s="377"/>
      <c r="CZ4" s="377"/>
      <c r="DA4" s="378"/>
      <c r="DB4" s="376">
        <v>1.9</v>
      </c>
      <c r="DC4" s="377"/>
      <c r="DD4" s="377"/>
      <c r="DE4" s="377"/>
      <c r="DF4" s="377"/>
      <c r="DG4" s="377"/>
      <c r="DH4" s="377"/>
      <c r="DI4" s="378"/>
    </row>
    <row r="5" spans="1:119" ht="18.75" customHeight="1" x14ac:dyDescent="0.2">
      <c r="A5" s="177"/>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162039022</v>
      </c>
      <c r="BO5" s="408"/>
      <c r="BP5" s="408"/>
      <c r="BQ5" s="408"/>
      <c r="BR5" s="408"/>
      <c r="BS5" s="408"/>
      <c r="BT5" s="408"/>
      <c r="BU5" s="409"/>
      <c r="BV5" s="407">
        <v>156308636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96.2</v>
      </c>
      <c r="CU5" s="405"/>
      <c r="CV5" s="405"/>
      <c r="CW5" s="405"/>
      <c r="CX5" s="405"/>
      <c r="CY5" s="405"/>
      <c r="CZ5" s="405"/>
      <c r="DA5" s="406"/>
      <c r="DB5" s="404">
        <v>95.6</v>
      </c>
      <c r="DC5" s="405"/>
      <c r="DD5" s="405"/>
      <c r="DE5" s="405"/>
      <c r="DF5" s="405"/>
      <c r="DG5" s="405"/>
      <c r="DH5" s="405"/>
      <c r="DI5" s="406"/>
    </row>
    <row r="6" spans="1:119" ht="18.75" customHeight="1" x14ac:dyDescent="0.2">
      <c r="A6" s="177"/>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1525842</v>
      </c>
      <c r="BO6" s="408"/>
      <c r="BP6" s="408"/>
      <c r="BQ6" s="408"/>
      <c r="BR6" s="408"/>
      <c r="BS6" s="408"/>
      <c r="BT6" s="408"/>
      <c r="BU6" s="409"/>
      <c r="BV6" s="407">
        <v>3828121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96.6</v>
      </c>
      <c r="CU6" s="445"/>
      <c r="CV6" s="445"/>
      <c r="CW6" s="445"/>
      <c r="CX6" s="445"/>
      <c r="CY6" s="445"/>
      <c r="CZ6" s="445"/>
      <c r="DA6" s="446"/>
      <c r="DB6" s="444">
        <v>96.8</v>
      </c>
      <c r="DC6" s="445"/>
      <c r="DD6" s="445"/>
      <c r="DE6" s="445"/>
      <c r="DF6" s="445"/>
      <c r="DG6" s="445"/>
      <c r="DH6" s="445"/>
      <c r="DI6" s="446"/>
    </row>
    <row r="7" spans="1:119" ht="18.75" customHeight="1" x14ac:dyDescent="0.2">
      <c r="A7" s="177"/>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900565</v>
      </c>
      <c r="BO7" s="408"/>
      <c r="BP7" s="408"/>
      <c r="BQ7" s="408"/>
      <c r="BR7" s="408"/>
      <c r="BS7" s="408"/>
      <c r="BT7" s="408"/>
      <c r="BU7" s="409"/>
      <c r="BV7" s="407">
        <v>2345978</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80328206</v>
      </c>
      <c r="CU7" s="408"/>
      <c r="CV7" s="408"/>
      <c r="CW7" s="408"/>
      <c r="CX7" s="408"/>
      <c r="CY7" s="408"/>
      <c r="CZ7" s="408"/>
      <c r="DA7" s="409"/>
      <c r="DB7" s="407">
        <v>78624182</v>
      </c>
      <c r="DC7" s="408"/>
      <c r="DD7" s="408"/>
      <c r="DE7" s="408"/>
      <c r="DF7" s="408"/>
      <c r="DG7" s="408"/>
      <c r="DH7" s="408"/>
      <c r="DI7" s="409"/>
    </row>
    <row r="8" spans="1:119" ht="18.75" customHeight="1" thickBot="1" x14ac:dyDescent="0.25">
      <c r="A8" s="177"/>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625277</v>
      </c>
      <c r="BO8" s="408"/>
      <c r="BP8" s="408"/>
      <c r="BQ8" s="408"/>
      <c r="BR8" s="408"/>
      <c r="BS8" s="408"/>
      <c r="BT8" s="408"/>
      <c r="BU8" s="409"/>
      <c r="BV8" s="407">
        <v>1482143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0.95</v>
      </c>
      <c r="CU8" s="448"/>
      <c r="CV8" s="448"/>
      <c r="CW8" s="448"/>
      <c r="CX8" s="448"/>
      <c r="CY8" s="448"/>
      <c r="CZ8" s="448"/>
      <c r="DA8" s="449"/>
      <c r="DB8" s="447">
        <v>0.96</v>
      </c>
      <c r="DC8" s="448"/>
      <c r="DD8" s="448"/>
      <c r="DE8" s="448"/>
      <c r="DF8" s="448"/>
      <c r="DG8" s="448"/>
      <c r="DH8" s="448"/>
      <c r="DI8" s="449"/>
    </row>
    <row r="9" spans="1:119" ht="18.75" customHeight="1" thickBot="1" x14ac:dyDescent="0.25">
      <c r="A9" s="177"/>
      <c r="B9" s="401" t="s">
        <v>107</v>
      </c>
      <c r="C9" s="402"/>
      <c r="D9" s="402"/>
      <c r="E9" s="402"/>
      <c r="F9" s="402"/>
      <c r="G9" s="402"/>
      <c r="H9" s="402"/>
      <c r="I9" s="402"/>
      <c r="J9" s="402"/>
      <c r="K9" s="450"/>
      <c r="L9" s="451" t="s">
        <v>108</v>
      </c>
      <c r="M9" s="452"/>
      <c r="N9" s="452"/>
      <c r="O9" s="452"/>
      <c r="P9" s="452"/>
      <c r="Q9" s="453"/>
      <c r="R9" s="454">
        <v>385567</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-907924</v>
      </c>
      <c r="BO9" s="408"/>
      <c r="BP9" s="408"/>
      <c r="BQ9" s="408"/>
      <c r="BR9" s="408"/>
      <c r="BS9" s="408"/>
      <c r="BT9" s="408"/>
      <c r="BU9" s="409"/>
      <c r="BV9" s="407">
        <v>-1131500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6.6</v>
      </c>
      <c r="CU9" s="405"/>
      <c r="CV9" s="405"/>
      <c r="CW9" s="405"/>
      <c r="CX9" s="405"/>
      <c r="CY9" s="405"/>
      <c r="CZ9" s="405"/>
      <c r="DA9" s="406"/>
      <c r="DB9" s="404">
        <v>6.6</v>
      </c>
      <c r="DC9" s="405"/>
      <c r="DD9" s="405"/>
      <c r="DE9" s="405"/>
      <c r="DF9" s="405"/>
      <c r="DG9" s="405"/>
      <c r="DH9" s="405"/>
      <c r="DI9" s="406"/>
    </row>
    <row r="10" spans="1:119" ht="18.75" customHeight="1" thickBot="1" x14ac:dyDescent="0.25">
      <c r="A10" s="177"/>
      <c r="B10" s="401"/>
      <c r="C10" s="402"/>
      <c r="D10" s="402"/>
      <c r="E10" s="402"/>
      <c r="F10" s="402"/>
      <c r="G10" s="402"/>
      <c r="H10" s="402"/>
      <c r="I10" s="402"/>
      <c r="J10" s="402"/>
      <c r="K10" s="450"/>
      <c r="L10" s="457" t="s">
        <v>113</v>
      </c>
      <c r="M10" s="437"/>
      <c r="N10" s="437"/>
      <c r="O10" s="437"/>
      <c r="P10" s="437"/>
      <c r="Q10" s="438"/>
      <c r="R10" s="458">
        <v>374468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659949</v>
      </c>
      <c r="BO10" s="408"/>
      <c r="BP10" s="408"/>
      <c r="BQ10" s="408"/>
      <c r="BR10" s="408"/>
      <c r="BS10" s="408"/>
      <c r="BT10" s="408"/>
      <c r="BU10" s="409"/>
      <c r="BV10" s="407">
        <v>1296653</v>
      </c>
      <c r="BW10" s="408"/>
      <c r="BX10" s="408"/>
      <c r="BY10" s="408"/>
      <c r="BZ10" s="408"/>
      <c r="CA10" s="408"/>
      <c r="CB10" s="408"/>
      <c r="CC10" s="409"/>
      <c r="CD10" s="180" t="s">
        <v>116</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5">
      <c r="A11" s="177"/>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20659</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77"/>
      <c r="B12" s="467" t="s">
        <v>123</v>
      </c>
      <c r="C12" s="468"/>
      <c r="D12" s="468"/>
      <c r="E12" s="468"/>
      <c r="F12" s="468"/>
      <c r="G12" s="468"/>
      <c r="H12" s="468"/>
      <c r="I12" s="468"/>
      <c r="J12" s="468"/>
      <c r="K12" s="469"/>
      <c r="L12" s="476" t="s">
        <v>124</v>
      </c>
      <c r="M12" s="477"/>
      <c r="N12" s="477"/>
      <c r="O12" s="477"/>
      <c r="P12" s="477"/>
      <c r="Q12" s="478"/>
      <c r="R12" s="479">
        <v>382681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400000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77"/>
      <c r="B13" s="470"/>
      <c r="C13" s="471"/>
      <c r="D13" s="471"/>
      <c r="E13" s="471"/>
      <c r="F13" s="471"/>
      <c r="G13" s="471"/>
      <c r="H13" s="471"/>
      <c r="I13" s="471"/>
      <c r="J13" s="471"/>
      <c r="K13" s="472"/>
      <c r="L13" s="186"/>
      <c r="M13" s="498" t="s">
        <v>130</v>
      </c>
      <c r="N13" s="499"/>
      <c r="O13" s="499"/>
      <c r="P13" s="499"/>
      <c r="Q13" s="500"/>
      <c r="R13" s="491">
        <v>375818</v>
      </c>
      <c r="S13" s="492"/>
      <c r="T13" s="492"/>
      <c r="U13" s="492"/>
      <c r="V13" s="493"/>
      <c r="W13" s="423" t="s">
        <v>131</v>
      </c>
      <c r="X13" s="424"/>
      <c r="Y13" s="424"/>
      <c r="Z13" s="424"/>
      <c r="AA13" s="424"/>
      <c r="AB13" s="414"/>
      <c r="AC13" s="458">
        <v>299</v>
      </c>
      <c r="AD13" s="459"/>
      <c r="AE13" s="459"/>
      <c r="AF13" s="459"/>
      <c r="AG13" s="501"/>
      <c r="AH13" s="458">
        <v>317</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-627316</v>
      </c>
      <c r="BO13" s="408"/>
      <c r="BP13" s="408"/>
      <c r="BQ13" s="408"/>
      <c r="BR13" s="408"/>
      <c r="BS13" s="408"/>
      <c r="BT13" s="408"/>
      <c r="BU13" s="409"/>
      <c r="BV13" s="407">
        <v>165153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0.2</v>
      </c>
      <c r="CU13" s="405"/>
      <c r="CV13" s="405"/>
      <c r="CW13" s="405"/>
      <c r="CX13" s="405"/>
      <c r="CY13" s="405"/>
      <c r="CZ13" s="405"/>
      <c r="DA13" s="406"/>
      <c r="DB13" s="404">
        <v>-0.3</v>
      </c>
      <c r="DC13" s="405"/>
      <c r="DD13" s="405"/>
      <c r="DE13" s="405"/>
      <c r="DF13" s="405"/>
      <c r="DG13" s="405"/>
      <c r="DH13" s="405"/>
      <c r="DI13" s="406"/>
    </row>
    <row r="14" spans="1:119" ht="18.75" customHeight="1" thickBot="1" x14ac:dyDescent="0.25">
      <c r="A14" s="177"/>
      <c r="B14" s="470"/>
      <c r="C14" s="471"/>
      <c r="D14" s="471"/>
      <c r="E14" s="471"/>
      <c r="F14" s="471"/>
      <c r="G14" s="471"/>
      <c r="H14" s="471"/>
      <c r="I14" s="471"/>
      <c r="J14" s="471"/>
      <c r="K14" s="472"/>
      <c r="L14" s="488" t="s">
        <v>135</v>
      </c>
      <c r="M14" s="489"/>
      <c r="N14" s="489"/>
      <c r="O14" s="489"/>
      <c r="P14" s="489"/>
      <c r="Q14" s="490"/>
      <c r="R14" s="491">
        <v>381316</v>
      </c>
      <c r="S14" s="492"/>
      <c r="T14" s="492"/>
      <c r="U14" s="492"/>
      <c r="V14" s="493"/>
      <c r="W14" s="397"/>
      <c r="X14" s="398"/>
      <c r="Y14" s="398"/>
      <c r="Z14" s="398"/>
      <c r="AA14" s="398"/>
      <c r="AB14" s="387"/>
      <c r="AC14" s="494">
        <v>0.2</v>
      </c>
      <c r="AD14" s="495"/>
      <c r="AE14" s="495"/>
      <c r="AF14" s="495"/>
      <c r="AG14" s="496"/>
      <c r="AH14" s="494">
        <v>0.2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77"/>
      <c r="B15" s="470"/>
      <c r="C15" s="471"/>
      <c r="D15" s="471"/>
      <c r="E15" s="471"/>
      <c r="F15" s="471"/>
      <c r="G15" s="471"/>
      <c r="H15" s="471"/>
      <c r="I15" s="471"/>
      <c r="J15" s="471"/>
      <c r="K15" s="472"/>
      <c r="L15" s="186"/>
      <c r="M15" s="498" t="s">
        <v>130</v>
      </c>
      <c r="N15" s="499"/>
      <c r="O15" s="499"/>
      <c r="P15" s="499"/>
      <c r="Q15" s="500"/>
      <c r="R15" s="491">
        <v>374966</v>
      </c>
      <c r="S15" s="492"/>
      <c r="T15" s="492"/>
      <c r="U15" s="492"/>
      <c r="V15" s="493"/>
      <c r="W15" s="423" t="s">
        <v>137</v>
      </c>
      <c r="X15" s="424"/>
      <c r="Y15" s="424"/>
      <c r="Z15" s="424"/>
      <c r="AA15" s="424"/>
      <c r="AB15" s="414"/>
      <c r="AC15" s="458">
        <v>29921</v>
      </c>
      <c r="AD15" s="459"/>
      <c r="AE15" s="459"/>
      <c r="AF15" s="459"/>
      <c r="AG15" s="501"/>
      <c r="AH15" s="458">
        <v>30864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59177518</v>
      </c>
      <c r="BO15" s="371"/>
      <c r="BP15" s="371"/>
      <c r="BQ15" s="371"/>
      <c r="BR15" s="371"/>
      <c r="BS15" s="371"/>
      <c r="BT15" s="371"/>
      <c r="BU15" s="372"/>
      <c r="BV15" s="370">
        <v>57520219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87"/>
      <c r="CU15" s="188"/>
      <c r="CV15" s="188"/>
      <c r="CW15" s="188"/>
      <c r="CX15" s="188"/>
      <c r="CY15" s="188"/>
      <c r="CZ15" s="188"/>
      <c r="DA15" s="189"/>
      <c r="DB15" s="187"/>
      <c r="DC15" s="188"/>
      <c r="DD15" s="188"/>
      <c r="DE15" s="188"/>
      <c r="DF15" s="188"/>
      <c r="DG15" s="188"/>
      <c r="DH15" s="188"/>
      <c r="DI15" s="189"/>
    </row>
    <row r="16" spans="1:119" ht="18.75" customHeight="1" x14ac:dyDescent="0.2">
      <c r="A16" s="177"/>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18.5</v>
      </c>
      <c r="AD16" s="495"/>
      <c r="AE16" s="495"/>
      <c r="AF16" s="495"/>
      <c r="AG16" s="496"/>
      <c r="AH16" s="494">
        <v>20.100000000000001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62055717</v>
      </c>
      <c r="BO16" s="408"/>
      <c r="BP16" s="408"/>
      <c r="BQ16" s="408"/>
      <c r="BR16" s="408"/>
      <c r="BS16" s="408"/>
      <c r="BT16" s="408"/>
      <c r="BU16" s="409"/>
      <c r="BV16" s="407">
        <v>60221931</v>
      </c>
      <c r="BW16" s="408"/>
      <c r="BX16" s="408"/>
      <c r="BY16" s="408"/>
      <c r="BZ16" s="408"/>
      <c r="CA16" s="408"/>
      <c r="CB16" s="408"/>
      <c r="CC16" s="409"/>
      <c r="CD16" s="190"/>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77"/>
      <c r="B17" s="473"/>
      <c r="C17" s="474"/>
      <c r="D17" s="474"/>
      <c r="E17" s="474"/>
      <c r="F17" s="474"/>
      <c r="G17" s="474"/>
      <c r="H17" s="474"/>
      <c r="I17" s="474"/>
      <c r="J17" s="474"/>
      <c r="K17" s="475"/>
      <c r="L17" s="191"/>
      <c r="M17" s="518" t="s">
        <v>143</v>
      </c>
      <c r="N17" s="519"/>
      <c r="O17" s="519"/>
      <c r="P17" s="519"/>
      <c r="Q17" s="520"/>
      <c r="R17" s="513" t="s">
        <v>144</v>
      </c>
      <c r="S17" s="514"/>
      <c r="T17" s="514"/>
      <c r="U17" s="514"/>
      <c r="V17" s="515"/>
      <c r="W17" s="423" t="s">
        <v>145</v>
      </c>
      <c r="X17" s="424"/>
      <c r="Y17" s="424"/>
      <c r="Z17" s="424"/>
      <c r="AA17" s="424"/>
      <c r="AB17" s="414"/>
      <c r="AC17" s="458">
        <v>131851</v>
      </c>
      <c r="AD17" s="459"/>
      <c r="AE17" s="459"/>
      <c r="AF17" s="459"/>
      <c r="AG17" s="501"/>
      <c r="AH17" s="458">
        <v>122191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76661553</v>
      </c>
      <c r="BO17" s="408"/>
      <c r="BP17" s="408"/>
      <c r="BQ17" s="408"/>
      <c r="BR17" s="408"/>
      <c r="BS17" s="408"/>
      <c r="BT17" s="408"/>
      <c r="BU17" s="409"/>
      <c r="BV17" s="407">
        <v>74563676</v>
      </c>
      <c r="BW17" s="408"/>
      <c r="BX17" s="408"/>
      <c r="BY17" s="408"/>
      <c r="BZ17" s="408"/>
      <c r="CA17" s="408"/>
      <c r="CB17" s="408"/>
      <c r="CC17" s="409"/>
      <c r="CD17" s="190"/>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77"/>
      <c r="B18" s="529" t="s">
        <v>147</v>
      </c>
      <c r="C18" s="450"/>
      <c r="D18" s="450"/>
      <c r="E18" s="530"/>
      <c r="F18" s="530"/>
      <c r="G18" s="530"/>
      <c r="H18" s="530"/>
      <c r="I18" s="530"/>
      <c r="J18" s="530"/>
      <c r="K18" s="530"/>
      <c r="L18" s="531">
        <v>36.090000000000003</v>
      </c>
      <c r="M18" s="531"/>
      <c r="N18" s="531"/>
      <c r="O18" s="531"/>
      <c r="P18" s="531"/>
      <c r="Q18" s="531"/>
      <c r="R18" s="532"/>
      <c r="S18" s="532"/>
      <c r="T18" s="532"/>
      <c r="U18" s="532"/>
      <c r="V18" s="533"/>
      <c r="W18" s="425"/>
      <c r="X18" s="426"/>
      <c r="Y18" s="426"/>
      <c r="Z18" s="426"/>
      <c r="AA18" s="426"/>
      <c r="AB18" s="417"/>
      <c r="AC18" s="534">
        <v>81.400000000000006</v>
      </c>
      <c r="AD18" s="535"/>
      <c r="AE18" s="535"/>
      <c r="AF18" s="535"/>
      <c r="AG18" s="536"/>
      <c r="AH18" s="534">
        <v>79.7</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79863777</v>
      </c>
      <c r="BO18" s="408"/>
      <c r="BP18" s="408"/>
      <c r="BQ18" s="408"/>
      <c r="BR18" s="408"/>
      <c r="BS18" s="408"/>
      <c r="BT18" s="408"/>
      <c r="BU18" s="409"/>
      <c r="BV18" s="407">
        <v>77933597</v>
      </c>
      <c r="BW18" s="408"/>
      <c r="BX18" s="408"/>
      <c r="BY18" s="408"/>
      <c r="BZ18" s="408"/>
      <c r="CA18" s="408"/>
      <c r="CB18" s="408"/>
      <c r="CC18" s="409"/>
      <c r="CD18" s="190"/>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77"/>
      <c r="B19" s="529" t="s">
        <v>149</v>
      </c>
      <c r="C19" s="450"/>
      <c r="D19" s="450"/>
      <c r="E19" s="530"/>
      <c r="F19" s="530"/>
      <c r="G19" s="530"/>
      <c r="H19" s="530"/>
      <c r="I19" s="530"/>
      <c r="J19" s="530"/>
      <c r="K19" s="530"/>
      <c r="L19" s="538">
        <v>10683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100023445</v>
      </c>
      <c r="BO19" s="408"/>
      <c r="BP19" s="408"/>
      <c r="BQ19" s="408"/>
      <c r="BR19" s="408"/>
      <c r="BS19" s="408"/>
      <c r="BT19" s="408"/>
      <c r="BU19" s="409"/>
      <c r="BV19" s="407">
        <v>98373344</v>
      </c>
      <c r="BW19" s="408"/>
      <c r="BX19" s="408"/>
      <c r="BY19" s="408"/>
      <c r="BZ19" s="408"/>
      <c r="CA19" s="408"/>
      <c r="CB19" s="408"/>
      <c r="CC19" s="409"/>
      <c r="CD19" s="190"/>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77"/>
      <c r="B20" s="529" t="s">
        <v>151</v>
      </c>
      <c r="C20" s="450"/>
      <c r="D20" s="450"/>
      <c r="E20" s="530"/>
      <c r="F20" s="530"/>
      <c r="G20" s="530"/>
      <c r="H20" s="530"/>
      <c r="I20" s="530"/>
      <c r="J20" s="530"/>
      <c r="K20" s="530"/>
      <c r="L20" s="538">
        <v>180099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0"/>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77"/>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0"/>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77"/>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60559045</v>
      </c>
      <c r="BO22" s="371"/>
      <c r="BP22" s="371"/>
      <c r="BQ22" s="371"/>
      <c r="BR22" s="371"/>
      <c r="BS22" s="371"/>
      <c r="BT22" s="371"/>
      <c r="BU22" s="372"/>
      <c r="BV22" s="370">
        <v>57075668</v>
      </c>
      <c r="BW22" s="371"/>
      <c r="BX22" s="371"/>
      <c r="BY22" s="371"/>
      <c r="BZ22" s="371"/>
      <c r="CA22" s="371"/>
      <c r="CB22" s="371"/>
      <c r="CC22" s="372"/>
      <c r="CD22" s="190"/>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77"/>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43538161</v>
      </c>
      <c r="BO23" s="408"/>
      <c r="BP23" s="408"/>
      <c r="BQ23" s="408"/>
      <c r="BR23" s="408"/>
      <c r="BS23" s="408"/>
      <c r="BT23" s="408"/>
      <c r="BU23" s="409"/>
      <c r="BV23" s="407">
        <v>40865918</v>
      </c>
      <c r="BW23" s="408"/>
      <c r="BX23" s="408"/>
      <c r="BY23" s="408"/>
      <c r="BZ23" s="408"/>
      <c r="CA23" s="408"/>
      <c r="CB23" s="408"/>
      <c r="CC23" s="409"/>
      <c r="CD23" s="190"/>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77"/>
      <c r="B24" s="578"/>
      <c r="C24" s="554"/>
      <c r="D24" s="555"/>
      <c r="E24" s="457" t="s">
        <v>161</v>
      </c>
      <c r="F24" s="437"/>
      <c r="G24" s="437"/>
      <c r="H24" s="437"/>
      <c r="I24" s="437"/>
      <c r="J24" s="437"/>
      <c r="K24" s="438"/>
      <c r="L24" s="458">
        <v>1</v>
      </c>
      <c r="M24" s="459"/>
      <c r="N24" s="459"/>
      <c r="O24" s="459"/>
      <c r="P24" s="501"/>
      <c r="Q24" s="458">
        <v>10500</v>
      </c>
      <c r="R24" s="459"/>
      <c r="S24" s="459"/>
      <c r="T24" s="459"/>
      <c r="U24" s="459"/>
      <c r="V24" s="501"/>
      <c r="W24" s="553"/>
      <c r="X24" s="554"/>
      <c r="Y24" s="555"/>
      <c r="Z24" s="457" t="s">
        <v>162</v>
      </c>
      <c r="AA24" s="437"/>
      <c r="AB24" s="437"/>
      <c r="AC24" s="437"/>
      <c r="AD24" s="437"/>
      <c r="AE24" s="437"/>
      <c r="AF24" s="437"/>
      <c r="AG24" s="438"/>
      <c r="AH24" s="458">
        <v>2468</v>
      </c>
      <c r="AI24" s="459"/>
      <c r="AJ24" s="459"/>
      <c r="AK24" s="459"/>
      <c r="AL24" s="501"/>
      <c r="AM24" s="458">
        <v>7576760</v>
      </c>
      <c r="AN24" s="459"/>
      <c r="AO24" s="459"/>
      <c r="AP24" s="459"/>
      <c r="AQ24" s="459"/>
      <c r="AR24" s="501"/>
      <c r="AS24" s="458">
        <v>3070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53590473</v>
      </c>
      <c r="BO24" s="408"/>
      <c r="BP24" s="408"/>
      <c r="BQ24" s="408"/>
      <c r="BR24" s="408"/>
      <c r="BS24" s="408"/>
      <c r="BT24" s="408"/>
      <c r="BU24" s="409"/>
      <c r="BV24" s="407">
        <v>49100154</v>
      </c>
      <c r="BW24" s="408"/>
      <c r="BX24" s="408"/>
      <c r="BY24" s="408"/>
      <c r="BZ24" s="408"/>
      <c r="CA24" s="408"/>
      <c r="CB24" s="408"/>
      <c r="CC24" s="409"/>
      <c r="CD24" s="190"/>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77"/>
      <c r="B25" s="578"/>
      <c r="C25" s="554"/>
      <c r="D25" s="555"/>
      <c r="E25" s="457" t="s">
        <v>164</v>
      </c>
      <c r="F25" s="437"/>
      <c r="G25" s="437"/>
      <c r="H25" s="437"/>
      <c r="I25" s="437"/>
      <c r="J25" s="437"/>
      <c r="K25" s="438"/>
      <c r="L25" s="458">
        <v>2</v>
      </c>
      <c r="M25" s="459"/>
      <c r="N25" s="459"/>
      <c r="O25" s="459"/>
      <c r="P25" s="501"/>
      <c r="Q25" s="458">
        <v>9200</v>
      </c>
      <c r="R25" s="459"/>
      <c r="S25" s="459"/>
      <c r="T25" s="459"/>
      <c r="U25" s="459"/>
      <c r="V25" s="501"/>
      <c r="W25" s="553"/>
      <c r="X25" s="554"/>
      <c r="Y25" s="555"/>
      <c r="Z25" s="457" t="s">
        <v>165</v>
      </c>
      <c r="AA25" s="437"/>
      <c r="AB25" s="437"/>
      <c r="AC25" s="437"/>
      <c r="AD25" s="437"/>
      <c r="AE25" s="437"/>
      <c r="AF25" s="437"/>
      <c r="AG25" s="438"/>
      <c r="AH25" s="458">
        <v>359</v>
      </c>
      <c r="AI25" s="459"/>
      <c r="AJ25" s="459"/>
      <c r="AK25" s="459"/>
      <c r="AL25" s="501"/>
      <c r="AM25" s="458">
        <v>1070179</v>
      </c>
      <c r="AN25" s="459"/>
      <c r="AO25" s="459"/>
      <c r="AP25" s="459"/>
      <c r="AQ25" s="459"/>
      <c r="AR25" s="501"/>
      <c r="AS25" s="458">
        <v>2981</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55527862</v>
      </c>
      <c r="BO25" s="371"/>
      <c r="BP25" s="371"/>
      <c r="BQ25" s="371"/>
      <c r="BR25" s="371"/>
      <c r="BS25" s="371"/>
      <c r="BT25" s="371"/>
      <c r="BU25" s="372"/>
      <c r="BV25" s="370">
        <v>57169997</v>
      </c>
      <c r="BW25" s="371"/>
      <c r="BX25" s="371"/>
      <c r="BY25" s="371"/>
      <c r="BZ25" s="371"/>
      <c r="CA25" s="371"/>
      <c r="CB25" s="371"/>
      <c r="CC25" s="372"/>
      <c r="CD25" s="190"/>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77"/>
      <c r="B26" s="578"/>
      <c r="C26" s="554"/>
      <c r="D26" s="555"/>
      <c r="E26" s="457" t="s">
        <v>167</v>
      </c>
      <c r="F26" s="437"/>
      <c r="G26" s="437"/>
      <c r="H26" s="437"/>
      <c r="I26" s="437"/>
      <c r="J26" s="437"/>
      <c r="K26" s="438"/>
      <c r="L26" s="458">
        <v>1</v>
      </c>
      <c r="M26" s="459"/>
      <c r="N26" s="459"/>
      <c r="O26" s="459"/>
      <c r="P26" s="501"/>
      <c r="Q26" s="458">
        <v>8100</v>
      </c>
      <c r="R26" s="459"/>
      <c r="S26" s="459"/>
      <c r="T26" s="459"/>
      <c r="U26" s="459"/>
      <c r="V26" s="501"/>
      <c r="W26" s="553"/>
      <c r="X26" s="554"/>
      <c r="Y26" s="555"/>
      <c r="Z26" s="457" t="s">
        <v>168</v>
      </c>
      <c r="AA26" s="559"/>
      <c r="AB26" s="559"/>
      <c r="AC26" s="559"/>
      <c r="AD26" s="559"/>
      <c r="AE26" s="559"/>
      <c r="AF26" s="559"/>
      <c r="AG26" s="560"/>
      <c r="AH26" s="458">
        <v>205</v>
      </c>
      <c r="AI26" s="459"/>
      <c r="AJ26" s="459"/>
      <c r="AK26" s="459"/>
      <c r="AL26" s="501"/>
      <c r="AM26" s="458">
        <v>638985</v>
      </c>
      <c r="AN26" s="459"/>
      <c r="AO26" s="459"/>
      <c r="AP26" s="459"/>
      <c r="AQ26" s="459"/>
      <c r="AR26" s="501"/>
      <c r="AS26" s="458">
        <v>3117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561174</v>
      </c>
      <c r="BO26" s="408"/>
      <c r="BP26" s="408"/>
      <c r="BQ26" s="408"/>
      <c r="BR26" s="408"/>
      <c r="BS26" s="408"/>
      <c r="BT26" s="408"/>
      <c r="BU26" s="409"/>
      <c r="BV26" s="407">
        <v>463182</v>
      </c>
      <c r="BW26" s="408"/>
      <c r="BX26" s="408"/>
      <c r="BY26" s="408"/>
      <c r="BZ26" s="408"/>
      <c r="CA26" s="408"/>
      <c r="CB26" s="408"/>
      <c r="CC26" s="409"/>
      <c r="CD26" s="190"/>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77"/>
      <c r="B27" s="578"/>
      <c r="C27" s="554"/>
      <c r="D27" s="555"/>
      <c r="E27" s="457" t="s">
        <v>170</v>
      </c>
      <c r="F27" s="437"/>
      <c r="G27" s="437"/>
      <c r="H27" s="437"/>
      <c r="I27" s="437"/>
      <c r="J27" s="437"/>
      <c r="K27" s="438"/>
      <c r="L27" s="458">
        <v>1</v>
      </c>
      <c r="M27" s="459"/>
      <c r="N27" s="459"/>
      <c r="O27" s="459"/>
      <c r="P27" s="501"/>
      <c r="Q27" s="458">
        <v>7400</v>
      </c>
      <c r="R27" s="459"/>
      <c r="S27" s="459"/>
      <c r="T27" s="459"/>
      <c r="U27" s="459"/>
      <c r="V27" s="501"/>
      <c r="W27" s="553"/>
      <c r="X27" s="554"/>
      <c r="Y27" s="555"/>
      <c r="Z27" s="457" t="s">
        <v>171</v>
      </c>
      <c r="AA27" s="437"/>
      <c r="AB27" s="437"/>
      <c r="AC27" s="437"/>
      <c r="AD27" s="437"/>
      <c r="AE27" s="437"/>
      <c r="AF27" s="437"/>
      <c r="AG27" s="438"/>
      <c r="AH27" s="458">
        <v>98</v>
      </c>
      <c r="AI27" s="459"/>
      <c r="AJ27" s="459"/>
      <c r="AK27" s="459"/>
      <c r="AL27" s="501"/>
      <c r="AM27" s="458">
        <v>329968</v>
      </c>
      <c r="AN27" s="459"/>
      <c r="AO27" s="459"/>
      <c r="AP27" s="459"/>
      <c r="AQ27" s="459"/>
      <c r="AR27" s="501"/>
      <c r="AS27" s="458">
        <v>3367</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1339285</v>
      </c>
      <c r="BO27" s="527"/>
      <c r="BP27" s="527"/>
      <c r="BQ27" s="527"/>
      <c r="BR27" s="527"/>
      <c r="BS27" s="527"/>
      <c r="BT27" s="527"/>
      <c r="BU27" s="528"/>
      <c r="BV27" s="526">
        <v>1339283</v>
      </c>
      <c r="BW27" s="527"/>
      <c r="BX27" s="527"/>
      <c r="BY27" s="527"/>
      <c r="BZ27" s="527"/>
      <c r="CA27" s="527"/>
      <c r="CB27" s="527"/>
      <c r="CC27" s="528"/>
      <c r="CD27" s="192"/>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77"/>
      <c r="B28" s="578"/>
      <c r="C28" s="554"/>
      <c r="D28" s="555"/>
      <c r="E28" s="457" t="s">
        <v>173</v>
      </c>
      <c r="F28" s="437"/>
      <c r="G28" s="437"/>
      <c r="H28" s="437"/>
      <c r="I28" s="437"/>
      <c r="J28" s="437"/>
      <c r="K28" s="438"/>
      <c r="L28" s="458">
        <v>1</v>
      </c>
      <c r="M28" s="459"/>
      <c r="N28" s="459"/>
      <c r="O28" s="459"/>
      <c r="P28" s="501"/>
      <c r="Q28" s="458">
        <v>7000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14563568</v>
      </c>
      <c r="BO28" s="371"/>
      <c r="BP28" s="371"/>
      <c r="BQ28" s="371"/>
      <c r="BR28" s="371"/>
      <c r="BS28" s="371"/>
      <c r="BT28" s="371"/>
      <c r="BU28" s="372"/>
      <c r="BV28" s="370">
        <v>14303619</v>
      </c>
      <c r="BW28" s="371"/>
      <c r="BX28" s="371"/>
      <c r="BY28" s="371"/>
      <c r="BZ28" s="371"/>
      <c r="CA28" s="371"/>
      <c r="CB28" s="371"/>
      <c r="CC28" s="372"/>
      <c r="CD28" s="190"/>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77"/>
      <c r="B29" s="578"/>
      <c r="C29" s="554"/>
      <c r="D29" s="555"/>
      <c r="E29" s="457" t="s">
        <v>176</v>
      </c>
      <c r="F29" s="437"/>
      <c r="G29" s="437"/>
      <c r="H29" s="437"/>
      <c r="I29" s="437"/>
      <c r="J29" s="437"/>
      <c r="K29" s="438"/>
      <c r="L29" s="458">
        <v>34</v>
      </c>
      <c r="M29" s="459"/>
      <c r="N29" s="459"/>
      <c r="O29" s="459"/>
      <c r="P29" s="501"/>
      <c r="Q29" s="458">
        <v>6500</v>
      </c>
      <c r="R29" s="459"/>
      <c r="S29" s="459"/>
      <c r="T29" s="459"/>
      <c r="U29" s="459"/>
      <c r="V29" s="501"/>
      <c r="W29" s="556"/>
      <c r="X29" s="557"/>
      <c r="Y29" s="558"/>
      <c r="Z29" s="457" t="s">
        <v>177</v>
      </c>
      <c r="AA29" s="437"/>
      <c r="AB29" s="437"/>
      <c r="AC29" s="437"/>
      <c r="AD29" s="437"/>
      <c r="AE29" s="437"/>
      <c r="AF29" s="437"/>
      <c r="AG29" s="438"/>
      <c r="AH29" s="458">
        <v>2566</v>
      </c>
      <c r="AI29" s="459"/>
      <c r="AJ29" s="459"/>
      <c r="AK29" s="459"/>
      <c r="AL29" s="501"/>
      <c r="AM29" s="458">
        <v>7906728</v>
      </c>
      <c r="AN29" s="459"/>
      <c r="AO29" s="459"/>
      <c r="AP29" s="459"/>
      <c r="AQ29" s="459"/>
      <c r="AR29" s="501"/>
      <c r="AS29" s="458">
        <v>3081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92"/>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77"/>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19533787</v>
      </c>
      <c r="BO30" s="527"/>
      <c r="BP30" s="527"/>
      <c r="BQ30" s="527"/>
      <c r="BR30" s="527"/>
      <c r="BS30" s="527"/>
      <c r="BT30" s="527"/>
      <c r="BU30" s="528"/>
      <c r="BV30" s="526">
        <v>21286787</v>
      </c>
      <c r="BW30" s="527"/>
      <c r="BX30" s="527"/>
      <c r="BY30" s="527"/>
      <c r="BZ30" s="527"/>
      <c r="CA30" s="527"/>
      <c r="CB30" s="527"/>
      <c r="CC30" s="528"/>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2">
      <c r="A31" s="177"/>
      <c r="B31" s="199"/>
      <c r="DI31" s="200"/>
    </row>
    <row r="32" spans="1:113" ht="13.5" customHeight="1" x14ac:dyDescent="0.2">
      <c r="A32" s="177"/>
      <c r="B32" s="201"/>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0"/>
    </row>
    <row r="33" spans="1:113" ht="13.5" customHeight="1" x14ac:dyDescent="0.2">
      <c r="A33" s="177"/>
      <c r="B33" s="201"/>
      <c r="C33" s="431" t="s">
        <v>186</v>
      </c>
      <c r="D33" s="431"/>
      <c r="E33" s="396" t="s">
        <v>187</v>
      </c>
      <c r="F33" s="396"/>
      <c r="G33" s="396"/>
      <c r="H33" s="396"/>
      <c r="I33" s="396"/>
      <c r="J33" s="396"/>
      <c r="K33" s="396"/>
      <c r="L33" s="396"/>
      <c r="M33" s="396"/>
      <c r="N33" s="396"/>
      <c r="O33" s="396"/>
      <c r="P33" s="396"/>
      <c r="Q33" s="396"/>
      <c r="R33" s="396"/>
      <c r="S33" s="396"/>
      <c r="T33" s="202"/>
      <c r="U33" s="431" t="s">
        <v>186</v>
      </c>
      <c r="V33" s="431"/>
      <c r="W33" s="396" t="s">
        <v>187</v>
      </c>
      <c r="X33" s="396"/>
      <c r="Y33" s="396"/>
      <c r="Z33" s="396"/>
      <c r="AA33" s="396"/>
      <c r="AB33" s="396"/>
      <c r="AC33" s="396"/>
      <c r="AD33" s="396"/>
      <c r="AE33" s="396"/>
      <c r="AF33" s="396"/>
      <c r="AG33" s="396"/>
      <c r="AH33" s="396"/>
      <c r="AI33" s="396"/>
      <c r="AJ33" s="396"/>
      <c r="AK33" s="396"/>
      <c r="AL33" s="202"/>
      <c r="AM33" s="431" t="s">
        <v>186</v>
      </c>
      <c r="AN33" s="431"/>
      <c r="AO33" s="396" t="s">
        <v>187</v>
      </c>
      <c r="AP33" s="396"/>
      <c r="AQ33" s="396"/>
      <c r="AR33" s="396"/>
      <c r="AS33" s="396"/>
      <c r="AT33" s="396"/>
      <c r="AU33" s="396"/>
      <c r="AV33" s="396"/>
      <c r="AW33" s="396"/>
      <c r="AX33" s="396"/>
      <c r="AY33" s="396"/>
      <c r="AZ33" s="396"/>
      <c r="BA33" s="396"/>
      <c r="BB33" s="396"/>
      <c r="BC33" s="396"/>
      <c r="BD33" s="203"/>
      <c r="BE33" s="396" t="s">
        <v>188</v>
      </c>
      <c r="BF33" s="396"/>
      <c r="BG33" s="396" t="s">
        <v>189</v>
      </c>
      <c r="BH33" s="396"/>
      <c r="BI33" s="396"/>
      <c r="BJ33" s="396"/>
      <c r="BK33" s="396"/>
      <c r="BL33" s="396"/>
      <c r="BM33" s="396"/>
      <c r="BN33" s="396"/>
      <c r="BO33" s="396"/>
      <c r="BP33" s="396"/>
      <c r="BQ33" s="396"/>
      <c r="BR33" s="396"/>
      <c r="BS33" s="396"/>
      <c r="BT33" s="396"/>
      <c r="BU33" s="396"/>
      <c r="BV33" s="203"/>
      <c r="BW33" s="431" t="s">
        <v>188</v>
      </c>
      <c r="BX33" s="431"/>
      <c r="BY33" s="396" t="s">
        <v>190</v>
      </c>
      <c r="BZ33" s="396"/>
      <c r="CA33" s="396"/>
      <c r="CB33" s="396"/>
      <c r="CC33" s="396"/>
      <c r="CD33" s="396"/>
      <c r="CE33" s="396"/>
      <c r="CF33" s="396"/>
      <c r="CG33" s="396"/>
      <c r="CH33" s="396"/>
      <c r="CI33" s="396"/>
      <c r="CJ33" s="396"/>
      <c r="CK33" s="396"/>
      <c r="CL33" s="396"/>
      <c r="CM33" s="396"/>
      <c r="CN33" s="202"/>
      <c r="CO33" s="431" t="s">
        <v>186</v>
      </c>
      <c r="CP33" s="431"/>
      <c r="CQ33" s="396" t="s">
        <v>191</v>
      </c>
      <c r="CR33" s="396"/>
      <c r="CS33" s="396"/>
      <c r="CT33" s="396"/>
      <c r="CU33" s="396"/>
      <c r="CV33" s="396"/>
      <c r="CW33" s="396"/>
      <c r="CX33" s="396"/>
      <c r="CY33" s="396"/>
      <c r="CZ33" s="396"/>
      <c r="DA33" s="396"/>
      <c r="DB33" s="396"/>
      <c r="DC33" s="396"/>
      <c r="DD33" s="396"/>
      <c r="DE33" s="396"/>
      <c r="DF33" s="202"/>
      <c r="DG33" s="596" t="s">
        <v>192</v>
      </c>
      <c r="DH33" s="596"/>
      <c r="DI33" s="204"/>
    </row>
    <row r="34" spans="1:113" ht="32.25" customHeight="1" x14ac:dyDescent="0.2">
      <c r="A34" s="177"/>
      <c r="B34" s="201"/>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77"/>
      <c r="U34" s="597">
        <f>IF(W34="","",MAX(C34:D43)+1)</f>
        <v>7</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77"/>
      <c r="AM34" s="597">
        <f>IF(AO34="","",MAX(C34:D43,U34:V43)+1)</f>
        <v>10</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77"/>
      <c r="BE34" s="597" t="str">
        <f>IF(BG34="","",MAX(C34:D43,U34:V43,AM34:AN43)+1)</f>
        <v/>
      </c>
      <c r="BF34" s="597"/>
      <c r="BG34" s="598"/>
      <c r="BH34" s="598"/>
      <c r="BI34" s="598"/>
      <c r="BJ34" s="598"/>
      <c r="BK34" s="598"/>
      <c r="BL34" s="598"/>
      <c r="BM34" s="598"/>
      <c r="BN34" s="598"/>
      <c r="BO34" s="598"/>
      <c r="BP34" s="598"/>
      <c r="BQ34" s="598"/>
      <c r="BR34" s="598"/>
      <c r="BS34" s="598"/>
      <c r="BT34" s="598"/>
      <c r="BU34" s="598"/>
      <c r="BV34" s="177"/>
      <c r="BW34" s="597">
        <f>IF(BY34="","",MAX(C34:D43,U34:V43,AM34:AN43,BE34:BF43)+1)</f>
        <v>12</v>
      </c>
      <c r="BX34" s="597"/>
      <c r="BY34" s="598" t="str">
        <f>IF('各会計、関係団体の財政状況及び健全化判断比率'!B68="","",'各会計、関係団体の財政状況及び健全化判断比率'!B68)</f>
        <v>大阪府都市ボートレース企業団</v>
      </c>
      <c r="BZ34" s="598"/>
      <c r="CA34" s="598"/>
      <c r="CB34" s="598"/>
      <c r="CC34" s="598"/>
      <c r="CD34" s="598"/>
      <c r="CE34" s="598"/>
      <c r="CF34" s="598"/>
      <c r="CG34" s="598"/>
      <c r="CH34" s="598"/>
      <c r="CI34" s="598"/>
      <c r="CJ34" s="598"/>
      <c r="CK34" s="598"/>
      <c r="CL34" s="598"/>
      <c r="CM34" s="598"/>
      <c r="CN34" s="177"/>
      <c r="CO34" s="597">
        <f>IF(CQ34="","",MAX(C34:D43,U34:V43,AM34:AN43,BE34:BF43,BW34:BX43)+1)</f>
        <v>18</v>
      </c>
      <c r="CP34" s="597"/>
      <c r="CQ34" s="598" t="str">
        <f>IF('各会計、関係団体の財政状況及び健全化判断比率'!BS7="","",'各会計、関係団体の財政状況及び健全化判断比率'!BS7)</f>
        <v>吹田市健康づくり推進事業団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4"/>
    </row>
    <row r="35" spans="1:113" ht="32.25" customHeight="1" x14ac:dyDescent="0.2">
      <c r="A35" s="177"/>
      <c r="B35" s="201"/>
      <c r="C35" s="597">
        <f>IF(E35="","",C34+1)</f>
        <v>2</v>
      </c>
      <c r="D35" s="597"/>
      <c r="E35" s="598" t="str">
        <f>IF('各会計、関係団体の財政状況及び健全化判断比率'!B8="","",'各会計、関係団体の財政状況及び健全化判断比率'!B8)</f>
        <v>部落有財産特別会計</v>
      </c>
      <c r="F35" s="598"/>
      <c r="G35" s="598"/>
      <c r="H35" s="598"/>
      <c r="I35" s="598"/>
      <c r="J35" s="598"/>
      <c r="K35" s="598"/>
      <c r="L35" s="598"/>
      <c r="M35" s="598"/>
      <c r="N35" s="598"/>
      <c r="O35" s="598"/>
      <c r="P35" s="598"/>
      <c r="Q35" s="598"/>
      <c r="R35" s="598"/>
      <c r="S35" s="598"/>
      <c r="T35" s="177"/>
      <c r="U35" s="597">
        <f>IF(W35="","",U34+1)</f>
        <v>8</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77"/>
      <c r="AM35" s="597">
        <f t="shared" ref="AM35:AM43" si="0">IF(AO35="","",AM34+1)</f>
        <v>11</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77"/>
      <c r="BE35" s="597" t="str">
        <f t="shared" ref="BE35:BE43" si="1">IF(BG35="","",BE34+1)</f>
        <v/>
      </c>
      <c r="BF35" s="597"/>
      <c r="BG35" s="598"/>
      <c r="BH35" s="598"/>
      <c r="BI35" s="598"/>
      <c r="BJ35" s="598"/>
      <c r="BK35" s="598"/>
      <c r="BL35" s="598"/>
      <c r="BM35" s="598"/>
      <c r="BN35" s="598"/>
      <c r="BO35" s="598"/>
      <c r="BP35" s="598"/>
      <c r="BQ35" s="598"/>
      <c r="BR35" s="598"/>
      <c r="BS35" s="598"/>
      <c r="BT35" s="598"/>
      <c r="BU35" s="598"/>
      <c r="BV35" s="177"/>
      <c r="BW35" s="597">
        <f t="shared" ref="BW35:BW43" si="2">IF(BY35="","",BW34+1)</f>
        <v>13</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77"/>
      <c r="CO35" s="597">
        <f t="shared" ref="CO35:CO43" si="3">IF(CQ35="","",CO34+1)</f>
        <v>19</v>
      </c>
      <c r="CP35" s="597"/>
      <c r="CQ35" s="598" t="str">
        <f>IF('各会計、関係団体の財政状況及び健全化判断比率'!BS8="","",'各会計、関係団体の財政状況及び健全化判断比率'!BS8)</f>
        <v>吹田市介護老人保健施設事業団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4"/>
    </row>
    <row r="36" spans="1:113" ht="32.25" customHeight="1" x14ac:dyDescent="0.2">
      <c r="A36" s="177"/>
      <c r="B36" s="201"/>
      <c r="C36" s="597">
        <f>IF(E36="","",C35+1)</f>
        <v>3</v>
      </c>
      <c r="D36" s="597"/>
      <c r="E36" s="598" t="str">
        <f>IF('各会計、関係団体の財政状況及び健全化判断比率'!B9="","",'各会計、関係団体の財政状況及び健全化判断比率'!B9)</f>
        <v>勤労者福祉共済特別会計</v>
      </c>
      <c r="F36" s="598"/>
      <c r="G36" s="598"/>
      <c r="H36" s="598"/>
      <c r="I36" s="598"/>
      <c r="J36" s="598"/>
      <c r="K36" s="598"/>
      <c r="L36" s="598"/>
      <c r="M36" s="598"/>
      <c r="N36" s="598"/>
      <c r="O36" s="598"/>
      <c r="P36" s="598"/>
      <c r="Q36" s="598"/>
      <c r="R36" s="598"/>
      <c r="S36" s="598"/>
      <c r="T36" s="177"/>
      <c r="U36" s="597">
        <f t="shared" ref="U36:U43" si="4">IF(W36="","",U35+1)</f>
        <v>9</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77"/>
      <c r="AM36" s="597" t="str">
        <f t="shared" si="0"/>
        <v/>
      </c>
      <c r="AN36" s="597"/>
      <c r="AO36" s="598"/>
      <c r="AP36" s="598"/>
      <c r="AQ36" s="598"/>
      <c r="AR36" s="598"/>
      <c r="AS36" s="598"/>
      <c r="AT36" s="598"/>
      <c r="AU36" s="598"/>
      <c r="AV36" s="598"/>
      <c r="AW36" s="598"/>
      <c r="AX36" s="598"/>
      <c r="AY36" s="598"/>
      <c r="AZ36" s="598"/>
      <c r="BA36" s="598"/>
      <c r="BB36" s="598"/>
      <c r="BC36" s="598"/>
      <c r="BD36" s="177"/>
      <c r="BE36" s="597" t="str">
        <f t="shared" si="1"/>
        <v/>
      </c>
      <c r="BF36" s="597"/>
      <c r="BG36" s="598"/>
      <c r="BH36" s="598"/>
      <c r="BI36" s="598"/>
      <c r="BJ36" s="598"/>
      <c r="BK36" s="598"/>
      <c r="BL36" s="598"/>
      <c r="BM36" s="598"/>
      <c r="BN36" s="598"/>
      <c r="BO36" s="598"/>
      <c r="BP36" s="598"/>
      <c r="BQ36" s="598"/>
      <c r="BR36" s="598"/>
      <c r="BS36" s="598"/>
      <c r="BT36" s="598"/>
      <c r="BU36" s="598"/>
      <c r="BV36" s="177"/>
      <c r="BW36" s="597">
        <f t="shared" si="2"/>
        <v>14</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77"/>
      <c r="CO36" s="597">
        <f t="shared" si="3"/>
        <v>20</v>
      </c>
      <c r="CP36" s="597"/>
      <c r="CQ36" s="598" t="str">
        <f>IF('各会計、関係団体の財政状況及び健全化判断比率'!BS9="","",'各会計、関係団体の財政状況及び健全化判断比率'!BS9)</f>
        <v>吹田市文化振興事業団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4"/>
    </row>
    <row r="37" spans="1:113" ht="32.25" customHeight="1" x14ac:dyDescent="0.2">
      <c r="A37" s="177"/>
      <c r="B37" s="201"/>
      <c r="C37" s="597">
        <f>IF(E37="","",C36+1)</f>
        <v>4</v>
      </c>
      <c r="D37" s="597"/>
      <c r="E37" s="598" t="str">
        <f>IF('各会計、関係団体の財政状況及び健全化判断比率'!B10="","",'各会計、関係団体の財政状況及び健全化判断比率'!B10)</f>
        <v>公共用地先行取得特別会計</v>
      </c>
      <c r="F37" s="598"/>
      <c r="G37" s="598"/>
      <c r="H37" s="598"/>
      <c r="I37" s="598"/>
      <c r="J37" s="598"/>
      <c r="K37" s="598"/>
      <c r="L37" s="598"/>
      <c r="M37" s="598"/>
      <c r="N37" s="598"/>
      <c r="O37" s="598"/>
      <c r="P37" s="598"/>
      <c r="Q37" s="598"/>
      <c r="R37" s="598"/>
      <c r="S37" s="598"/>
      <c r="T37" s="177"/>
      <c r="U37" s="597" t="str">
        <f t="shared" si="4"/>
        <v/>
      </c>
      <c r="V37" s="597"/>
      <c r="W37" s="598"/>
      <c r="X37" s="598"/>
      <c r="Y37" s="598"/>
      <c r="Z37" s="598"/>
      <c r="AA37" s="598"/>
      <c r="AB37" s="598"/>
      <c r="AC37" s="598"/>
      <c r="AD37" s="598"/>
      <c r="AE37" s="598"/>
      <c r="AF37" s="598"/>
      <c r="AG37" s="598"/>
      <c r="AH37" s="598"/>
      <c r="AI37" s="598"/>
      <c r="AJ37" s="598"/>
      <c r="AK37" s="598"/>
      <c r="AL37" s="177"/>
      <c r="AM37" s="597" t="str">
        <f t="shared" si="0"/>
        <v/>
      </c>
      <c r="AN37" s="597"/>
      <c r="AO37" s="598"/>
      <c r="AP37" s="598"/>
      <c r="AQ37" s="598"/>
      <c r="AR37" s="598"/>
      <c r="AS37" s="598"/>
      <c r="AT37" s="598"/>
      <c r="AU37" s="598"/>
      <c r="AV37" s="598"/>
      <c r="AW37" s="598"/>
      <c r="AX37" s="598"/>
      <c r="AY37" s="598"/>
      <c r="AZ37" s="598"/>
      <c r="BA37" s="598"/>
      <c r="BB37" s="598"/>
      <c r="BC37" s="598"/>
      <c r="BD37" s="177"/>
      <c r="BE37" s="597" t="str">
        <f t="shared" si="1"/>
        <v/>
      </c>
      <c r="BF37" s="597"/>
      <c r="BG37" s="598"/>
      <c r="BH37" s="598"/>
      <c r="BI37" s="598"/>
      <c r="BJ37" s="598"/>
      <c r="BK37" s="598"/>
      <c r="BL37" s="598"/>
      <c r="BM37" s="598"/>
      <c r="BN37" s="598"/>
      <c r="BO37" s="598"/>
      <c r="BP37" s="598"/>
      <c r="BQ37" s="598"/>
      <c r="BR37" s="598"/>
      <c r="BS37" s="598"/>
      <c r="BT37" s="598"/>
      <c r="BU37" s="598"/>
      <c r="BV37" s="177"/>
      <c r="BW37" s="597">
        <f t="shared" si="2"/>
        <v>15</v>
      </c>
      <c r="BX37" s="597"/>
      <c r="BY37" s="598" t="str">
        <f>IF('各会計、関係団体の財政状況及び健全化判断比率'!B71="","",'各会計、関係団体の財政状況及び健全化判断比率'!B71)</f>
        <v>淀川右岸水防事務組合</v>
      </c>
      <c r="BZ37" s="598"/>
      <c r="CA37" s="598"/>
      <c r="CB37" s="598"/>
      <c r="CC37" s="598"/>
      <c r="CD37" s="598"/>
      <c r="CE37" s="598"/>
      <c r="CF37" s="598"/>
      <c r="CG37" s="598"/>
      <c r="CH37" s="598"/>
      <c r="CI37" s="598"/>
      <c r="CJ37" s="598"/>
      <c r="CK37" s="598"/>
      <c r="CL37" s="598"/>
      <c r="CM37" s="598"/>
      <c r="CN37" s="177"/>
      <c r="CO37" s="597">
        <f t="shared" si="3"/>
        <v>21</v>
      </c>
      <c r="CP37" s="597"/>
      <c r="CQ37" s="598" t="str">
        <f>IF('各会計、関係団体の財政状況及び健全化判断比率'!BS10="","",'各会計、関係団体の財政状況及び健全化判断比率'!BS10)</f>
        <v>吹田市国際交流協会</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4"/>
    </row>
    <row r="38" spans="1:113" ht="32.25" customHeight="1" x14ac:dyDescent="0.2">
      <c r="A38" s="177"/>
      <c r="B38" s="201"/>
      <c r="C38" s="597">
        <f t="shared" ref="C38:C43" si="5">IF(E38="","",C37+1)</f>
        <v>5</v>
      </c>
      <c r="D38" s="597"/>
      <c r="E38" s="598" t="str">
        <f>IF('各会計、関係団体の財政状況及び健全化判断比率'!B11="","",'各会計、関係団体の財政状況及び健全化判断比率'!B11)</f>
        <v>病院事業債管理特別会計</v>
      </c>
      <c r="F38" s="598"/>
      <c r="G38" s="598"/>
      <c r="H38" s="598"/>
      <c r="I38" s="598"/>
      <c r="J38" s="598"/>
      <c r="K38" s="598"/>
      <c r="L38" s="598"/>
      <c r="M38" s="598"/>
      <c r="N38" s="598"/>
      <c r="O38" s="598"/>
      <c r="P38" s="598"/>
      <c r="Q38" s="598"/>
      <c r="R38" s="598"/>
      <c r="S38" s="598"/>
      <c r="T38" s="177"/>
      <c r="U38" s="597" t="str">
        <f t="shared" si="4"/>
        <v/>
      </c>
      <c r="V38" s="597"/>
      <c r="W38" s="598"/>
      <c r="X38" s="598"/>
      <c r="Y38" s="598"/>
      <c r="Z38" s="598"/>
      <c r="AA38" s="598"/>
      <c r="AB38" s="598"/>
      <c r="AC38" s="598"/>
      <c r="AD38" s="598"/>
      <c r="AE38" s="598"/>
      <c r="AF38" s="598"/>
      <c r="AG38" s="598"/>
      <c r="AH38" s="598"/>
      <c r="AI38" s="598"/>
      <c r="AJ38" s="598"/>
      <c r="AK38" s="598"/>
      <c r="AL38" s="177"/>
      <c r="AM38" s="597" t="str">
        <f t="shared" si="0"/>
        <v/>
      </c>
      <c r="AN38" s="597"/>
      <c r="AO38" s="598"/>
      <c r="AP38" s="598"/>
      <c r="AQ38" s="598"/>
      <c r="AR38" s="598"/>
      <c r="AS38" s="598"/>
      <c r="AT38" s="598"/>
      <c r="AU38" s="598"/>
      <c r="AV38" s="598"/>
      <c r="AW38" s="598"/>
      <c r="AX38" s="598"/>
      <c r="AY38" s="598"/>
      <c r="AZ38" s="598"/>
      <c r="BA38" s="598"/>
      <c r="BB38" s="598"/>
      <c r="BC38" s="598"/>
      <c r="BD38" s="177"/>
      <c r="BE38" s="597" t="str">
        <f t="shared" si="1"/>
        <v/>
      </c>
      <c r="BF38" s="597"/>
      <c r="BG38" s="598"/>
      <c r="BH38" s="598"/>
      <c r="BI38" s="598"/>
      <c r="BJ38" s="598"/>
      <c r="BK38" s="598"/>
      <c r="BL38" s="598"/>
      <c r="BM38" s="598"/>
      <c r="BN38" s="598"/>
      <c r="BO38" s="598"/>
      <c r="BP38" s="598"/>
      <c r="BQ38" s="598"/>
      <c r="BR38" s="598"/>
      <c r="BS38" s="598"/>
      <c r="BT38" s="598"/>
      <c r="BU38" s="598"/>
      <c r="BV38" s="177"/>
      <c r="BW38" s="597">
        <f t="shared" si="2"/>
        <v>16</v>
      </c>
      <c r="BX38" s="597"/>
      <c r="BY38" s="598" t="str">
        <f>IF('各会計、関係団体の財政状況及び健全化判断比率'!B72="","",'各会計、関係団体の財政状況及び健全化判断比率'!B72)</f>
        <v>大阪広域水道企業団水道事業会計（水道用水供給事業用）</v>
      </c>
      <c r="BZ38" s="598"/>
      <c r="CA38" s="598"/>
      <c r="CB38" s="598"/>
      <c r="CC38" s="598"/>
      <c r="CD38" s="598"/>
      <c r="CE38" s="598"/>
      <c r="CF38" s="598"/>
      <c r="CG38" s="598"/>
      <c r="CH38" s="598"/>
      <c r="CI38" s="598"/>
      <c r="CJ38" s="598"/>
      <c r="CK38" s="598"/>
      <c r="CL38" s="598"/>
      <c r="CM38" s="598"/>
      <c r="CN38" s="177"/>
      <c r="CO38" s="597">
        <f t="shared" si="3"/>
        <v>22</v>
      </c>
      <c r="CP38" s="597"/>
      <c r="CQ38" s="598" t="str">
        <f>IF('各会計、関係団体の財政状況及び健全化判断比率'!BS11="","",'各会計、関係団体の財政状況及び健全化判断比率'!BS11)</f>
        <v>吹田市開発ビル</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4"/>
    </row>
    <row r="39" spans="1:113" ht="32.25" customHeight="1" x14ac:dyDescent="0.2">
      <c r="A39" s="177"/>
      <c r="B39" s="201"/>
      <c r="C39" s="597">
        <f t="shared" si="5"/>
        <v>6</v>
      </c>
      <c r="D39" s="597"/>
      <c r="E39" s="598" t="str">
        <f>IF('各会計、関係団体の財政状況及び健全化判断比率'!B12="","",'各会計、関係団体の財政状況及び健全化判断比率'!B12)</f>
        <v>母子父子寡婦福祉資金貸付特別会計</v>
      </c>
      <c r="F39" s="598"/>
      <c r="G39" s="598"/>
      <c r="H39" s="598"/>
      <c r="I39" s="598"/>
      <c r="J39" s="598"/>
      <c r="K39" s="598"/>
      <c r="L39" s="598"/>
      <c r="M39" s="598"/>
      <c r="N39" s="598"/>
      <c r="O39" s="598"/>
      <c r="P39" s="598"/>
      <c r="Q39" s="598"/>
      <c r="R39" s="598"/>
      <c r="S39" s="598"/>
      <c r="T39" s="177"/>
      <c r="U39" s="597" t="str">
        <f t="shared" si="4"/>
        <v/>
      </c>
      <c r="V39" s="597"/>
      <c r="W39" s="598"/>
      <c r="X39" s="598"/>
      <c r="Y39" s="598"/>
      <c r="Z39" s="598"/>
      <c r="AA39" s="598"/>
      <c r="AB39" s="598"/>
      <c r="AC39" s="598"/>
      <c r="AD39" s="598"/>
      <c r="AE39" s="598"/>
      <c r="AF39" s="598"/>
      <c r="AG39" s="598"/>
      <c r="AH39" s="598"/>
      <c r="AI39" s="598"/>
      <c r="AJ39" s="598"/>
      <c r="AK39" s="598"/>
      <c r="AL39" s="177"/>
      <c r="AM39" s="597" t="str">
        <f t="shared" si="0"/>
        <v/>
      </c>
      <c r="AN39" s="597"/>
      <c r="AO39" s="598"/>
      <c r="AP39" s="598"/>
      <c r="AQ39" s="598"/>
      <c r="AR39" s="598"/>
      <c r="AS39" s="598"/>
      <c r="AT39" s="598"/>
      <c r="AU39" s="598"/>
      <c r="AV39" s="598"/>
      <c r="AW39" s="598"/>
      <c r="AX39" s="598"/>
      <c r="AY39" s="598"/>
      <c r="AZ39" s="598"/>
      <c r="BA39" s="598"/>
      <c r="BB39" s="598"/>
      <c r="BC39" s="598"/>
      <c r="BD39" s="177"/>
      <c r="BE39" s="597" t="str">
        <f t="shared" si="1"/>
        <v/>
      </c>
      <c r="BF39" s="597"/>
      <c r="BG39" s="598"/>
      <c r="BH39" s="598"/>
      <c r="BI39" s="598"/>
      <c r="BJ39" s="598"/>
      <c r="BK39" s="598"/>
      <c r="BL39" s="598"/>
      <c r="BM39" s="598"/>
      <c r="BN39" s="598"/>
      <c r="BO39" s="598"/>
      <c r="BP39" s="598"/>
      <c r="BQ39" s="598"/>
      <c r="BR39" s="598"/>
      <c r="BS39" s="598"/>
      <c r="BT39" s="598"/>
      <c r="BU39" s="598"/>
      <c r="BV39" s="177"/>
      <c r="BW39" s="597">
        <f t="shared" si="2"/>
        <v>17</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77"/>
      <c r="CO39" s="597">
        <f t="shared" si="3"/>
        <v>23</v>
      </c>
      <c r="CP39" s="597"/>
      <c r="CQ39" s="598" t="str">
        <f>IF('各会計、関係団体の財政状況及び健全化判断比率'!BS12="","",'各会計、関係団体の財政状況及び健全化判断比率'!BS12)</f>
        <v>千里リサイクルプラザ</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4"/>
    </row>
    <row r="40" spans="1:113" ht="32.25" customHeight="1" x14ac:dyDescent="0.2">
      <c r="A40" s="177"/>
      <c r="B40" s="201"/>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77"/>
      <c r="U40" s="597" t="str">
        <f t="shared" si="4"/>
        <v/>
      </c>
      <c r="V40" s="597"/>
      <c r="W40" s="598"/>
      <c r="X40" s="598"/>
      <c r="Y40" s="598"/>
      <c r="Z40" s="598"/>
      <c r="AA40" s="598"/>
      <c r="AB40" s="598"/>
      <c r="AC40" s="598"/>
      <c r="AD40" s="598"/>
      <c r="AE40" s="598"/>
      <c r="AF40" s="598"/>
      <c r="AG40" s="598"/>
      <c r="AH40" s="598"/>
      <c r="AI40" s="598"/>
      <c r="AJ40" s="598"/>
      <c r="AK40" s="598"/>
      <c r="AL40" s="177"/>
      <c r="AM40" s="597" t="str">
        <f t="shared" si="0"/>
        <v/>
      </c>
      <c r="AN40" s="597"/>
      <c r="AO40" s="598"/>
      <c r="AP40" s="598"/>
      <c r="AQ40" s="598"/>
      <c r="AR40" s="598"/>
      <c r="AS40" s="598"/>
      <c r="AT40" s="598"/>
      <c r="AU40" s="598"/>
      <c r="AV40" s="598"/>
      <c r="AW40" s="598"/>
      <c r="AX40" s="598"/>
      <c r="AY40" s="598"/>
      <c r="AZ40" s="598"/>
      <c r="BA40" s="598"/>
      <c r="BB40" s="598"/>
      <c r="BC40" s="598"/>
      <c r="BD40" s="177"/>
      <c r="BE40" s="597" t="str">
        <f t="shared" si="1"/>
        <v/>
      </c>
      <c r="BF40" s="597"/>
      <c r="BG40" s="598"/>
      <c r="BH40" s="598"/>
      <c r="BI40" s="598"/>
      <c r="BJ40" s="598"/>
      <c r="BK40" s="598"/>
      <c r="BL40" s="598"/>
      <c r="BM40" s="598"/>
      <c r="BN40" s="598"/>
      <c r="BO40" s="598"/>
      <c r="BP40" s="598"/>
      <c r="BQ40" s="598"/>
      <c r="BR40" s="598"/>
      <c r="BS40" s="598"/>
      <c r="BT40" s="598"/>
      <c r="BU40" s="598"/>
      <c r="BV40" s="177"/>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77"/>
      <c r="CO40" s="597">
        <f t="shared" si="3"/>
        <v>24</v>
      </c>
      <c r="CP40" s="597"/>
      <c r="CQ40" s="598" t="str">
        <f>IF('各会計、関係団体の財政状況及び健全化判断比率'!BS13="","",'各会計、関係団体の財政状況及び健全化判断比率'!BS13)</f>
        <v>市立吹田市民病院</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4"/>
    </row>
    <row r="41" spans="1:113" ht="32.25" customHeight="1" x14ac:dyDescent="0.2">
      <c r="A41" s="177"/>
      <c r="B41" s="201"/>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77"/>
      <c r="U41" s="597" t="str">
        <f t="shared" si="4"/>
        <v/>
      </c>
      <c r="V41" s="597"/>
      <c r="W41" s="598"/>
      <c r="X41" s="598"/>
      <c r="Y41" s="598"/>
      <c r="Z41" s="598"/>
      <c r="AA41" s="598"/>
      <c r="AB41" s="598"/>
      <c r="AC41" s="598"/>
      <c r="AD41" s="598"/>
      <c r="AE41" s="598"/>
      <c r="AF41" s="598"/>
      <c r="AG41" s="598"/>
      <c r="AH41" s="598"/>
      <c r="AI41" s="598"/>
      <c r="AJ41" s="598"/>
      <c r="AK41" s="598"/>
      <c r="AL41" s="177"/>
      <c r="AM41" s="597" t="str">
        <f t="shared" si="0"/>
        <v/>
      </c>
      <c r="AN41" s="597"/>
      <c r="AO41" s="598"/>
      <c r="AP41" s="598"/>
      <c r="AQ41" s="598"/>
      <c r="AR41" s="598"/>
      <c r="AS41" s="598"/>
      <c r="AT41" s="598"/>
      <c r="AU41" s="598"/>
      <c r="AV41" s="598"/>
      <c r="AW41" s="598"/>
      <c r="AX41" s="598"/>
      <c r="AY41" s="598"/>
      <c r="AZ41" s="598"/>
      <c r="BA41" s="598"/>
      <c r="BB41" s="598"/>
      <c r="BC41" s="598"/>
      <c r="BD41" s="177"/>
      <c r="BE41" s="597" t="str">
        <f t="shared" si="1"/>
        <v/>
      </c>
      <c r="BF41" s="597"/>
      <c r="BG41" s="598"/>
      <c r="BH41" s="598"/>
      <c r="BI41" s="598"/>
      <c r="BJ41" s="598"/>
      <c r="BK41" s="598"/>
      <c r="BL41" s="598"/>
      <c r="BM41" s="598"/>
      <c r="BN41" s="598"/>
      <c r="BO41" s="598"/>
      <c r="BP41" s="598"/>
      <c r="BQ41" s="598"/>
      <c r="BR41" s="598"/>
      <c r="BS41" s="598"/>
      <c r="BT41" s="598"/>
      <c r="BU41" s="598"/>
      <c r="BV41" s="177"/>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77"/>
      <c r="CO41" s="597">
        <f t="shared" si="3"/>
        <v>25</v>
      </c>
      <c r="CP41" s="597"/>
      <c r="CQ41" s="598" t="str">
        <f>IF('各会計、関係団体の財政状況及び健全化判断比率'!BS14="","",'各会計、関係団体の財政状況及び健全化判断比率'!BS14)</f>
        <v>大阪外環状鉄道</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4"/>
    </row>
    <row r="42" spans="1:113" ht="32.25" customHeight="1" x14ac:dyDescent="0.2">
      <c r="B42" s="201"/>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77"/>
      <c r="U42" s="597" t="str">
        <f t="shared" si="4"/>
        <v/>
      </c>
      <c r="V42" s="597"/>
      <c r="W42" s="598"/>
      <c r="X42" s="598"/>
      <c r="Y42" s="598"/>
      <c r="Z42" s="598"/>
      <c r="AA42" s="598"/>
      <c r="AB42" s="598"/>
      <c r="AC42" s="598"/>
      <c r="AD42" s="598"/>
      <c r="AE42" s="598"/>
      <c r="AF42" s="598"/>
      <c r="AG42" s="598"/>
      <c r="AH42" s="598"/>
      <c r="AI42" s="598"/>
      <c r="AJ42" s="598"/>
      <c r="AK42" s="598"/>
      <c r="AL42" s="177"/>
      <c r="AM42" s="597" t="str">
        <f t="shared" si="0"/>
        <v/>
      </c>
      <c r="AN42" s="597"/>
      <c r="AO42" s="598"/>
      <c r="AP42" s="598"/>
      <c r="AQ42" s="598"/>
      <c r="AR42" s="598"/>
      <c r="AS42" s="598"/>
      <c r="AT42" s="598"/>
      <c r="AU42" s="598"/>
      <c r="AV42" s="598"/>
      <c r="AW42" s="598"/>
      <c r="AX42" s="598"/>
      <c r="AY42" s="598"/>
      <c r="AZ42" s="598"/>
      <c r="BA42" s="598"/>
      <c r="BB42" s="598"/>
      <c r="BC42" s="598"/>
      <c r="BD42" s="177"/>
      <c r="BE42" s="597" t="str">
        <f t="shared" si="1"/>
        <v/>
      </c>
      <c r="BF42" s="597"/>
      <c r="BG42" s="598"/>
      <c r="BH42" s="598"/>
      <c r="BI42" s="598"/>
      <c r="BJ42" s="598"/>
      <c r="BK42" s="598"/>
      <c r="BL42" s="598"/>
      <c r="BM42" s="598"/>
      <c r="BN42" s="598"/>
      <c r="BO42" s="598"/>
      <c r="BP42" s="598"/>
      <c r="BQ42" s="598"/>
      <c r="BR42" s="598"/>
      <c r="BS42" s="598"/>
      <c r="BT42" s="598"/>
      <c r="BU42" s="598"/>
      <c r="BV42" s="177"/>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77"/>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4"/>
    </row>
    <row r="43" spans="1:113" ht="32.25" customHeight="1" x14ac:dyDescent="0.2">
      <c r="B43" s="201"/>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77"/>
      <c r="U43" s="597" t="str">
        <f t="shared" si="4"/>
        <v/>
      </c>
      <c r="V43" s="597"/>
      <c r="W43" s="598"/>
      <c r="X43" s="598"/>
      <c r="Y43" s="598"/>
      <c r="Z43" s="598"/>
      <c r="AA43" s="598"/>
      <c r="AB43" s="598"/>
      <c r="AC43" s="598"/>
      <c r="AD43" s="598"/>
      <c r="AE43" s="598"/>
      <c r="AF43" s="598"/>
      <c r="AG43" s="598"/>
      <c r="AH43" s="598"/>
      <c r="AI43" s="598"/>
      <c r="AJ43" s="598"/>
      <c r="AK43" s="598"/>
      <c r="AL43" s="177"/>
      <c r="AM43" s="597" t="str">
        <f t="shared" si="0"/>
        <v/>
      </c>
      <c r="AN43" s="597"/>
      <c r="AO43" s="598"/>
      <c r="AP43" s="598"/>
      <c r="AQ43" s="598"/>
      <c r="AR43" s="598"/>
      <c r="AS43" s="598"/>
      <c r="AT43" s="598"/>
      <c r="AU43" s="598"/>
      <c r="AV43" s="598"/>
      <c r="AW43" s="598"/>
      <c r="AX43" s="598"/>
      <c r="AY43" s="598"/>
      <c r="AZ43" s="598"/>
      <c r="BA43" s="598"/>
      <c r="BB43" s="598"/>
      <c r="BC43" s="598"/>
      <c r="BD43" s="177"/>
      <c r="BE43" s="597" t="str">
        <f t="shared" si="1"/>
        <v/>
      </c>
      <c r="BF43" s="597"/>
      <c r="BG43" s="598"/>
      <c r="BH43" s="598"/>
      <c r="BI43" s="598"/>
      <c r="BJ43" s="598"/>
      <c r="BK43" s="598"/>
      <c r="BL43" s="598"/>
      <c r="BM43" s="598"/>
      <c r="BN43" s="598"/>
      <c r="BO43" s="598"/>
      <c r="BP43" s="598"/>
      <c r="BQ43" s="598"/>
      <c r="BR43" s="598"/>
      <c r="BS43" s="598"/>
      <c r="BT43" s="598"/>
      <c r="BU43" s="598"/>
      <c r="BV43" s="177"/>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77"/>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4"/>
    </row>
    <row r="44" spans="1:113" ht="13.5" customHeight="1" thickBot="1" x14ac:dyDescent="0.25">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2"/>
    <row r="46" spans="1:113" x14ac:dyDescent="0.2">
      <c r="B46" s="176"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tsthJyXdPtP7Hp3kMFbbWIPCfNqyWM/gbGEZvgPp5/U324+ic+CFRQy1mAOvZC8p/HAImooOuajbMNHyItojvQ==" saltValue="6cAKkSCgrmm9NLchrhgZU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51" t="s">
        <v>537</v>
      </c>
      <c r="D34" s="1151"/>
      <c r="E34" s="1152"/>
      <c r="F34" s="32">
        <v>0</v>
      </c>
      <c r="G34" s="33" t="s">
        <v>538</v>
      </c>
      <c r="H34" s="33" t="s">
        <v>539</v>
      </c>
      <c r="I34" s="33" t="s">
        <v>539</v>
      </c>
      <c r="J34" s="34" t="s">
        <v>538</v>
      </c>
      <c r="K34" s="22"/>
      <c r="L34" s="22"/>
      <c r="M34" s="22"/>
      <c r="N34" s="22"/>
      <c r="O34" s="22"/>
      <c r="P34" s="22"/>
    </row>
    <row r="35" spans="1:16" ht="39" customHeight="1" x14ac:dyDescent="0.2">
      <c r="A35" s="22"/>
      <c r="B35" s="35"/>
      <c r="C35" s="1145" t="s">
        <v>540</v>
      </c>
      <c r="D35" s="1146"/>
      <c r="E35" s="1147"/>
      <c r="F35" s="36">
        <v>5.0999999999999996</v>
      </c>
      <c r="G35" s="37">
        <v>6.23</v>
      </c>
      <c r="H35" s="37">
        <v>6.59</v>
      </c>
      <c r="I35" s="37">
        <v>7.05</v>
      </c>
      <c r="J35" s="38">
        <v>6.53</v>
      </c>
      <c r="K35" s="22"/>
      <c r="L35" s="22"/>
      <c r="M35" s="22"/>
      <c r="N35" s="22"/>
      <c r="O35" s="22"/>
      <c r="P35" s="22"/>
    </row>
    <row r="36" spans="1:16" ht="39" customHeight="1" x14ac:dyDescent="0.2">
      <c r="A36" s="22"/>
      <c r="B36" s="35"/>
      <c r="C36" s="1145" t="s">
        <v>541</v>
      </c>
      <c r="D36" s="1146"/>
      <c r="E36" s="1147"/>
      <c r="F36" s="36">
        <v>3.7</v>
      </c>
      <c r="G36" s="37">
        <v>4.6100000000000003</v>
      </c>
      <c r="H36" s="37">
        <v>4.55</v>
      </c>
      <c r="I36" s="37">
        <v>4.95</v>
      </c>
      <c r="J36" s="38">
        <v>5.35</v>
      </c>
      <c r="K36" s="22"/>
      <c r="L36" s="22"/>
      <c r="M36" s="22"/>
      <c r="N36" s="22"/>
      <c r="O36" s="22"/>
      <c r="P36" s="22"/>
    </row>
    <row r="37" spans="1:16" ht="39" customHeight="1" x14ac:dyDescent="0.2">
      <c r="A37" s="22"/>
      <c r="B37" s="35"/>
      <c r="C37" s="1145" t="s">
        <v>542</v>
      </c>
      <c r="D37" s="1146"/>
      <c r="E37" s="1147"/>
      <c r="F37" s="36">
        <v>0.19</v>
      </c>
      <c r="G37" s="37">
        <v>1.3</v>
      </c>
      <c r="H37" s="37">
        <v>1.85</v>
      </c>
      <c r="I37" s="37">
        <v>1.93</v>
      </c>
      <c r="J37" s="38">
        <v>1.08</v>
      </c>
      <c r="K37" s="22"/>
      <c r="L37" s="22"/>
      <c r="M37" s="22"/>
      <c r="N37" s="22"/>
      <c r="O37" s="22"/>
      <c r="P37" s="22"/>
    </row>
    <row r="38" spans="1:16" ht="39" customHeight="1" x14ac:dyDescent="0.2">
      <c r="A38" s="22"/>
      <c r="B38" s="35"/>
      <c r="C38" s="1145" t="s">
        <v>543</v>
      </c>
      <c r="D38" s="1146"/>
      <c r="E38" s="1147"/>
      <c r="F38" s="36">
        <v>0.47</v>
      </c>
      <c r="G38" s="37">
        <v>0.72</v>
      </c>
      <c r="H38" s="37">
        <v>1.04</v>
      </c>
      <c r="I38" s="37">
        <v>1.02</v>
      </c>
      <c r="J38" s="38">
        <v>0.98</v>
      </c>
      <c r="K38" s="22"/>
      <c r="L38" s="22"/>
      <c r="M38" s="22"/>
      <c r="N38" s="22"/>
      <c r="O38" s="22"/>
      <c r="P38" s="22"/>
    </row>
    <row r="39" spans="1:16" ht="39" customHeight="1" x14ac:dyDescent="0.2">
      <c r="A39" s="22"/>
      <c r="B39" s="35"/>
      <c r="C39" s="1145" t="s">
        <v>544</v>
      </c>
      <c r="D39" s="1146"/>
      <c r="E39" s="1147"/>
      <c r="F39" s="36">
        <v>0.56999999999999995</v>
      </c>
      <c r="G39" s="37">
        <v>0.57999999999999996</v>
      </c>
      <c r="H39" s="37">
        <v>3.26</v>
      </c>
      <c r="I39" s="37">
        <v>1.67</v>
      </c>
      <c r="J39" s="38">
        <v>0.66</v>
      </c>
      <c r="K39" s="22"/>
      <c r="L39" s="22"/>
      <c r="M39" s="22"/>
      <c r="N39" s="22"/>
      <c r="O39" s="22"/>
      <c r="P39" s="22"/>
    </row>
    <row r="40" spans="1:16" ht="39" customHeight="1" x14ac:dyDescent="0.2">
      <c r="A40" s="22"/>
      <c r="B40" s="35"/>
      <c r="C40" s="1145" t="s">
        <v>545</v>
      </c>
      <c r="D40" s="1146"/>
      <c r="E40" s="1147"/>
      <c r="F40" s="36">
        <v>0.18</v>
      </c>
      <c r="G40" s="37">
        <v>0.17</v>
      </c>
      <c r="H40" s="37">
        <v>0.17</v>
      </c>
      <c r="I40" s="37">
        <v>0.2</v>
      </c>
      <c r="J40" s="38">
        <v>0.2</v>
      </c>
      <c r="K40" s="22"/>
      <c r="L40" s="22"/>
      <c r="M40" s="22"/>
      <c r="N40" s="22"/>
      <c r="O40" s="22"/>
      <c r="P40" s="22"/>
    </row>
    <row r="41" spans="1:16" ht="39" customHeight="1" x14ac:dyDescent="0.2">
      <c r="A41" s="22"/>
      <c r="B41" s="35"/>
      <c r="C41" s="1145" t="s">
        <v>546</v>
      </c>
      <c r="D41" s="1146"/>
      <c r="E41" s="1147"/>
      <c r="F41" s="36" t="s">
        <v>491</v>
      </c>
      <c r="G41" s="37">
        <v>0</v>
      </c>
      <c r="H41" s="37">
        <v>0.02</v>
      </c>
      <c r="I41" s="37">
        <v>7.0000000000000007E-2</v>
      </c>
      <c r="J41" s="38">
        <v>0.08</v>
      </c>
      <c r="K41" s="22"/>
      <c r="L41" s="22"/>
      <c r="M41" s="22"/>
      <c r="N41" s="22"/>
      <c r="O41" s="22"/>
      <c r="P41" s="22"/>
    </row>
    <row r="42" spans="1:16" ht="39" customHeight="1" x14ac:dyDescent="0.2">
      <c r="A42" s="22"/>
      <c r="B42" s="39"/>
      <c r="C42" s="1145" t="s">
        <v>547</v>
      </c>
      <c r="D42" s="1146"/>
      <c r="E42" s="1147"/>
      <c r="F42" s="36" t="s">
        <v>491</v>
      </c>
      <c r="G42" s="37" t="s">
        <v>491</v>
      </c>
      <c r="H42" s="37" t="s">
        <v>491</v>
      </c>
      <c r="I42" s="37" t="s">
        <v>491</v>
      </c>
      <c r="J42" s="38" t="s">
        <v>491</v>
      </c>
      <c r="K42" s="22"/>
      <c r="L42" s="22"/>
      <c r="M42" s="22"/>
      <c r="N42" s="22"/>
      <c r="O42" s="22"/>
      <c r="P42" s="22"/>
    </row>
    <row r="43" spans="1:16" ht="39" customHeight="1" thickBot="1" x14ac:dyDescent="0.25">
      <c r="A43" s="22"/>
      <c r="B43" s="40"/>
      <c r="C43" s="1148" t="s">
        <v>548</v>
      </c>
      <c r="D43" s="1149"/>
      <c r="E43" s="1150"/>
      <c r="F43" s="41">
        <v>0.01</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m6m8PPTitPbDv/Cwg7kLDf5IqUZ9Gb98bHElQFzg+sq1WyBnITtitz0CO3D9WU9azAGy77ejWq3B1w9lczgp1A==" saltValue="dDmXn9lU6WWoVR3Gbrk04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election activeCell="M43" sqref="M43"/>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5859</v>
      </c>
      <c r="L45" s="60">
        <v>6530</v>
      </c>
      <c r="M45" s="60">
        <v>7507</v>
      </c>
      <c r="N45" s="60">
        <v>8034</v>
      </c>
      <c r="O45" s="61">
        <v>7999</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491</v>
      </c>
      <c r="L46" s="64" t="s">
        <v>491</v>
      </c>
      <c r="M46" s="64" t="s">
        <v>491</v>
      </c>
      <c r="N46" s="64" t="s">
        <v>491</v>
      </c>
      <c r="O46" s="65" t="s">
        <v>491</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491</v>
      </c>
      <c r="L47" s="64" t="s">
        <v>491</v>
      </c>
      <c r="M47" s="64" t="s">
        <v>491</v>
      </c>
      <c r="N47" s="64" t="s">
        <v>491</v>
      </c>
      <c r="O47" s="65" t="s">
        <v>491</v>
      </c>
      <c r="P47" s="48"/>
      <c r="Q47" s="48"/>
      <c r="R47" s="48"/>
      <c r="S47" s="48"/>
      <c r="T47" s="48"/>
      <c r="U47" s="48"/>
    </row>
    <row r="48" spans="1:21" ht="30.75" customHeight="1" x14ac:dyDescent="0.2">
      <c r="A48" s="48"/>
      <c r="B48" s="1155"/>
      <c r="C48" s="1156"/>
      <c r="D48" s="62"/>
      <c r="E48" s="1161" t="s">
        <v>13</v>
      </c>
      <c r="F48" s="1161"/>
      <c r="G48" s="1161"/>
      <c r="H48" s="1161"/>
      <c r="I48" s="1161"/>
      <c r="J48" s="1162"/>
      <c r="K48" s="63">
        <v>1832</v>
      </c>
      <c r="L48" s="64">
        <v>1704</v>
      </c>
      <c r="M48" s="64">
        <v>1680</v>
      </c>
      <c r="N48" s="64">
        <v>1606</v>
      </c>
      <c r="O48" s="65">
        <v>1570</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491</v>
      </c>
      <c r="L49" s="64" t="s">
        <v>491</v>
      </c>
      <c r="M49" s="64" t="s">
        <v>491</v>
      </c>
      <c r="N49" s="64" t="s">
        <v>491</v>
      </c>
      <c r="O49" s="65" t="s">
        <v>491</v>
      </c>
      <c r="P49" s="48"/>
      <c r="Q49" s="48"/>
      <c r="R49" s="48"/>
      <c r="S49" s="48"/>
      <c r="T49" s="48"/>
      <c r="U49" s="48"/>
    </row>
    <row r="50" spans="1:21" ht="30.75" customHeight="1" x14ac:dyDescent="0.2">
      <c r="A50" s="48"/>
      <c r="B50" s="1155"/>
      <c r="C50" s="1156"/>
      <c r="D50" s="62"/>
      <c r="E50" s="1161" t="s">
        <v>15</v>
      </c>
      <c r="F50" s="1161"/>
      <c r="G50" s="1161"/>
      <c r="H50" s="1161"/>
      <c r="I50" s="1161"/>
      <c r="J50" s="1162"/>
      <c r="K50" s="63">
        <v>310</v>
      </c>
      <c r="L50" s="64">
        <v>305</v>
      </c>
      <c r="M50" s="64">
        <v>973</v>
      </c>
      <c r="N50" s="64">
        <v>310</v>
      </c>
      <c r="O50" s="65">
        <v>307</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491</v>
      </c>
      <c r="L51" s="64" t="s">
        <v>491</v>
      </c>
      <c r="M51" s="64" t="s">
        <v>491</v>
      </c>
      <c r="N51" s="64" t="s">
        <v>491</v>
      </c>
      <c r="O51" s="65" t="s">
        <v>491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9533</v>
      </c>
      <c r="L52" s="64">
        <v>9232</v>
      </c>
      <c r="M52" s="64">
        <v>10356</v>
      </c>
      <c r="N52" s="64">
        <v>9850</v>
      </c>
      <c r="O52" s="65">
        <v>9298</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-1532</v>
      </c>
      <c r="L53" s="69">
        <v>-693</v>
      </c>
      <c r="M53" s="69">
        <v>-196</v>
      </c>
      <c r="N53" s="69">
        <v>100</v>
      </c>
      <c r="O53" s="70">
        <v>578</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wuLaxp4DzPk4sGQgecdQG4YSWK/PD0ONDs8QlLXIBSA7AQwc4y2hXeCms4F5d6BSDU/mBhcgJ43BduAfysofg==" saltValue="UkhLozIIIUqOj7d82nJTG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84" t="s">
        <v>30</v>
      </c>
      <c r="C41" s="1185"/>
      <c r="D41" s="105"/>
      <c r="E41" s="1190" t="s">
        <v>31</v>
      </c>
      <c r="F41" s="1190"/>
      <c r="G41" s="1190"/>
      <c r="H41" s="1191"/>
      <c r="I41" s="351">
        <v>71298</v>
      </c>
      <c r="J41" s="352">
        <v>74557</v>
      </c>
      <c r="K41" s="352">
        <v>73312</v>
      </c>
      <c r="L41" s="352">
        <v>73283</v>
      </c>
      <c r="M41" s="353">
        <v>76006</v>
      </c>
    </row>
    <row r="42" spans="2:13" ht="27.75" customHeight="1" x14ac:dyDescent="0.2">
      <c r="B42" s="1186"/>
      <c r="C42" s="1187"/>
      <c r="D42" s="106"/>
      <c r="E42" s="1192" t="s">
        <v>32</v>
      </c>
      <c r="F42" s="1192"/>
      <c r="G42" s="1192"/>
      <c r="H42" s="1193"/>
      <c r="I42" s="354">
        <v>2986</v>
      </c>
      <c r="J42" s="355">
        <v>2736</v>
      </c>
      <c r="K42" s="355">
        <v>2758</v>
      </c>
      <c r="L42" s="355">
        <v>2485</v>
      </c>
      <c r="M42" s="356">
        <v>2212</v>
      </c>
    </row>
    <row r="43" spans="2:13" ht="27.75" customHeight="1" x14ac:dyDescent="0.2">
      <c r="B43" s="1186"/>
      <c r="C43" s="1187"/>
      <c r="D43" s="106"/>
      <c r="E43" s="1192" t="s">
        <v>33</v>
      </c>
      <c r="F43" s="1192"/>
      <c r="G43" s="1192"/>
      <c r="H43" s="1193"/>
      <c r="I43" s="354">
        <v>15565</v>
      </c>
      <c r="J43" s="355">
        <v>14636</v>
      </c>
      <c r="K43" s="355">
        <v>13966</v>
      </c>
      <c r="L43" s="355">
        <v>13540</v>
      </c>
      <c r="M43" s="356">
        <v>13013</v>
      </c>
    </row>
    <row r="44" spans="2:13" ht="27.75" customHeight="1" x14ac:dyDescent="0.2">
      <c r="B44" s="1186"/>
      <c r="C44" s="1187"/>
      <c r="D44" s="106"/>
      <c r="E44" s="1192" t="s">
        <v>34</v>
      </c>
      <c r="F44" s="1192"/>
      <c r="G44" s="1192"/>
      <c r="H44" s="1193"/>
      <c r="I44" s="354" t="s">
        <v>491</v>
      </c>
      <c r="J44" s="355" t="s">
        <v>491</v>
      </c>
      <c r="K44" s="355" t="s">
        <v>491</v>
      </c>
      <c r="L44" s="355" t="s">
        <v>491</v>
      </c>
      <c r="M44" s="356" t="s">
        <v>491</v>
      </c>
    </row>
    <row r="45" spans="2:13" ht="27.75" customHeight="1" x14ac:dyDescent="0.2">
      <c r="B45" s="1186"/>
      <c r="C45" s="1187"/>
      <c r="D45" s="106"/>
      <c r="E45" s="1192" t="s">
        <v>35</v>
      </c>
      <c r="F45" s="1192"/>
      <c r="G45" s="1192"/>
      <c r="H45" s="1193"/>
      <c r="I45" s="354">
        <v>15677</v>
      </c>
      <c r="J45" s="355">
        <v>15283</v>
      </c>
      <c r="K45" s="355">
        <v>15351</v>
      </c>
      <c r="L45" s="355">
        <v>15296</v>
      </c>
      <c r="M45" s="356">
        <v>15860</v>
      </c>
    </row>
    <row r="46" spans="2:13" ht="27.75" customHeight="1" x14ac:dyDescent="0.2">
      <c r="B46" s="1186"/>
      <c r="C46" s="1187"/>
      <c r="D46" s="107"/>
      <c r="E46" s="1192" t="s">
        <v>36</v>
      </c>
      <c r="F46" s="1192"/>
      <c r="G46" s="1192"/>
      <c r="H46" s="1193"/>
      <c r="I46" s="354">
        <v>5408</v>
      </c>
      <c r="J46" s="355">
        <v>5573</v>
      </c>
      <c r="K46" s="355">
        <v>4008</v>
      </c>
      <c r="L46" s="355">
        <v>2205</v>
      </c>
      <c r="M46" s="356">
        <v>3639</v>
      </c>
    </row>
    <row r="47" spans="2:13" ht="27.75" customHeight="1" x14ac:dyDescent="0.2">
      <c r="B47" s="1186"/>
      <c r="C47" s="1187"/>
      <c r="D47" s="108"/>
      <c r="E47" s="1194" t="s">
        <v>37</v>
      </c>
      <c r="F47" s="1195"/>
      <c r="G47" s="1195"/>
      <c r="H47" s="1196"/>
      <c r="I47" s="354" t="s">
        <v>491</v>
      </c>
      <c r="J47" s="355" t="s">
        <v>491</v>
      </c>
      <c r="K47" s="355" t="s">
        <v>491</v>
      </c>
      <c r="L47" s="355" t="s">
        <v>491</v>
      </c>
      <c r="M47" s="356" t="s">
        <v>491</v>
      </c>
    </row>
    <row r="48" spans="2:13" ht="27.75" customHeight="1" x14ac:dyDescent="0.2">
      <c r="B48" s="1186"/>
      <c r="C48" s="1187"/>
      <c r="D48" s="106"/>
      <c r="E48" s="1192" t="s">
        <v>38</v>
      </c>
      <c r="F48" s="1192"/>
      <c r="G48" s="1192"/>
      <c r="H48" s="1193"/>
      <c r="I48" s="354" t="s">
        <v>491</v>
      </c>
      <c r="J48" s="355" t="s">
        <v>491</v>
      </c>
      <c r="K48" s="355" t="s">
        <v>491</v>
      </c>
      <c r="L48" s="355" t="s">
        <v>491</v>
      </c>
      <c r="M48" s="356" t="s">
        <v>491</v>
      </c>
    </row>
    <row r="49" spans="2:13" ht="27.75" customHeight="1" x14ac:dyDescent="0.2">
      <c r="B49" s="1188"/>
      <c r="C49" s="1189"/>
      <c r="D49" s="106"/>
      <c r="E49" s="1192" t="s">
        <v>39</v>
      </c>
      <c r="F49" s="1192"/>
      <c r="G49" s="1192"/>
      <c r="H49" s="1193"/>
      <c r="I49" s="354" t="s">
        <v>491</v>
      </c>
      <c r="J49" s="355" t="s">
        <v>491</v>
      </c>
      <c r="K49" s="355" t="s">
        <v>491</v>
      </c>
      <c r="L49" s="355" t="s">
        <v>491</v>
      </c>
      <c r="M49" s="356" t="s">
        <v>491</v>
      </c>
    </row>
    <row r="50" spans="2:13" ht="27.75" customHeight="1" x14ac:dyDescent="0.2">
      <c r="B50" s="1197" t="s">
        <v>40</v>
      </c>
      <c r="C50" s="1198"/>
      <c r="D50" s="109"/>
      <c r="E50" s="1192" t="s">
        <v>41</v>
      </c>
      <c r="F50" s="1192"/>
      <c r="G50" s="1192"/>
      <c r="H50" s="1193"/>
      <c r="I50" s="354">
        <v>36219</v>
      </c>
      <c r="J50" s="355">
        <v>38644</v>
      </c>
      <c r="K50" s="355">
        <v>40547</v>
      </c>
      <c r="L50" s="355">
        <v>39794</v>
      </c>
      <c r="M50" s="356">
        <v>37802</v>
      </c>
    </row>
    <row r="51" spans="2:13" ht="27.75" customHeight="1" x14ac:dyDescent="0.2">
      <c r="B51" s="1186"/>
      <c r="C51" s="1187"/>
      <c r="D51" s="106"/>
      <c r="E51" s="1192" t="s">
        <v>42</v>
      </c>
      <c r="F51" s="1192"/>
      <c r="G51" s="1192"/>
      <c r="H51" s="1193"/>
      <c r="I51" s="354">
        <v>36708</v>
      </c>
      <c r="J51" s="355">
        <v>34784</v>
      </c>
      <c r="K51" s="355">
        <v>32875</v>
      </c>
      <c r="L51" s="355">
        <v>31065</v>
      </c>
      <c r="M51" s="356">
        <v>30346</v>
      </c>
    </row>
    <row r="52" spans="2:13" ht="27.75" customHeight="1" x14ac:dyDescent="0.2">
      <c r="B52" s="1188"/>
      <c r="C52" s="1189"/>
      <c r="D52" s="106"/>
      <c r="E52" s="1192" t="s">
        <v>43</v>
      </c>
      <c r="F52" s="1192"/>
      <c r="G52" s="1192"/>
      <c r="H52" s="1193"/>
      <c r="I52" s="354">
        <v>68487</v>
      </c>
      <c r="J52" s="355">
        <v>67097</v>
      </c>
      <c r="K52" s="355">
        <v>67019</v>
      </c>
      <c r="L52" s="355">
        <v>64059</v>
      </c>
      <c r="M52" s="356">
        <v>61809</v>
      </c>
    </row>
    <row r="53" spans="2:13" ht="27.75" customHeight="1" thickBot="1" x14ac:dyDescent="0.25">
      <c r="B53" s="1199" t="s">
        <v>19</v>
      </c>
      <c r="C53" s="1200"/>
      <c r="D53" s="110"/>
      <c r="E53" s="1201" t="s">
        <v>44</v>
      </c>
      <c r="F53" s="1201"/>
      <c r="G53" s="1201"/>
      <c r="H53" s="1202"/>
      <c r="I53" s="357">
        <v>-30480</v>
      </c>
      <c r="J53" s="358">
        <v>-27740</v>
      </c>
      <c r="K53" s="358">
        <v>-31047</v>
      </c>
      <c r="L53" s="358">
        <v>-28109</v>
      </c>
      <c r="M53" s="359">
        <v>-19228</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9mGjLghc2GtRP1fgzvcdLsmYI/yPaWIMSSO6tj1EaMuMPlq6Xe7KSfI+qiGJYFmUyGEbrRZCkwc1LHbq9pAGTQ==" saltValue="+wjm+BI6Xzlb8SXzTo/LS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531</v>
      </c>
      <c r="G54" s="119" t="s">
        <v>532</v>
      </c>
      <c r="H54" s="120" t="s">
        <v>533</v>
      </c>
    </row>
    <row r="55" spans="2:8" ht="52.5" customHeight="1" x14ac:dyDescent="0.2">
      <c r="B55" s="121"/>
      <c r="C55" s="1211" t="s">
        <v>46</v>
      </c>
      <c r="D55" s="1211"/>
      <c r="E55" s="1212"/>
      <c r="F55" s="122">
        <v>13007</v>
      </c>
      <c r="G55" s="122">
        <v>14304</v>
      </c>
      <c r="H55" s="123">
        <v>14564</v>
      </c>
    </row>
    <row r="56" spans="2:8" ht="52.5" customHeight="1" x14ac:dyDescent="0.2">
      <c r="B56" s="124"/>
      <c r="C56" s="1213" t="s">
        <v>47</v>
      </c>
      <c r="D56" s="1213"/>
      <c r="E56" s="1214"/>
      <c r="F56" s="125" t="s">
        <v>491</v>
      </c>
      <c r="G56" s="125" t="s">
        <v>491</v>
      </c>
      <c r="H56" s="126" t="s">
        <v>491</v>
      </c>
    </row>
    <row r="57" spans="2:8" ht="53.25" customHeight="1" x14ac:dyDescent="0.2">
      <c r="B57" s="124"/>
      <c r="C57" s="1215" t="s">
        <v>48</v>
      </c>
      <c r="D57" s="1215"/>
      <c r="E57" s="1216"/>
      <c r="F57" s="127">
        <v>23220</v>
      </c>
      <c r="G57" s="127">
        <v>21287</v>
      </c>
      <c r="H57" s="128">
        <v>19534</v>
      </c>
    </row>
    <row r="58" spans="2:8" ht="45.75" customHeight="1" x14ac:dyDescent="0.2">
      <c r="B58" s="129"/>
      <c r="C58" s="1203" t="s">
        <v>570</v>
      </c>
      <c r="D58" s="1204"/>
      <c r="E58" s="1205"/>
      <c r="F58" s="360">
        <v>7554</v>
      </c>
      <c r="G58" s="360">
        <v>6369</v>
      </c>
      <c r="H58" s="361">
        <v>6990</v>
      </c>
    </row>
    <row r="59" spans="2:8" ht="45.75" customHeight="1" x14ac:dyDescent="0.2">
      <c r="B59" s="129"/>
      <c r="C59" s="1203" t="s">
        <v>571</v>
      </c>
      <c r="D59" s="1204"/>
      <c r="E59" s="1205"/>
      <c r="F59" s="360">
        <v>3565</v>
      </c>
      <c r="G59" s="360">
        <v>4165</v>
      </c>
      <c r="H59" s="361">
        <v>4968</v>
      </c>
    </row>
    <row r="60" spans="2:8" ht="45.75" customHeight="1" x14ac:dyDescent="0.2">
      <c r="B60" s="129"/>
      <c r="C60" s="1203" t="s">
        <v>572</v>
      </c>
      <c r="D60" s="1204"/>
      <c r="E60" s="1205"/>
      <c r="F60" s="360">
        <v>8664</v>
      </c>
      <c r="G60" s="360">
        <v>7179</v>
      </c>
      <c r="H60" s="361">
        <v>3773</v>
      </c>
    </row>
    <row r="61" spans="2:8" ht="45.75" customHeight="1" x14ac:dyDescent="0.2">
      <c r="B61" s="129"/>
      <c r="C61" s="1203" t="s">
        <v>573</v>
      </c>
      <c r="D61" s="1204"/>
      <c r="E61" s="1205"/>
      <c r="F61" s="360">
        <v>708</v>
      </c>
      <c r="G61" s="360">
        <v>679</v>
      </c>
      <c r="H61" s="361">
        <v>660</v>
      </c>
    </row>
    <row r="62" spans="2:8" ht="45.75" customHeight="1" thickBot="1" x14ac:dyDescent="0.25">
      <c r="B62" s="130"/>
      <c r="C62" s="1206" t="s">
        <v>574</v>
      </c>
      <c r="D62" s="1207"/>
      <c r="E62" s="1208"/>
      <c r="F62" s="362">
        <v>608</v>
      </c>
      <c r="G62" s="362">
        <v>619</v>
      </c>
      <c r="H62" s="363">
        <v>631</v>
      </c>
    </row>
    <row r="63" spans="2:8" ht="52.5" customHeight="1" thickBot="1" x14ac:dyDescent="0.25">
      <c r="B63" s="131"/>
      <c r="C63" s="1209" t="s">
        <v>49</v>
      </c>
      <c r="D63" s="1209"/>
      <c r="E63" s="1210"/>
      <c r="F63" s="132">
        <v>36227</v>
      </c>
      <c r="G63" s="132">
        <v>35590</v>
      </c>
      <c r="H63" s="133">
        <v>34097</v>
      </c>
    </row>
    <row r="64" spans="2:8" ht="13"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lqA7eit7x8tD4HW30J6RdjRhux8rGCq2bAVBbTE+2eKV6vrZD79Ou1HFPBa0t4ZzUS98rdj6B7mrlC4c3o79Lg==" saltValue="2NSKw1Hqb0GJc77aV5fB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ED62-BBA6-45AC-9520-BB981A09739A}">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19" customWidth="1"/>
    <col min="2" max="107" width="2.453125" style="1219" customWidth="1"/>
    <col min="108" max="108" width="6.08984375" style="1226" customWidth="1"/>
    <col min="109" max="109" width="5.90625" style="1225" customWidth="1"/>
    <col min="110" max="16384" width="8.63281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5" customFormat="1" ht="13"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5" customFormat="1" ht="13"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5" customFormat="1" ht="13"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5" customFormat="1" ht="13"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5" customFormat="1" ht="13"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5" customFormat="1" ht="13"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5" customFormat="1" ht="13"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5" customFormat="1" ht="13"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5" customFormat="1" ht="13"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5" customFormat="1" ht="13"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5" customFormat="1" ht="13"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5" customFormat="1" ht="13"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5" customFormat="1" ht="13"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5" customFormat="1" ht="13"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5" customFormat="1" ht="13"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 x14ac:dyDescent="0.2">
      <c r="DD19" s="1219"/>
      <c r="DE19" s="1219"/>
    </row>
    <row r="20" spans="1:109" ht="13"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 x14ac:dyDescent="0.2">
      <c r="B23" s="1225"/>
    </row>
    <row r="24" spans="1:109" ht="13" x14ac:dyDescent="0.2">
      <c r="B24" s="1225"/>
    </row>
    <row r="25" spans="1:109" ht="13" x14ac:dyDescent="0.2">
      <c r="B25" s="1225"/>
    </row>
    <row r="26" spans="1:109" ht="13" x14ac:dyDescent="0.2">
      <c r="B26" s="1225"/>
    </row>
    <row r="27" spans="1:109" ht="13" x14ac:dyDescent="0.2">
      <c r="B27" s="1225"/>
    </row>
    <row r="28" spans="1:109" ht="13" x14ac:dyDescent="0.2">
      <c r="B28" s="1225"/>
    </row>
    <row r="29" spans="1:109" ht="13" x14ac:dyDescent="0.2">
      <c r="B29" s="1225"/>
    </row>
    <row r="30" spans="1:109" ht="13" x14ac:dyDescent="0.2">
      <c r="B30" s="1225"/>
    </row>
    <row r="31" spans="1:109" ht="13" x14ac:dyDescent="0.2">
      <c r="B31" s="1225"/>
    </row>
    <row r="32" spans="1:109" ht="13" x14ac:dyDescent="0.2">
      <c r="B32" s="1225"/>
    </row>
    <row r="33" spans="2:109" ht="13" x14ac:dyDescent="0.2">
      <c r="B33" s="1225"/>
    </row>
    <row r="34" spans="2:109" ht="13" x14ac:dyDescent="0.2">
      <c r="B34" s="1225"/>
    </row>
    <row r="35" spans="2:109" ht="13" x14ac:dyDescent="0.2">
      <c r="B35" s="1225"/>
    </row>
    <row r="36" spans="2:109" ht="13" x14ac:dyDescent="0.2">
      <c r="B36" s="1225"/>
    </row>
    <row r="37" spans="2:109" ht="13" x14ac:dyDescent="0.2">
      <c r="B37" s="1225"/>
    </row>
    <row r="38" spans="2:109" ht="13" x14ac:dyDescent="0.2">
      <c r="B38" s="1225"/>
    </row>
    <row r="39" spans="2:109" ht="13"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 x14ac:dyDescent="0.2">
      <c r="B40" s="1230"/>
      <c r="DD40" s="1230"/>
      <c r="DE40" s="1219"/>
    </row>
    <row r="41" spans="2:109" ht="16.5" x14ac:dyDescent="0.2">
      <c r="B41" s="1231" t="s">
        <v>575</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 x14ac:dyDescent="0.2">
      <c r="B42" s="1225"/>
      <c r="G42" s="1232"/>
      <c r="I42" s="1233"/>
      <c r="J42" s="1233"/>
      <c r="K42" s="1233"/>
      <c r="AM42" s="1232"/>
      <c r="AN42" s="1232" t="s">
        <v>576</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577</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x14ac:dyDescent="0.2">
      <c r="B49" s="1225"/>
      <c r="AN49" s="1219" t="s">
        <v>578</v>
      </c>
    </row>
    <row r="50" spans="1:109" ht="13"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529</v>
      </c>
      <c r="BQ50" s="1250"/>
      <c r="BR50" s="1250"/>
      <c r="BS50" s="1250"/>
      <c r="BT50" s="1250"/>
      <c r="BU50" s="1250"/>
      <c r="BV50" s="1250"/>
      <c r="BW50" s="1250"/>
      <c r="BX50" s="1250" t="s">
        <v>530</v>
      </c>
      <c r="BY50" s="1250"/>
      <c r="BZ50" s="1250"/>
      <c r="CA50" s="1250"/>
      <c r="CB50" s="1250"/>
      <c r="CC50" s="1250"/>
      <c r="CD50" s="1250"/>
      <c r="CE50" s="1250"/>
      <c r="CF50" s="1250" t="s">
        <v>531</v>
      </c>
      <c r="CG50" s="1250"/>
      <c r="CH50" s="1250"/>
      <c r="CI50" s="1250"/>
      <c r="CJ50" s="1250"/>
      <c r="CK50" s="1250"/>
      <c r="CL50" s="1250"/>
      <c r="CM50" s="1250"/>
      <c r="CN50" s="1250" t="s">
        <v>532</v>
      </c>
      <c r="CO50" s="1250"/>
      <c r="CP50" s="1250"/>
      <c r="CQ50" s="1250"/>
      <c r="CR50" s="1250"/>
      <c r="CS50" s="1250"/>
      <c r="CT50" s="1250"/>
      <c r="CU50" s="1250"/>
      <c r="CV50" s="1250" t="s">
        <v>533</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579</v>
      </c>
      <c r="AO51" s="1254"/>
      <c r="AP51" s="1254"/>
      <c r="AQ51" s="1254"/>
      <c r="AR51" s="1254"/>
      <c r="AS51" s="1254"/>
      <c r="AT51" s="1254"/>
      <c r="AU51" s="1254"/>
      <c r="AV51" s="1254"/>
      <c r="AW51" s="1254"/>
      <c r="AX51" s="1254"/>
      <c r="AY51" s="1254"/>
      <c r="AZ51" s="1254"/>
      <c r="BA51" s="1254"/>
      <c r="BB51" s="1254" t="s">
        <v>580</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581</v>
      </c>
      <c r="BC53" s="1254"/>
      <c r="BD53" s="1254"/>
      <c r="BE53" s="1254"/>
      <c r="BF53" s="1254"/>
      <c r="BG53" s="1254"/>
      <c r="BH53" s="1254"/>
      <c r="BI53" s="1254"/>
      <c r="BJ53" s="1254"/>
      <c r="BK53" s="1254"/>
      <c r="BL53" s="1254"/>
      <c r="BM53" s="1254"/>
      <c r="BN53" s="1254"/>
      <c r="BO53" s="1254"/>
      <c r="BP53" s="1255">
        <v>60.6</v>
      </c>
      <c r="BQ53" s="1255"/>
      <c r="BR53" s="1255"/>
      <c r="BS53" s="1255"/>
      <c r="BT53" s="1255"/>
      <c r="BU53" s="1255"/>
      <c r="BV53" s="1255"/>
      <c r="BW53" s="1255"/>
      <c r="BX53" s="1255">
        <v>62.1</v>
      </c>
      <c r="BY53" s="1255"/>
      <c r="BZ53" s="1255"/>
      <c r="CA53" s="1255"/>
      <c r="CB53" s="1255"/>
      <c r="CC53" s="1255"/>
      <c r="CD53" s="1255"/>
      <c r="CE53" s="1255"/>
      <c r="CF53" s="1255">
        <v>62.7</v>
      </c>
      <c r="CG53" s="1255"/>
      <c r="CH53" s="1255"/>
      <c r="CI53" s="1255"/>
      <c r="CJ53" s="1255"/>
      <c r="CK53" s="1255"/>
      <c r="CL53" s="1255"/>
      <c r="CM53" s="1255"/>
      <c r="CN53" s="1255">
        <v>64.400000000000006</v>
      </c>
      <c r="CO53" s="1255"/>
      <c r="CP53" s="1255"/>
      <c r="CQ53" s="1255"/>
      <c r="CR53" s="1255"/>
      <c r="CS53" s="1255"/>
      <c r="CT53" s="1255"/>
      <c r="CU53" s="1255"/>
      <c r="CV53" s="1255">
        <v>64.900000000000006</v>
      </c>
      <c r="CW53" s="1255"/>
      <c r="CX53" s="1255"/>
      <c r="CY53" s="1255"/>
      <c r="CZ53" s="1255"/>
      <c r="DA53" s="1255"/>
      <c r="DB53" s="1255"/>
      <c r="DC53" s="1255"/>
    </row>
    <row r="54" spans="1:109" ht="13"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 x14ac:dyDescent="0.2">
      <c r="A55" s="1233"/>
      <c r="B55" s="1225"/>
      <c r="G55" s="1244"/>
      <c r="H55" s="1244"/>
      <c r="I55" s="1244"/>
      <c r="J55" s="1244"/>
      <c r="K55" s="1253"/>
      <c r="L55" s="1253"/>
      <c r="M55" s="1253"/>
      <c r="N55" s="1253"/>
      <c r="AN55" s="1250" t="s">
        <v>582</v>
      </c>
      <c r="AO55" s="1250"/>
      <c r="AP55" s="1250"/>
      <c r="AQ55" s="1250"/>
      <c r="AR55" s="1250"/>
      <c r="AS55" s="1250"/>
      <c r="AT55" s="1250"/>
      <c r="AU55" s="1250"/>
      <c r="AV55" s="1250"/>
      <c r="AW55" s="1250"/>
      <c r="AX55" s="1250"/>
      <c r="AY55" s="1250"/>
      <c r="AZ55" s="1250"/>
      <c r="BA55" s="1250"/>
      <c r="BB55" s="1254" t="s">
        <v>580</v>
      </c>
      <c r="BC55" s="1254"/>
      <c r="BD55" s="1254"/>
      <c r="BE55" s="1254"/>
      <c r="BF55" s="1254"/>
      <c r="BG55" s="1254"/>
      <c r="BH55" s="1254"/>
      <c r="BI55" s="1254"/>
      <c r="BJ55" s="1254"/>
      <c r="BK55" s="1254"/>
      <c r="BL55" s="1254"/>
      <c r="BM55" s="1254"/>
      <c r="BN55" s="1254"/>
      <c r="BO55" s="1254"/>
      <c r="BP55" s="1255">
        <v>19</v>
      </c>
      <c r="BQ55" s="1255"/>
      <c r="BR55" s="1255"/>
      <c r="BS55" s="1255"/>
      <c r="BT55" s="1255"/>
      <c r="BU55" s="1255"/>
      <c r="BV55" s="1255"/>
      <c r="BW55" s="1255"/>
      <c r="BX55" s="1255">
        <v>31.5</v>
      </c>
      <c r="BY55" s="1255"/>
      <c r="BZ55" s="1255"/>
      <c r="CA55" s="1255"/>
      <c r="CB55" s="1255"/>
      <c r="CC55" s="1255"/>
      <c r="CD55" s="1255"/>
      <c r="CE55" s="1255"/>
      <c r="CF55" s="1255">
        <v>23.4</v>
      </c>
      <c r="CG55" s="1255"/>
      <c r="CH55" s="1255"/>
      <c r="CI55" s="1255"/>
      <c r="CJ55" s="1255"/>
      <c r="CK55" s="1255"/>
      <c r="CL55" s="1255"/>
      <c r="CM55" s="1255"/>
      <c r="CN55" s="1255">
        <v>18.2</v>
      </c>
      <c r="CO55" s="1255"/>
      <c r="CP55" s="1255"/>
      <c r="CQ55" s="1255"/>
      <c r="CR55" s="1255"/>
      <c r="CS55" s="1255"/>
      <c r="CT55" s="1255"/>
      <c r="CU55" s="1255"/>
      <c r="CV55" s="1255">
        <v>17.100000000000001</v>
      </c>
      <c r="CW55" s="1255"/>
      <c r="CX55" s="1255"/>
      <c r="CY55" s="1255"/>
      <c r="CZ55" s="1255"/>
      <c r="DA55" s="1255"/>
      <c r="DB55" s="1255"/>
      <c r="DC55" s="1255"/>
    </row>
    <row r="56" spans="1:109" ht="13"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581</v>
      </c>
      <c r="BC57" s="1254"/>
      <c r="BD57" s="1254"/>
      <c r="BE57" s="1254"/>
      <c r="BF57" s="1254"/>
      <c r="BG57" s="1254"/>
      <c r="BH57" s="1254"/>
      <c r="BI57" s="1254"/>
      <c r="BJ57" s="1254"/>
      <c r="BK57" s="1254"/>
      <c r="BL57" s="1254"/>
      <c r="BM57" s="1254"/>
      <c r="BN57" s="1254"/>
      <c r="BO57" s="1254"/>
      <c r="BP57" s="1255">
        <v>60.9</v>
      </c>
      <c r="BQ57" s="1255"/>
      <c r="BR57" s="1255"/>
      <c r="BS57" s="1255"/>
      <c r="BT57" s="1255"/>
      <c r="BU57" s="1255"/>
      <c r="BV57" s="1255"/>
      <c r="BW57" s="1255"/>
      <c r="BX57" s="1255">
        <v>62.9</v>
      </c>
      <c r="BY57" s="1255"/>
      <c r="BZ57" s="1255"/>
      <c r="CA57" s="1255"/>
      <c r="CB57" s="1255"/>
      <c r="CC57" s="1255"/>
      <c r="CD57" s="1255"/>
      <c r="CE57" s="1255"/>
      <c r="CF57" s="1255">
        <v>63.9</v>
      </c>
      <c r="CG57" s="1255"/>
      <c r="CH57" s="1255"/>
      <c r="CI57" s="1255"/>
      <c r="CJ57" s="1255"/>
      <c r="CK57" s="1255"/>
      <c r="CL57" s="1255"/>
      <c r="CM57" s="1255"/>
      <c r="CN57" s="1255">
        <v>64.900000000000006</v>
      </c>
      <c r="CO57" s="1255"/>
      <c r="CP57" s="1255"/>
      <c r="CQ57" s="1255"/>
      <c r="CR57" s="1255"/>
      <c r="CS57" s="1255"/>
      <c r="CT57" s="1255"/>
      <c r="CU57" s="1255"/>
      <c r="CV57" s="1255">
        <v>65.8</v>
      </c>
      <c r="CW57" s="1255"/>
      <c r="CX57" s="1255"/>
      <c r="CY57" s="1255"/>
      <c r="CZ57" s="1255"/>
      <c r="DA57" s="1255"/>
      <c r="DB57" s="1255"/>
      <c r="DC57" s="1255"/>
      <c r="DD57" s="1258"/>
      <c r="DE57" s="1256"/>
    </row>
    <row r="58" spans="1:109" s="1233" customFormat="1" ht="13"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5" x14ac:dyDescent="0.2">
      <c r="B63" s="1264" t="s">
        <v>583</v>
      </c>
    </row>
    <row r="64" spans="1:109" ht="13" x14ac:dyDescent="0.2">
      <c r="B64" s="1225"/>
      <c r="G64" s="1232"/>
      <c r="I64" s="1265"/>
      <c r="J64" s="1265"/>
      <c r="K64" s="1265"/>
      <c r="L64" s="1265"/>
      <c r="M64" s="1265"/>
      <c r="N64" s="1266"/>
      <c r="AM64" s="1232"/>
      <c r="AN64" s="1232" t="s">
        <v>576</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 x14ac:dyDescent="0.2">
      <c r="B65" s="1225"/>
      <c r="AN65" s="1234" t="s">
        <v>584</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x14ac:dyDescent="0.2">
      <c r="B71" s="1225"/>
      <c r="G71" s="1270"/>
      <c r="I71" s="1271"/>
      <c r="J71" s="1268"/>
      <c r="K71" s="1268"/>
      <c r="L71" s="1269"/>
      <c r="M71" s="1268"/>
      <c r="N71" s="1269"/>
      <c r="AM71" s="1270"/>
      <c r="AN71" s="1219" t="s">
        <v>578</v>
      </c>
    </row>
    <row r="72" spans="2:107" ht="13"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529</v>
      </c>
      <c r="BQ72" s="1250"/>
      <c r="BR72" s="1250"/>
      <c r="BS72" s="1250"/>
      <c r="BT72" s="1250"/>
      <c r="BU72" s="1250"/>
      <c r="BV72" s="1250"/>
      <c r="BW72" s="1250"/>
      <c r="BX72" s="1250" t="s">
        <v>530</v>
      </c>
      <c r="BY72" s="1250"/>
      <c r="BZ72" s="1250"/>
      <c r="CA72" s="1250"/>
      <c r="CB72" s="1250"/>
      <c r="CC72" s="1250"/>
      <c r="CD72" s="1250"/>
      <c r="CE72" s="1250"/>
      <c r="CF72" s="1250" t="s">
        <v>531</v>
      </c>
      <c r="CG72" s="1250"/>
      <c r="CH72" s="1250"/>
      <c r="CI72" s="1250"/>
      <c r="CJ72" s="1250"/>
      <c r="CK72" s="1250"/>
      <c r="CL72" s="1250"/>
      <c r="CM72" s="1250"/>
      <c r="CN72" s="1250" t="s">
        <v>532</v>
      </c>
      <c r="CO72" s="1250"/>
      <c r="CP72" s="1250"/>
      <c r="CQ72" s="1250"/>
      <c r="CR72" s="1250"/>
      <c r="CS72" s="1250"/>
      <c r="CT72" s="1250"/>
      <c r="CU72" s="1250"/>
      <c r="CV72" s="1250" t="s">
        <v>533</v>
      </c>
      <c r="CW72" s="1250"/>
      <c r="CX72" s="1250"/>
      <c r="CY72" s="1250"/>
      <c r="CZ72" s="1250"/>
      <c r="DA72" s="1250"/>
      <c r="DB72" s="1250"/>
      <c r="DC72" s="1250"/>
    </row>
    <row r="73" spans="2:107" ht="13" x14ac:dyDescent="0.2">
      <c r="B73" s="1225"/>
      <c r="G73" s="1251"/>
      <c r="H73" s="1251"/>
      <c r="I73" s="1251"/>
      <c r="J73" s="1251"/>
      <c r="K73" s="1272"/>
      <c r="L73" s="1272"/>
      <c r="M73" s="1272"/>
      <c r="N73" s="1272"/>
      <c r="AM73" s="1243"/>
      <c r="AN73" s="1254" t="s">
        <v>579</v>
      </c>
      <c r="AO73" s="1254"/>
      <c r="AP73" s="1254"/>
      <c r="AQ73" s="1254"/>
      <c r="AR73" s="1254"/>
      <c r="AS73" s="1254"/>
      <c r="AT73" s="1254"/>
      <c r="AU73" s="1254"/>
      <c r="AV73" s="1254"/>
      <c r="AW73" s="1254"/>
      <c r="AX73" s="1254"/>
      <c r="AY73" s="1254"/>
      <c r="AZ73" s="1254"/>
      <c r="BA73" s="1254"/>
      <c r="BB73" s="1254" t="s">
        <v>580</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585</v>
      </c>
      <c r="BC75" s="1254"/>
      <c r="BD75" s="1254"/>
      <c r="BE75" s="1254"/>
      <c r="BF75" s="1254"/>
      <c r="BG75" s="1254"/>
      <c r="BH75" s="1254"/>
      <c r="BI75" s="1254"/>
      <c r="BJ75" s="1254"/>
      <c r="BK75" s="1254"/>
      <c r="BL75" s="1254"/>
      <c r="BM75" s="1254"/>
      <c r="BN75" s="1254"/>
      <c r="BO75" s="1254"/>
      <c r="BP75" s="1255">
        <v>-2.7</v>
      </c>
      <c r="BQ75" s="1255"/>
      <c r="BR75" s="1255"/>
      <c r="BS75" s="1255"/>
      <c r="BT75" s="1255"/>
      <c r="BU75" s="1255"/>
      <c r="BV75" s="1255"/>
      <c r="BW75" s="1255"/>
      <c r="BX75" s="1255">
        <v>-2.1</v>
      </c>
      <c r="BY75" s="1255"/>
      <c r="BZ75" s="1255"/>
      <c r="CA75" s="1255"/>
      <c r="CB75" s="1255"/>
      <c r="CC75" s="1255"/>
      <c r="CD75" s="1255"/>
      <c r="CE75" s="1255"/>
      <c r="CF75" s="1255">
        <v>-1.2</v>
      </c>
      <c r="CG75" s="1255"/>
      <c r="CH75" s="1255"/>
      <c r="CI75" s="1255"/>
      <c r="CJ75" s="1255"/>
      <c r="CK75" s="1255"/>
      <c r="CL75" s="1255"/>
      <c r="CM75" s="1255"/>
      <c r="CN75" s="1255">
        <v>-0.3</v>
      </c>
      <c r="CO75" s="1255"/>
      <c r="CP75" s="1255"/>
      <c r="CQ75" s="1255"/>
      <c r="CR75" s="1255"/>
      <c r="CS75" s="1255"/>
      <c r="CT75" s="1255"/>
      <c r="CU75" s="1255"/>
      <c r="CV75" s="1255">
        <v>0.2</v>
      </c>
      <c r="CW75" s="1255"/>
      <c r="CX75" s="1255"/>
      <c r="CY75" s="1255"/>
      <c r="CZ75" s="1255"/>
      <c r="DA75" s="1255"/>
      <c r="DB75" s="1255"/>
      <c r="DC75" s="1255"/>
    </row>
    <row r="76" spans="2:107" ht="13"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 x14ac:dyDescent="0.2">
      <c r="B77" s="1225"/>
      <c r="G77" s="1244"/>
      <c r="H77" s="1244"/>
      <c r="I77" s="1244"/>
      <c r="J77" s="1244"/>
      <c r="K77" s="1272"/>
      <c r="L77" s="1272"/>
      <c r="M77" s="1272"/>
      <c r="N77" s="1272"/>
      <c r="AN77" s="1250" t="s">
        <v>582</v>
      </c>
      <c r="AO77" s="1250"/>
      <c r="AP77" s="1250"/>
      <c r="AQ77" s="1250"/>
      <c r="AR77" s="1250"/>
      <c r="AS77" s="1250"/>
      <c r="AT77" s="1250"/>
      <c r="AU77" s="1250"/>
      <c r="AV77" s="1250"/>
      <c r="AW77" s="1250"/>
      <c r="AX77" s="1250"/>
      <c r="AY77" s="1250"/>
      <c r="AZ77" s="1250"/>
      <c r="BA77" s="1250"/>
      <c r="BB77" s="1254" t="s">
        <v>580</v>
      </c>
      <c r="BC77" s="1254"/>
      <c r="BD77" s="1254"/>
      <c r="BE77" s="1254"/>
      <c r="BF77" s="1254"/>
      <c r="BG77" s="1254"/>
      <c r="BH77" s="1254"/>
      <c r="BI77" s="1254"/>
      <c r="BJ77" s="1254"/>
      <c r="BK77" s="1254"/>
      <c r="BL77" s="1254"/>
      <c r="BM77" s="1254"/>
      <c r="BN77" s="1254"/>
      <c r="BO77" s="1254"/>
      <c r="BP77" s="1255">
        <v>19</v>
      </c>
      <c r="BQ77" s="1255"/>
      <c r="BR77" s="1255"/>
      <c r="BS77" s="1255"/>
      <c r="BT77" s="1255"/>
      <c r="BU77" s="1255"/>
      <c r="BV77" s="1255"/>
      <c r="BW77" s="1255"/>
      <c r="BX77" s="1255">
        <v>31.5</v>
      </c>
      <c r="BY77" s="1255"/>
      <c r="BZ77" s="1255"/>
      <c r="CA77" s="1255"/>
      <c r="CB77" s="1255"/>
      <c r="CC77" s="1255"/>
      <c r="CD77" s="1255"/>
      <c r="CE77" s="1255"/>
      <c r="CF77" s="1255">
        <v>23.4</v>
      </c>
      <c r="CG77" s="1255"/>
      <c r="CH77" s="1255"/>
      <c r="CI77" s="1255"/>
      <c r="CJ77" s="1255"/>
      <c r="CK77" s="1255"/>
      <c r="CL77" s="1255"/>
      <c r="CM77" s="1255"/>
      <c r="CN77" s="1255">
        <v>18.2</v>
      </c>
      <c r="CO77" s="1255"/>
      <c r="CP77" s="1255"/>
      <c r="CQ77" s="1255"/>
      <c r="CR77" s="1255"/>
      <c r="CS77" s="1255"/>
      <c r="CT77" s="1255"/>
      <c r="CU77" s="1255"/>
      <c r="CV77" s="1255">
        <v>17.100000000000001</v>
      </c>
      <c r="CW77" s="1255"/>
      <c r="CX77" s="1255"/>
      <c r="CY77" s="1255"/>
      <c r="CZ77" s="1255"/>
      <c r="DA77" s="1255"/>
      <c r="DB77" s="1255"/>
      <c r="DC77" s="1255"/>
    </row>
    <row r="78" spans="2:107" ht="13"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585</v>
      </c>
      <c r="BC79" s="1254"/>
      <c r="BD79" s="1254"/>
      <c r="BE79" s="1254"/>
      <c r="BF79" s="1254"/>
      <c r="BG79" s="1254"/>
      <c r="BH79" s="1254"/>
      <c r="BI79" s="1254"/>
      <c r="BJ79" s="1254"/>
      <c r="BK79" s="1254"/>
      <c r="BL79" s="1254"/>
      <c r="BM79" s="1254"/>
      <c r="BN79" s="1254"/>
      <c r="BO79" s="1254"/>
      <c r="BP79" s="1255">
        <v>3.6</v>
      </c>
      <c r="BQ79" s="1255"/>
      <c r="BR79" s="1255"/>
      <c r="BS79" s="1255"/>
      <c r="BT79" s="1255"/>
      <c r="BU79" s="1255"/>
      <c r="BV79" s="1255"/>
      <c r="BW79" s="1255"/>
      <c r="BX79" s="1255">
        <v>5.4</v>
      </c>
      <c r="BY79" s="1255"/>
      <c r="BZ79" s="1255"/>
      <c r="CA79" s="1255"/>
      <c r="CB79" s="1255"/>
      <c r="CC79" s="1255"/>
      <c r="CD79" s="1255"/>
      <c r="CE79" s="1255"/>
      <c r="CF79" s="1255">
        <v>5.2</v>
      </c>
      <c r="CG79" s="1255"/>
      <c r="CH79" s="1255"/>
      <c r="CI79" s="1255"/>
      <c r="CJ79" s="1255"/>
      <c r="CK79" s="1255"/>
      <c r="CL79" s="1255"/>
      <c r="CM79" s="1255"/>
      <c r="CN79" s="1255">
        <v>5.2</v>
      </c>
      <c r="CO79" s="1255"/>
      <c r="CP79" s="1255"/>
      <c r="CQ79" s="1255"/>
      <c r="CR79" s="1255"/>
      <c r="CS79" s="1255"/>
      <c r="CT79" s="1255"/>
      <c r="CU79" s="1255"/>
      <c r="CV79" s="1255">
        <v>5.2</v>
      </c>
      <c r="CW79" s="1255"/>
      <c r="CX79" s="1255"/>
      <c r="CY79" s="1255"/>
      <c r="CZ79" s="1255"/>
      <c r="DA79" s="1255"/>
      <c r="DB79" s="1255"/>
      <c r="DC79" s="1255"/>
    </row>
    <row r="80" spans="2:107" ht="13"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 x14ac:dyDescent="0.2">
      <c r="B81" s="1225"/>
    </row>
    <row r="82" spans="2:109" ht="16.5"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 x14ac:dyDescent="0.2">
      <c r="DD84" s="1219"/>
      <c r="DE84" s="1219"/>
    </row>
    <row r="85" spans="2:109" ht="13" x14ac:dyDescent="0.2">
      <c r="DD85" s="1219"/>
      <c r="DE85" s="1219"/>
    </row>
  </sheetData>
  <sheetProtection algorithmName="SHA-512" hashValue="QXBQi0+/vK1cjjutfR0ysKoibl/Gk/ZrTATMVToylbmZU4p/EYieZAGaQ+2dCgJ3Zja9jfzcC4ZsNeRcakncRQ==" saltValue="Dj8pSAih+ytow3u6IQtxn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0872E-A287-4854-974C-65FD52BC26D6}">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479</v>
      </c>
    </row>
  </sheetData>
  <sheetProtection algorithmName="SHA-512" hashValue="ncrWzoasqjqWbGxxDsKvVWJ8ANRJoexB04H09+ZDKG9o1pFOY3/Ju5hRqZ89tvNUYEpNITTQTy5KcwrRTkBcsg==" saltValue="e8F4EyThkfDJCi7AyC8XP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7B76-3F05-480C-B10B-AD280BE6FB66}">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479</v>
      </c>
    </row>
  </sheetData>
  <sheetProtection algorithmName="SHA-512" hashValue="aHS3Ag/0UEy1FImiU61B152lGMCqh8zfjjabIs2FQO8JglFw4ZzKXKGH7w8JJA3s0pHaMgbAHTXlUyrtGFrQEw==" saltValue="ClTQ3n9/z92NTtLy4H9w+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0" customWidth="1"/>
    <col min="2" max="8" width="13.36328125" style="140" customWidth="1"/>
    <col min="9" max="16384" width="11.08984375" style="140"/>
  </cols>
  <sheetData>
    <row r="1" spans="1:8" x14ac:dyDescent="0.2">
      <c r="A1" s="134"/>
      <c r="B1" s="135"/>
      <c r="C1" s="136"/>
      <c r="D1" s="137"/>
      <c r="E1" s="138"/>
      <c r="F1" s="138"/>
      <c r="G1" s="138"/>
      <c r="H1" s="139"/>
    </row>
    <row r="2" spans="1:8" x14ac:dyDescent="0.2">
      <c r="A2" s="141"/>
      <c r="B2" s="142"/>
      <c r="C2" s="143"/>
      <c r="D2" s="144" t="s">
        <v>50</v>
      </c>
      <c r="E2" s="145"/>
      <c r="F2" s="146" t="s">
        <v>528</v>
      </c>
      <c r="G2" s="147"/>
      <c r="H2" s="148"/>
    </row>
    <row r="3" spans="1:8" x14ac:dyDescent="0.2">
      <c r="A3" s="144" t="s">
        <v>521</v>
      </c>
      <c r="B3" s="149"/>
      <c r="C3" s="150"/>
      <c r="D3" s="151">
        <v>35520</v>
      </c>
      <c r="E3" s="152"/>
      <c r="F3" s="153">
        <v>46035</v>
      </c>
      <c r="G3" s="154"/>
      <c r="H3" s="155"/>
    </row>
    <row r="4" spans="1:8" x14ac:dyDescent="0.2">
      <c r="A4" s="156"/>
      <c r="B4" s="157"/>
      <c r="C4" s="158"/>
      <c r="D4" s="159">
        <v>22871</v>
      </c>
      <c r="E4" s="160"/>
      <c r="F4" s="161">
        <v>25158</v>
      </c>
      <c r="G4" s="162"/>
      <c r="H4" s="163"/>
    </row>
    <row r="5" spans="1:8" x14ac:dyDescent="0.2">
      <c r="A5" s="144" t="s">
        <v>523</v>
      </c>
      <c r="B5" s="149"/>
      <c r="C5" s="150"/>
      <c r="D5" s="151">
        <v>43019</v>
      </c>
      <c r="E5" s="152"/>
      <c r="F5" s="153">
        <v>52191</v>
      </c>
      <c r="G5" s="154"/>
      <c r="H5" s="155"/>
    </row>
    <row r="6" spans="1:8" x14ac:dyDescent="0.2">
      <c r="A6" s="156"/>
      <c r="B6" s="157"/>
      <c r="C6" s="158"/>
      <c r="D6" s="159">
        <v>31658</v>
      </c>
      <c r="E6" s="160"/>
      <c r="F6" s="161">
        <v>26807</v>
      </c>
      <c r="G6" s="162"/>
      <c r="H6" s="163"/>
    </row>
    <row r="7" spans="1:8" x14ac:dyDescent="0.2">
      <c r="A7" s="144" t="s">
        <v>524</v>
      </c>
      <c r="B7" s="149"/>
      <c r="C7" s="150"/>
      <c r="D7" s="151">
        <v>42353</v>
      </c>
      <c r="E7" s="152"/>
      <c r="F7" s="153">
        <v>48105</v>
      </c>
      <c r="G7" s="154"/>
      <c r="H7" s="155"/>
    </row>
    <row r="8" spans="1:8" x14ac:dyDescent="0.2">
      <c r="A8" s="156"/>
      <c r="B8" s="157"/>
      <c r="C8" s="158"/>
      <c r="D8" s="159">
        <v>22891</v>
      </c>
      <c r="E8" s="160"/>
      <c r="F8" s="161">
        <v>24072</v>
      </c>
      <c r="G8" s="162"/>
      <c r="H8" s="163"/>
    </row>
    <row r="9" spans="1:8" x14ac:dyDescent="0.2">
      <c r="A9" s="144" t="s">
        <v>525</v>
      </c>
      <c r="B9" s="149"/>
      <c r="C9" s="150"/>
      <c r="D9" s="151">
        <v>44784</v>
      </c>
      <c r="E9" s="152"/>
      <c r="F9" s="153">
        <v>47446</v>
      </c>
      <c r="G9" s="154"/>
      <c r="H9" s="155"/>
    </row>
    <row r="10" spans="1:8" x14ac:dyDescent="0.2">
      <c r="A10" s="156"/>
      <c r="B10" s="157"/>
      <c r="C10" s="158"/>
      <c r="D10" s="159">
        <v>28356</v>
      </c>
      <c r="E10" s="160"/>
      <c r="F10" s="161">
        <v>24371</v>
      </c>
      <c r="G10" s="162"/>
      <c r="H10" s="163"/>
    </row>
    <row r="11" spans="1:8" x14ac:dyDescent="0.2">
      <c r="A11" s="144" t="s">
        <v>526</v>
      </c>
      <c r="B11" s="149"/>
      <c r="C11" s="150"/>
      <c r="D11" s="151">
        <v>59449</v>
      </c>
      <c r="E11" s="152"/>
      <c r="F11" s="153">
        <v>48387</v>
      </c>
      <c r="G11" s="154"/>
      <c r="H11" s="155"/>
    </row>
    <row r="12" spans="1:8" x14ac:dyDescent="0.2">
      <c r="A12" s="156"/>
      <c r="B12" s="157"/>
      <c r="C12" s="164"/>
      <c r="D12" s="159">
        <v>44829</v>
      </c>
      <c r="E12" s="160"/>
      <c r="F12" s="161">
        <v>25592</v>
      </c>
      <c r="G12" s="162"/>
      <c r="H12" s="163"/>
    </row>
    <row r="13" spans="1:8" x14ac:dyDescent="0.2">
      <c r="A13" s="144"/>
      <c r="B13" s="149"/>
      <c r="C13" s="165"/>
      <c r="D13" s="166">
        <v>45025</v>
      </c>
      <c r="E13" s="167"/>
      <c r="F13" s="168">
        <v>48433</v>
      </c>
      <c r="G13" s="169"/>
      <c r="H13" s="155"/>
    </row>
    <row r="14" spans="1:8" x14ac:dyDescent="0.2">
      <c r="A14" s="156"/>
      <c r="B14" s="157"/>
      <c r="C14" s="158"/>
      <c r="D14" s="159">
        <v>30121</v>
      </c>
      <c r="E14" s="160"/>
      <c r="F14" s="161">
        <v>25200</v>
      </c>
      <c r="G14" s="162"/>
      <c r="H14" s="163"/>
    </row>
    <row r="17" spans="1:11" x14ac:dyDescent="0.2">
      <c r="A17" s="140" t="s">
        <v>51</v>
      </c>
    </row>
    <row r="18" spans="1:11" x14ac:dyDescent="0.2">
      <c r="A18" s="170"/>
      <c r="B18" s="170" t="str">
        <f>実質収支比率等に係る経年分析!F$46</f>
        <v>R01</v>
      </c>
      <c r="C18" s="170" t="str">
        <f>実質収支比率等に係る経年分析!G$46</f>
        <v>R02</v>
      </c>
      <c r="D18" s="170" t="str">
        <f>実質収支比率等に係る経年分析!H$46</f>
        <v>R03</v>
      </c>
      <c r="E18" s="170" t="str">
        <f>実質収支比率等に係る経年分析!I$46</f>
        <v>R04</v>
      </c>
      <c r="F18" s="170" t="str">
        <f>実質収支比率等に係る経年分析!J$46</f>
        <v>R05</v>
      </c>
    </row>
    <row r="19" spans="1:11" x14ac:dyDescent="0.2">
      <c r="A19" s="170" t="s">
        <v>52</v>
      </c>
      <c r="B19" s="170">
        <f>ROUND(VALUE(SUBSTITUTE(実質収支比率等に係る経年分析!F$48,"▲","-")),2)</f>
        <v>0.57999999999999996</v>
      </c>
      <c r="C19" s="170">
        <f>ROUND(VALUE(SUBSTITUTE(実質収支比率等に係る経年分析!G$48,"▲","-")),2)</f>
        <v>0.57999999999999996</v>
      </c>
      <c r="D19" s="170">
        <f>ROUND(VALUE(SUBSTITUTE(実質収支比率等に係る経年分析!H$48,"▲","-")),2)</f>
        <v>3.29</v>
      </c>
      <c r="E19" s="170">
        <f>ROUND(VALUE(SUBSTITUTE(実質収支比率等に係る経年分析!I$48,"▲","-")),2)</f>
        <v>1.89</v>
      </c>
      <c r="F19" s="170">
        <f>ROUND(VALUE(SUBSTITUTE(実質収支比率等に係る経年分析!J$48,"▲","-")),2)</f>
        <v>0.78</v>
      </c>
    </row>
    <row r="20" spans="1:11" x14ac:dyDescent="0.2">
      <c r="A20" s="170" t="s">
        <v>53</v>
      </c>
      <c r="B20" s="170">
        <f>ROUND(VALUE(SUBSTITUTE(実質収支比率等に係る経年分析!F$47,"▲","-")),2)</f>
        <v>18.73</v>
      </c>
      <c r="C20" s="170">
        <f>ROUND(VALUE(SUBSTITUTE(実質収支比率等に係る経年分析!G$47,"▲","-")),2)</f>
        <v>17</v>
      </c>
      <c r="D20" s="170">
        <f>ROUND(VALUE(SUBSTITUTE(実質収支比率等に係る経年分析!H$47,"▲","-")),2)</f>
        <v>16.37</v>
      </c>
      <c r="E20" s="170">
        <f>ROUND(VALUE(SUBSTITUTE(実質収支比率等に係る経年分析!I$47,"▲","-")),2)</f>
        <v>18.190000000000001</v>
      </c>
      <c r="F20" s="170">
        <f>ROUND(VALUE(SUBSTITUTE(実質収支比率等に係る経年分析!J$47,"▲","-")),2)</f>
        <v>18.13</v>
      </c>
    </row>
    <row r="21" spans="1:11" x14ac:dyDescent="0.2">
      <c r="A21" s="170" t="s">
        <v>54</v>
      </c>
      <c r="B21" s="170">
        <f>IF(ISNUMBER(VALUE(SUBSTITUTE(実質収支比率等に係る経年分析!F$49,"▲","-"))),ROUND(VALUE(SUBSTITUTE(実質収支比率等に係る経年分析!F$49,"▲","-")),2),NA())</f>
        <v>-1.1399999999999999</v>
      </c>
      <c r="C21" s="170">
        <f>IF(ISNUMBER(VALUE(SUBSTITUTE(実質収支比率等に係る経年分析!G$49,"▲","-"))),ROUND(VALUE(SUBSTITUTE(実質収支比率等に係る経年分析!G$49,"▲","-")),2),NA())</f>
        <v>-0.76</v>
      </c>
      <c r="D21" s="170">
        <f>IF(ISNUMBER(VALUE(SUBSTITUTE(実質収支比率等に係る経年分析!H$49,"▲","-"))),ROUND(VALUE(SUBSTITUTE(実質収支比率等に係る経年分析!H$49,"▲","-")),2),NA())</f>
        <v>3.02</v>
      </c>
      <c r="E21" s="170">
        <f>IF(ISNUMBER(VALUE(SUBSTITUTE(実質収支比率等に係る経年分析!I$49,"▲","-"))),ROUND(VALUE(SUBSTITUTE(実質収支比率等に係る経年分析!I$49,"▲","-")),2),NA())</f>
        <v>0.21</v>
      </c>
      <c r="F21" s="170">
        <f>IF(ISNUMBER(VALUE(SUBSTITUTE(実質収支比率等に係る経年分析!J$49,"▲","-"))),ROUND(VALUE(SUBSTITUTE(実質収支比率等に係る経年分析!J$49,"▲","-")),2),NA())</f>
        <v>-0.78</v>
      </c>
    </row>
    <row r="24" spans="1:11" x14ac:dyDescent="0.2">
      <c r="A24" s="140" t="s">
        <v>55</v>
      </c>
    </row>
    <row r="25" spans="1:11" x14ac:dyDescent="0.2">
      <c r="A25" s="171"/>
      <c r="B25" s="171" t="str">
        <f>連結実質赤字比率に係る赤字・黒字の構成分析!F$33</f>
        <v>R01</v>
      </c>
      <c r="C25" s="171"/>
      <c r="D25" s="171" t="str">
        <f>連結実質赤字比率に係る赤字・黒字の構成分析!G$33</f>
        <v>R02</v>
      </c>
      <c r="E25" s="171"/>
      <c r="F25" s="171" t="str">
        <f>連結実質赤字比率に係る赤字・黒字の構成分析!H$33</f>
        <v>R03</v>
      </c>
      <c r="G25" s="171"/>
      <c r="H25" s="171" t="str">
        <f>連結実質赤字比率に係る赤字・黒字の構成分析!I$33</f>
        <v>R04</v>
      </c>
      <c r="I25" s="171"/>
      <c r="J25" s="171" t="str">
        <f>連結実質赤字比率に係る赤字・黒字の構成分析!J$33</f>
        <v>R05</v>
      </c>
      <c r="K25" s="171"/>
    </row>
    <row r="26" spans="1:11" x14ac:dyDescent="0.2">
      <c r="A26" s="171"/>
      <c r="B26" s="171" t="s">
        <v>56</v>
      </c>
      <c r="C26" s="171" t="s">
        <v>57</v>
      </c>
      <c r="D26" s="171" t="s">
        <v>56</v>
      </c>
      <c r="E26" s="171" t="s">
        <v>57</v>
      </c>
      <c r="F26" s="171" t="s">
        <v>56</v>
      </c>
      <c r="G26" s="171" t="s">
        <v>57</v>
      </c>
      <c r="H26" s="171" t="s">
        <v>56</v>
      </c>
      <c r="I26" s="171" t="s">
        <v>57</v>
      </c>
      <c r="J26" s="171" t="s">
        <v>56</v>
      </c>
      <c r="K26" s="171" t="s">
        <v>57</v>
      </c>
    </row>
    <row r="27" spans="1:11" x14ac:dyDescent="0.2">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#N/A</v>
      </c>
      <c r="C27" s="171">
        <f>IF(ROUND(VALUE(SUBSTITUTE(連結実質赤字比率に係る赤字・黒字の構成分析!F$43,"▲", "-")), 2) &gt;= 0, ABS(ROUND(VALUE(SUBSTITUTE(連結実質赤字比率に係る赤字・黒字の構成分析!F$43,"▲", "-")), 2)), NA())</f>
        <v>0.01</v>
      </c>
      <c r="D27" s="171" t="e">
        <f>IF(ROUND(VALUE(SUBSTITUTE(連結実質赤字比率に係る赤字・黒字の構成分析!G$43,"▲", "-")), 2) &lt; 0, ABS(ROUND(VALUE(SUBSTITUTE(連結実質赤字比率に係る赤字・黒字の構成分析!G$43,"▲", "-")), 2)), NA())</f>
        <v>#N/A</v>
      </c>
      <c r="E27" s="171">
        <f>IF(ROUND(VALUE(SUBSTITUTE(連結実質赤字比率に係る赤字・黒字の構成分析!G$43,"▲", "-")), 2) &gt;= 0, ABS(ROUND(VALUE(SUBSTITUTE(連結実質赤字比率に係る赤字・黒字の構成分析!G$43,"▲", "-")), 2)), NA())</f>
        <v>0</v>
      </c>
      <c r="F27" s="171" t="e">
        <f>IF(ROUND(VALUE(SUBSTITUTE(連結実質赤字比率に係る赤字・黒字の構成分析!H$43,"▲", "-")), 2) &lt; 0, ABS(ROUND(VALUE(SUBSTITUTE(連結実質赤字比率に係る赤字・黒字の構成分析!H$43,"▲", "-")), 2)), NA())</f>
        <v>#N/A</v>
      </c>
      <c r="G27" s="171">
        <f>IF(ROUND(VALUE(SUBSTITUTE(連結実質赤字比率に係る赤字・黒字の構成分析!H$43,"▲", "-")), 2) &gt;= 0, ABS(ROUND(VALUE(SUBSTITUTE(連結実質赤字比率に係る赤字・黒字の構成分析!H$43,"▲", "-")), 2)), NA())</f>
        <v>0</v>
      </c>
      <c r="H27" s="171" t="e">
        <f>IF(ROUND(VALUE(SUBSTITUTE(連結実質赤字比率に係る赤字・黒字の構成分析!I$43,"▲", "-")), 2) &lt; 0, ABS(ROUND(VALUE(SUBSTITUTE(連結実質赤字比率に係る赤字・黒字の構成分析!I$43,"▲", "-")), 2)), NA())</f>
        <v>#N/A</v>
      </c>
      <c r="I27" s="171">
        <f>IF(ROUND(VALUE(SUBSTITUTE(連結実質赤字比率に係る赤字・黒字の構成分析!I$43,"▲", "-")), 2) &gt;= 0, ABS(ROUND(VALUE(SUBSTITUTE(連結実質赤字比率に係る赤字・黒字の構成分析!I$43,"▲", "-")), 2)), NA())</f>
        <v>0</v>
      </c>
      <c r="J27" s="171" t="e">
        <f>IF(ROUND(VALUE(SUBSTITUTE(連結実質赤字比率に係る赤字・黒字の構成分析!J$43,"▲", "-")), 2) &lt; 0, ABS(ROUND(VALUE(SUBSTITUTE(連結実質赤字比率に係る赤字・黒字の構成分析!J$43,"▲", "-")), 2)), NA())</f>
        <v>#N/A</v>
      </c>
      <c r="K27" s="171">
        <f>IF(ROUND(VALUE(SUBSTITUTE(連結実質赤字比率に係る赤字・黒字の構成分析!J$43,"▲", "-")), 2) &gt;= 0, ABS(ROUND(VALUE(SUBSTITUTE(連結実質赤字比率に係る赤字・黒字の構成分析!J$43,"▲", "-")), 2)), NA())</f>
        <v>0</v>
      </c>
    </row>
    <row r="28" spans="1:11" x14ac:dyDescent="0.2">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2">
      <c r="A29" s="171" t="str">
        <f>IF(連結実質赤字比率に係る赤字・黒字の構成分析!C$41="",NA(),連結実質赤字比率に係る赤字・黒字の構成分析!C$41)</f>
        <v>母子父子寡婦福祉資金貸付特別会計</v>
      </c>
      <c r="B29" s="171" t="e">
        <f>IF(ROUND(VALUE(SUBSTITUTE(連結実質赤字比率に係る赤字・黒字の構成分析!F$41,"▲", "-")), 2) &lt; 0, ABS(ROUND(VALUE(SUBSTITUTE(連結実質赤字比率に係る赤字・黒字の構成分析!F$41,"▲", "-")), 2)), NA())</f>
        <v>#VALUE!</v>
      </c>
      <c r="C29" s="171" t="e">
        <f>IF(ROUND(VALUE(SUBSTITUTE(連結実質赤字比率に係る赤字・黒字の構成分析!F$41,"▲", "-")), 2) &gt;= 0, ABS(ROUND(VALUE(SUBSTITUTE(連結実質赤字比率に係る赤字・黒字の構成分析!F$41,"▲", "-")), 2)), NA())</f>
        <v>#VALUE!</v>
      </c>
      <c r="D29" s="171" t="e">
        <f>IF(ROUND(VALUE(SUBSTITUTE(連結実質赤字比率に係る赤字・黒字の構成分析!G$41,"▲", "-")), 2) &lt; 0, ABS(ROUND(VALUE(SUBSTITUTE(連結実質赤字比率に係る赤字・黒字の構成分析!G$41,"▲", "-")), 2)), NA())</f>
        <v>#N/A</v>
      </c>
      <c r="E29" s="171">
        <f>IF(ROUND(VALUE(SUBSTITUTE(連結実質赤字比率に係る赤字・黒字の構成分析!G$41,"▲", "-")), 2) &gt;= 0, ABS(ROUND(VALUE(SUBSTITUTE(連結実質赤字比率に係る赤字・黒字の構成分析!G$41,"▲", "-")), 2)), NA())</f>
        <v>0</v>
      </c>
      <c r="F29" s="171" t="e">
        <f>IF(ROUND(VALUE(SUBSTITUTE(連結実質赤字比率に係る赤字・黒字の構成分析!H$41,"▲", "-")), 2) &lt; 0, ABS(ROUND(VALUE(SUBSTITUTE(連結実質赤字比率に係る赤字・黒字の構成分析!H$41,"▲", "-")), 2)), NA())</f>
        <v>#N/A</v>
      </c>
      <c r="G29" s="171">
        <f>IF(ROUND(VALUE(SUBSTITUTE(連結実質赤字比率に係る赤字・黒字の構成分析!H$41,"▲", "-")), 2) &gt;= 0, ABS(ROUND(VALUE(SUBSTITUTE(連結実質赤字比率に係る赤字・黒字の構成分析!H$41,"▲", "-")), 2)), NA())</f>
        <v>0.02</v>
      </c>
      <c r="H29" s="171" t="e">
        <f>IF(ROUND(VALUE(SUBSTITUTE(連結実質赤字比率に係る赤字・黒字の構成分析!I$41,"▲", "-")), 2) &lt; 0, ABS(ROUND(VALUE(SUBSTITUTE(連結実質赤字比率に係る赤字・黒字の構成分析!I$41,"▲", "-")), 2)), NA())</f>
        <v>#N/A</v>
      </c>
      <c r="I29" s="171">
        <f>IF(ROUND(VALUE(SUBSTITUTE(連結実質赤字比率に係る赤字・黒字の構成分析!I$41,"▲", "-")), 2) &gt;= 0, ABS(ROUND(VALUE(SUBSTITUTE(連結実質赤字比率に係る赤字・黒字の構成分析!I$41,"▲", "-")), 2)), NA())</f>
        <v>7.0000000000000007E-2</v>
      </c>
      <c r="J29" s="171" t="e">
        <f>IF(ROUND(VALUE(SUBSTITUTE(連結実質赤字比率に係る赤字・黒字の構成分析!J$41,"▲", "-")), 2) &lt; 0, ABS(ROUND(VALUE(SUBSTITUTE(連結実質赤字比率に係る赤字・黒字の構成分析!J$41,"▲", "-")), 2)), NA())</f>
        <v>#N/A</v>
      </c>
      <c r="K29" s="171">
        <f>IF(ROUND(VALUE(SUBSTITUTE(連結実質赤字比率に係る赤字・黒字の構成分析!J$41,"▲", "-")), 2) &gt;= 0, ABS(ROUND(VALUE(SUBSTITUTE(連結実質赤字比率に係る赤字・黒字の構成分析!J$41,"▲", "-")), 2)), NA())</f>
        <v>0.08</v>
      </c>
    </row>
    <row r="30" spans="1:11" x14ac:dyDescent="0.2">
      <c r="A30" s="171" t="str">
        <f>IF(連結実質赤字比率に係る赤字・黒字の構成分析!C$40="",NA(),連結実質赤字比率に係る赤字・黒字の構成分析!C$40)</f>
        <v>後期高齢者医療特別会計</v>
      </c>
      <c r="B30" s="171" t="e">
        <f>IF(ROUND(VALUE(SUBSTITUTE(連結実質赤字比率に係る赤字・黒字の構成分析!F$40,"▲", "-")), 2) &lt; 0, ABS(ROUND(VALUE(SUBSTITUTE(連結実質赤字比率に係る赤字・黒字の構成分析!F$40,"▲", "-")), 2)), NA())</f>
        <v>#N/A</v>
      </c>
      <c r="C30" s="171">
        <f>IF(ROUND(VALUE(SUBSTITUTE(連結実質赤字比率に係る赤字・黒字の構成分析!F$40,"▲", "-")), 2) &gt;= 0, ABS(ROUND(VALUE(SUBSTITUTE(連結実質赤字比率に係る赤字・黒字の構成分析!F$40,"▲", "-")), 2)), NA())</f>
        <v>0.18</v>
      </c>
      <c r="D30" s="171" t="e">
        <f>IF(ROUND(VALUE(SUBSTITUTE(連結実質赤字比率に係る赤字・黒字の構成分析!G$40,"▲", "-")), 2) &lt; 0, ABS(ROUND(VALUE(SUBSTITUTE(連結実質赤字比率に係る赤字・黒字の構成分析!G$40,"▲", "-")), 2)), NA())</f>
        <v>#N/A</v>
      </c>
      <c r="E30" s="171">
        <f>IF(ROUND(VALUE(SUBSTITUTE(連結実質赤字比率に係る赤字・黒字の構成分析!G$40,"▲", "-")), 2) &gt;= 0, ABS(ROUND(VALUE(SUBSTITUTE(連結実質赤字比率に係る赤字・黒字の構成分析!G$40,"▲", "-")), 2)), NA())</f>
        <v>0.17</v>
      </c>
      <c r="F30" s="171" t="e">
        <f>IF(ROUND(VALUE(SUBSTITUTE(連結実質赤字比率に係る赤字・黒字の構成分析!H$40,"▲", "-")), 2) &lt; 0, ABS(ROUND(VALUE(SUBSTITUTE(連結実質赤字比率に係る赤字・黒字の構成分析!H$40,"▲", "-")), 2)), NA())</f>
        <v>#N/A</v>
      </c>
      <c r="G30" s="171">
        <f>IF(ROUND(VALUE(SUBSTITUTE(連結実質赤字比率に係る赤字・黒字の構成分析!H$40,"▲", "-")), 2) &gt;= 0, ABS(ROUND(VALUE(SUBSTITUTE(連結実質赤字比率に係る赤字・黒字の構成分析!H$40,"▲", "-")), 2)), NA())</f>
        <v>0.17</v>
      </c>
      <c r="H30" s="171" t="e">
        <f>IF(ROUND(VALUE(SUBSTITUTE(連結実質赤字比率に係る赤字・黒字の構成分析!I$40,"▲", "-")), 2) &lt; 0, ABS(ROUND(VALUE(SUBSTITUTE(連結実質赤字比率に係る赤字・黒字の構成分析!I$40,"▲", "-")), 2)), NA())</f>
        <v>#N/A</v>
      </c>
      <c r="I30" s="171">
        <f>IF(ROUND(VALUE(SUBSTITUTE(連結実質赤字比率に係る赤字・黒字の構成分析!I$40,"▲", "-")), 2) &gt;= 0, ABS(ROUND(VALUE(SUBSTITUTE(連結実質赤字比率に係る赤字・黒字の構成分析!I$40,"▲", "-")), 2)), NA())</f>
        <v>0.2</v>
      </c>
      <c r="J30" s="171" t="e">
        <f>IF(ROUND(VALUE(SUBSTITUTE(連結実質赤字比率に係る赤字・黒字の構成分析!J$40,"▲", "-")), 2) &lt; 0, ABS(ROUND(VALUE(SUBSTITUTE(連結実質赤字比率に係る赤字・黒字の構成分析!J$40,"▲", "-")), 2)), NA())</f>
        <v>#N/A</v>
      </c>
      <c r="K30" s="171">
        <f>IF(ROUND(VALUE(SUBSTITUTE(連結実質赤字比率に係る赤字・黒字の構成分析!J$40,"▲", "-")), 2) &gt;= 0, ABS(ROUND(VALUE(SUBSTITUTE(連結実質赤字比率に係る赤字・黒字の構成分析!J$40,"▲", "-")), 2)), NA())</f>
        <v>0.2</v>
      </c>
    </row>
    <row r="31" spans="1:11" x14ac:dyDescent="0.2">
      <c r="A31" s="171" t="str">
        <f>IF(連結実質赤字比率に係る赤字・黒字の構成分析!C$39="",NA(),連結実質赤字比率に係る赤字・黒字の構成分析!C$39)</f>
        <v>一般会計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0.56999999999999995</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0.57999999999999996</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3.26</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1.67</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0.66</v>
      </c>
    </row>
    <row r="32" spans="1:11" x14ac:dyDescent="0.2">
      <c r="A32" s="171" t="str">
        <f>IF(連結実質赤字比率に係る赤字・黒字の構成分析!C$38="",NA(),連結実質赤字比率に係る赤字・黒字の構成分析!C$38)</f>
        <v>介護保険特別会計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0.47</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0.72</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1.04</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1.02</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0.98</v>
      </c>
    </row>
    <row r="33" spans="1:16" x14ac:dyDescent="0.2">
      <c r="A33" s="171" t="str">
        <f>IF(連結実質赤字比率に係る赤字・黒字の構成分析!C$37="",NA(),連結実質赤字比率に係る赤字・黒字の構成分析!C$37)</f>
        <v>国民健康保険特別会計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0.19</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1.3</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1.85</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1.93</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1.08</v>
      </c>
    </row>
    <row r="34" spans="1:16" x14ac:dyDescent="0.2">
      <c r="A34" s="171" t="str">
        <f>IF(連結実質赤字比率に係る赤字・黒字の構成分析!C$36="",NA(),連結実質赤字比率に係る赤字・黒字の構成分析!C$36)</f>
        <v>下水道事業会計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3.7</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4.6100000000000003</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4.55</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4.95</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5.35</v>
      </c>
    </row>
    <row r="35" spans="1:16" x14ac:dyDescent="0.2">
      <c r="A35" s="171" t="str">
        <f>IF(連結実質赤字比率に係る赤字・黒字の構成分析!C$35="",NA(),連結実質赤字比率に係る赤字・黒字の構成分析!C$35)</f>
        <v>水道事業会計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5.0999999999999996</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6.23</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6.59</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7.05</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6.53</v>
      </c>
    </row>
    <row r="36" spans="1:16" x14ac:dyDescent="0.2">
      <c r="A36" s="171" t="str">
        <f>IF(連結実質赤字比率に係る赤字・黒字の構成分析!C$34="",NA(),連結実質赤字比率に係る赤字・黒字の構成分析!C$34)</f>
        <v>公共用地先行取得特別会計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0</v>
      </c>
      <c r="D36" s="171">
        <f>IF(ROUND(VALUE(SUBSTITUTE(連結実質赤字比率に係る赤字・黒字の構成分析!G$34,"▲", "-")), 2) &lt; 0, ABS(ROUND(VALUE(SUBSTITUTE(連結実質赤字比率に係る赤字・黒字の構成分析!G$34,"▲", "-")), 2)), NA())</f>
        <v>0.02</v>
      </c>
      <c r="E36" s="171" t="e">
        <f>IF(ROUND(VALUE(SUBSTITUTE(連結実質赤字比率に係る赤字・黒字の構成分析!G$34,"▲", "-")), 2) &gt;= 0, ABS(ROUND(VALUE(SUBSTITUTE(連結実質赤字比率に係る赤字・黒字の構成分析!G$34,"▲", "-")), 2)), NA())</f>
        <v>#N/A</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0</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0</v>
      </c>
      <c r="J36" s="171">
        <f>IF(ROUND(VALUE(SUBSTITUTE(連結実質赤字比率に係る赤字・黒字の構成分析!J$34,"▲", "-")), 2) &lt; 0, ABS(ROUND(VALUE(SUBSTITUTE(連結実質赤字比率に係る赤字・黒字の構成分析!J$34,"▲", "-")), 2)), NA())</f>
        <v>0.02</v>
      </c>
      <c r="K36" s="171" t="e">
        <f>IF(ROUND(VALUE(SUBSTITUTE(連結実質赤字比率に係る赤字・黒字の構成分析!J$34,"▲", "-")), 2) &gt;= 0, ABS(ROUND(VALUE(SUBSTITUTE(連結実質赤字比率に係る赤字・黒字の構成分析!J$34,"▲", "-")), 2)), NA())</f>
        <v>#N/A</v>
      </c>
    </row>
    <row r="39" spans="1:16" x14ac:dyDescent="0.2">
      <c r="A39" s="140" t="s">
        <v>58</v>
      </c>
    </row>
    <row r="40" spans="1:16" x14ac:dyDescent="0.2">
      <c r="A40" s="172"/>
      <c r="B40" s="172" t="str">
        <f>'実質公債費比率（分子）の構造'!K$44</f>
        <v>R01</v>
      </c>
      <c r="C40" s="172"/>
      <c r="D40" s="172"/>
      <c r="E40" s="172" t="str">
        <f>'実質公債費比率（分子）の構造'!L$44</f>
        <v>R02</v>
      </c>
      <c r="F40" s="172"/>
      <c r="G40" s="172"/>
      <c r="H40" s="172" t="str">
        <f>'実質公債費比率（分子）の構造'!M$44</f>
        <v>R03</v>
      </c>
      <c r="I40" s="172"/>
      <c r="J40" s="172"/>
      <c r="K40" s="172" t="str">
        <f>'実質公債費比率（分子）の構造'!N$44</f>
        <v>R04</v>
      </c>
      <c r="L40" s="172"/>
      <c r="M40" s="172"/>
      <c r="N40" s="172" t="str">
        <f>'実質公債費比率（分子）の構造'!O$44</f>
        <v>R05</v>
      </c>
      <c r="O40" s="172"/>
      <c r="P40" s="172"/>
    </row>
    <row r="41" spans="1:16" x14ac:dyDescent="0.2">
      <c r="A41" s="172"/>
      <c r="B41" s="172" t="s">
        <v>59</v>
      </c>
      <c r="C41" s="172"/>
      <c r="D41" s="172" t="s">
        <v>60</v>
      </c>
      <c r="E41" s="172" t="s">
        <v>59</v>
      </c>
      <c r="F41" s="172"/>
      <c r="G41" s="172" t="s">
        <v>60</v>
      </c>
      <c r="H41" s="172" t="s">
        <v>59</v>
      </c>
      <c r="I41" s="172"/>
      <c r="J41" s="172" t="s">
        <v>60</v>
      </c>
      <c r="K41" s="172" t="s">
        <v>59</v>
      </c>
      <c r="L41" s="172"/>
      <c r="M41" s="172" t="s">
        <v>60</v>
      </c>
      <c r="N41" s="172" t="s">
        <v>59</v>
      </c>
      <c r="O41" s="172"/>
      <c r="P41" s="172" t="s">
        <v>60</v>
      </c>
    </row>
    <row r="42" spans="1:16" x14ac:dyDescent="0.2">
      <c r="A42" s="172" t="s">
        <v>61</v>
      </c>
      <c r="B42" s="172"/>
      <c r="C42" s="172"/>
      <c r="D42" s="172">
        <f>'実質公債費比率（分子）の構造'!K$52</f>
        <v>9533</v>
      </c>
      <c r="E42" s="172"/>
      <c r="F42" s="172"/>
      <c r="G42" s="172">
        <f>'実質公債費比率（分子）の構造'!L$52</f>
        <v>9232</v>
      </c>
      <c r="H42" s="172"/>
      <c r="I42" s="172"/>
      <c r="J42" s="172">
        <f>'実質公債費比率（分子）の構造'!M$52</f>
        <v>10356</v>
      </c>
      <c r="K42" s="172"/>
      <c r="L42" s="172"/>
      <c r="M42" s="172">
        <f>'実質公債費比率（分子）の構造'!N$52</f>
        <v>9850</v>
      </c>
      <c r="N42" s="172"/>
      <c r="O42" s="172"/>
      <c r="P42" s="172">
        <f>'実質公債費比率（分子）の構造'!O$52</f>
        <v>9298</v>
      </c>
    </row>
    <row r="43" spans="1:16" x14ac:dyDescent="0.2">
      <c r="A43" s="172" t="s">
        <v>16</v>
      </c>
      <c r="B43" s="172" t="str">
        <f>'実質公債費比率（分子）の構造'!K$51</f>
        <v>-</v>
      </c>
      <c r="C43" s="172"/>
      <c r="D43" s="172"/>
      <c r="E43" s="172" t="str">
        <f>'実質公債費比率（分子）の構造'!L$51</f>
        <v>-</v>
      </c>
      <c r="F43" s="172"/>
      <c r="G43" s="172"/>
      <c r="H43" s="172" t="str">
        <f>'実質公債費比率（分子）の構造'!M$51</f>
        <v>-</v>
      </c>
      <c r="I43" s="172"/>
      <c r="J43" s="172"/>
      <c r="K43" s="172" t="str">
        <f>'実質公債費比率（分子）の構造'!N$51</f>
        <v>-</v>
      </c>
      <c r="L43" s="172"/>
      <c r="M43" s="172"/>
      <c r="N43" s="172" t="str">
        <f>'実質公債費比率（分子）の構造'!O$51</f>
        <v>-</v>
      </c>
      <c r="O43" s="172"/>
      <c r="P43" s="172"/>
    </row>
    <row r="44" spans="1:16" x14ac:dyDescent="0.2">
      <c r="A44" s="172" t="s">
        <v>62</v>
      </c>
      <c r="B44" s="172">
        <f>'実質公債費比率（分子）の構造'!K$50</f>
        <v>310</v>
      </c>
      <c r="C44" s="172"/>
      <c r="D44" s="172"/>
      <c r="E44" s="172">
        <f>'実質公債費比率（分子）の構造'!L$50</f>
        <v>305</v>
      </c>
      <c r="F44" s="172"/>
      <c r="G44" s="172"/>
      <c r="H44" s="172">
        <f>'実質公債費比率（分子）の構造'!M$50</f>
        <v>973</v>
      </c>
      <c r="I44" s="172"/>
      <c r="J44" s="172"/>
      <c r="K44" s="172">
        <f>'実質公債費比率（分子）の構造'!N$50</f>
        <v>310</v>
      </c>
      <c r="L44" s="172"/>
      <c r="M44" s="172"/>
      <c r="N44" s="172">
        <f>'実質公債費比率（分子）の構造'!O$50</f>
        <v>307</v>
      </c>
      <c r="O44" s="172"/>
      <c r="P44" s="172"/>
    </row>
    <row r="45" spans="1:16" x14ac:dyDescent="0.2">
      <c r="A45" s="172" t="s">
        <v>63</v>
      </c>
      <c r="B45" s="172" t="str">
        <f>'実質公債費比率（分子）の構造'!K$49</f>
        <v>-</v>
      </c>
      <c r="C45" s="172"/>
      <c r="D45" s="172"/>
      <c r="E45" s="172" t="str">
        <f>'実質公債費比率（分子）の構造'!L$49</f>
        <v>-</v>
      </c>
      <c r="F45" s="172"/>
      <c r="G45" s="172"/>
      <c r="H45" s="172" t="str">
        <f>'実質公債費比率（分子）の構造'!M$49</f>
        <v>-</v>
      </c>
      <c r="I45" s="172"/>
      <c r="J45" s="172"/>
      <c r="K45" s="172" t="str">
        <f>'実質公債費比率（分子）の構造'!N$49</f>
        <v>-</v>
      </c>
      <c r="L45" s="172"/>
      <c r="M45" s="172"/>
      <c r="N45" s="172" t="str">
        <f>'実質公債費比率（分子）の構造'!O$49</f>
        <v>-</v>
      </c>
      <c r="O45" s="172"/>
      <c r="P45" s="172"/>
    </row>
    <row r="46" spans="1:16" x14ac:dyDescent="0.2">
      <c r="A46" s="172" t="s">
        <v>64</v>
      </c>
      <c r="B46" s="172">
        <f>'実質公債費比率（分子）の構造'!K$48</f>
        <v>1832</v>
      </c>
      <c r="C46" s="172"/>
      <c r="D46" s="172"/>
      <c r="E46" s="172">
        <f>'実質公債費比率（分子）の構造'!L$48</f>
        <v>1704</v>
      </c>
      <c r="F46" s="172"/>
      <c r="G46" s="172"/>
      <c r="H46" s="172">
        <f>'実質公債費比率（分子）の構造'!M$48</f>
        <v>1680</v>
      </c>
      <c r="I46" s="172"/>
      <c r="J46" s="172"/>
      <c r="K46" s="172">
        <f>'実質公債費比率（分子）の構造'!N$48</f>
        <v>1606</v>
      </c>
      <c r="L46" s="172"/>
      <c r="M46" s="172"/>
      <c r="N46" s="172">
        <f>'実質公債費比率（分子）の構造'!O$48</f>
        <v>1570</v>
      </c>
      <c r="O46" s="172"/>
      <c r="P46" s="172"/>
    </row>
    <row r="47" spans="1:16" x14ac:dyDescent="0.2">
      <c r="A47" s="172" t="s">
        <v>12</v>
      </c>
      <c r="B47" s="172" t="str">
        <f>'実質公債費比率（分子）の構造'!K$47</f>
        <v>-</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2">
      <c r="A48" s="172" t="s">
        <v>65</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2">
      <c r="A49" s="172" t="s">
        <v>66</v>
      </c>
      <c r="B49" s="172">
        <f>'実質公債費比率（分子）の構造'!K$45</f>
        <v>5859</v>
      </c>
      <c r="C49" s="172"/>
      <c r="D49" s="172"/>
      <c r="E49" s="172">
        <f>'実質公債費比率（分子）の構造'!L$45</f>
        <v>6530</v>
      </c>
      <c r="F49" s="172"/>
      <c r="G49" s="172"/>
      <c r="H49" s="172">
        <f>'実質公債費比率（分子）の構造'!M$45</f>
        <v>7507</v>
      </c>
      <c r="I49" s="172"/>
      <c r="J49" s="172"/>
      <c r="K49" s="172">
        <f>'実質公債費比率（分子）の構造'!N$45</f>
        <v>8034</v>
      </c>
      <c r="L49" s="172"/>
      <c r="M49" s="172"/>
      <c r="N49" s="172">
        <f>'実質公債費比率（分子）の構造'!O$45</f>
        <v>7999</v>
      </c>
      <c r="O49" s="172"/>
      <c r="P49" s="172"/>
    </row>
    <row r="50" spans="1:16" x14ac:dyDescent="0.2">
      <c r="A50" s="172" t="s">
        <v>67</v>
      </c>
      <c r="B50" s="172" t="e">
        <f>NA()</f>
        <v>#N/A</v>
      </c>
      <c r="C50" s="172">
        <f>IF(ISNUMBER('実質公債費比率（分子）の構造'!K$53),'実質公債費比率（分子）の構造'!K$53,NA())</f>
        <v>-1532</v>
      </c>
      <c r="D50" s="172" t="e">
        <f>NA()</f>
        <v>#N/A</v>
      </c>
      <c r="E50" s="172" t="e">
        <f>NA()</f>
        <v>#N/A</v>
      </c>
      <c r="F50" s="172">
        <f>IF(ISNUMBER('実質公債費比率（分子）の構造'!L$53),'実質公債費比率（分子）の構造'!L$53,NA())</f>
        <v>-693</v>
      </c>
      <c r="G50" s="172" t="e">
        <f>NA()</f>
        <v>#N/A</v>
      </c>
      <c r="H50" s="172" t="e">
        <f>NA()</f>
        <v>#N/A</v>
      </c>
      <c r="I50" s="172">
        <f>IF(ISNUMBER('実質公債費比率（分子）の構造'!M$53),'実質公債費比率（分子）の構造'!M$53,NA())</f>
        <v>-196</v>
      </c>
      <c r="J50" s="172" t="e">
        <f>NA()</f>
        <v>#N/A</v>
      </c>
      <c r="K50" s="172" t="e">
        <f>NA()</f>
        <v>#N/A</v>
      </c>
      <c r="L50" s="172">
        <f>IF(ISNUMBER('実質公債費比率（分子）の構造'!N$53),'実質公債費比率（分子）の構造'!N$53,NA())</f>
        <v>100</v>
      </c>
      <c r="M50" s="172" t="e">
        <f>NA()</f>
        <v>#N/A</v>
      </c>
      <c r="N50" s="172" t="e">
        <f>NA()</f>
        <v>#N/A</v>
      </c>
      <c r="O50" s="172">
        <f>IF(ISNUMBER('実質公債費比率（分子）の構造'!O$53),'実質公債費比率（分子）の構造'!O$53,NA())</f>
        <v>578</v>
      </c>
      <c r="P50" s="172" t="e">
        <f>NA()</f>
        <v>#N/A</v>
      </c>
    </row>
    <row r="53" spans="1:16" x14ac:dyDescent="0.2">
      <c r="A53" s="140" t="s">
        <v>68</v>
      </c>
    </row>
    <row r="54" spans="1:16" x14ac:dyDescent="0.2">
      <c r="A54" s="171"/>
      <c r="B54" s="171" t="str">
        <f>'将来負担比率（分子）の構造'!I$40</f>
        <v>R01</v>
      </c>
      <c r="C54" s="171"/>
      <c r="D54" s="171"/>
      <c r="E54" s="171" t="str">
        <f>'将来負担比率（分子）の構造'!J$40</f>
        <v>R02</v>
      </c>
      <c r="F54" s="171"/>
      <c r="G54" s="171"/>
      <c r="H54" s="171" t="str">
        <f>'将来負担比率（分子）の構造'!K$40</f>
        <v>R03</v>
      </c>
      <c r="I54" s="171"/>
      <c r="J54" s="171"/>
      <c r="K54" s="171" t="str">
        <f>'将来負担比率（分子）の構造'!L$40</f>
        <v>R04</v>
      </c>
      <c r="L54" s="171"/>
      <c r="M54" s="171"/>
      <c r="N54" s="171" t="str">
        <f>'将来負担比率（分子）の構造'!M$40</f>
        <v>R05</v>
      </c>
      <c r="O54" s="171"/>
      <c r="P54" s="171"/>
    </row>
    <row r="55" spans="1:16" x14ac:dyDescent="0.2">
      <c r="A55" s="171"/>
      <c r="B55" s="171" t="s">
        <v>69</v>
      </c>
      <c r="C55" s="171"/>
      <c r="D55" s="171" t="s">
        <v>70</v>
      </c>
      <c r="E55" s="171" t="s">
        <v>69</v>
      </c>
      <c r="F55" s="171"/>
      <c r="G55" s="171" t="s">
        <v>70</v>
      </c>
      <c r="H55" s="171" t="s">
        <v>69</v>
      </c>
      <c r="I55" s="171"/>
      <c r="J55" s="171" t="s">
        <v>70</v>
      </c>
      <c r="K55" s="171" t="s">
        <v>69</v>
      </c>
      <c r="L55" s="171"/>
      <c r="M55" s="171" t="s">
        <v>70</v>
      </c>
      <c r="N55" s="171" t="s">
        <v>69</v>
      </c>
      <c r="O55" s="171"/>
      <c r="P55" s="171" t="s">
        <v>70</v>
      </c>
    </row>
    <row r="56" spans="1:16" x14ac:dyDescent="0.2">
      <c r="A56" s="171" t="s">
        <v>43</v>
      </c>
      <c r="B56" s="171"/>
      <c r="C56" s="171"/>
      <c r="D56" s="171">
        <f>'将来負担比率（分子）の構造'!I$52</f>
        <v>68487</v>
      </c>
      <c r="E56" s="171"/>
      <c r="F56" s="171"/>
      <c r="G56" s="171">
        <f>'将来負担比率（分子）の構造'!J$52</f>
        <v>67097</v>
      </c>
      <c r="H56" s="171"/>
      <c r="I56" s="171"/>
      <c r="J56" s="171">
        <f>'将来負担比率（分子）の構造'!K$52</f>
        <v>67019</v>
      </c>
      <c r="K56" s="171"/>
      <c r="L56" s="171"/>
      <c r="M56" s="171">
        <f>'将来負担比率（分子）の構造'!L$52</f>
        <v>64059</v>
      </c>
      <c r="N56" s="171"/>
      <c r="O56" s="171"/>
      <c r="P56" s="171">
        <f>'将来負担比率（分子）の構造'!M$52</f>
        <v>61809</v>
      </c>
    </row>
    <row r="57" spans="1:16" x14ac:dyDescent="0.2">
      <c r="A57" s="171" t="s">
        <v>42</v>
      </c>
      <c r="B57" s="171"/>
      <c r="C57" s="171"/>
      <c r="D57" s="171">
        <f>'将来負担比率（分子）の構造'!I$51</f>
        <v>36708</v>
      </c>
      <c r="E57" s="171"/>
      <c r="F57" s="171"/>
      <c r="G57" s="171">
        <f>'将来負担比率（分子）の構造'!J$51</f>
        <v>34784</v>
      </c>
      <c r="H57" s="171"/>
      <c r="I57" s="171"/>
      <c r="J57" s="171">
        <f>'将来負担比率（分子）の構造'!K$51</f>
        <v>32875</v>
      </c>
      <c r="K57" s="171"/>
      <c r="L57" s="171"/>
      <c r="M57" s="171">
        <f>'将来負担比率（分子）の構造'!L$51</f>
        <v>31065</v>
      </c>
      <c r="N57" s="171"/>
      <c r="O57" s="171"/>
      <c r="P57" s="171">
        <f>'将来負担比率（分子）の構造'!M$51</f>
        <v>30346</v>
      </c>
    </row>
    <row r="58" spans="1:16" x14ac:dyDescent="0.2">
      <c r="A58" s="171" t="s">
        <v>41</v>
      </c>
      <c r="B58" s="171"/>
      <c r="C58" s="171"/>
      <c r="D58" s="171">
        <f>'将来負担比率（分子）の構造'!I$50</f>
        <v>36219</v>
      </c>
      <c r="E58" s="171"/>
      <c r="F58" s="171"/>
      <c r="G58" s="171">
        <f>'将来負担比率（分子）の構造'!J$50</f>
        <v>38644</v>
      </c>
      <c r="H58" s="171"/>
      <c r="I58" s="171"/>
      <c r="J58" s="171">
        <f>'将来負担比率（分子）の構造'!K$50</f>
        <v>40547</v>
      </c>
      <c r="K58" s="171"/>
      <c r="L58" s="171"/>
      <c r="M58" s="171">
        <f>'将来負担比率（分子）の構造'!L$50</f>
        <v>39794</v>
      </c>
      <c r="N58" s="171"/>
      <c r="O58" s="171"/>
      <c r="P58" s="171">
        <f>'将来負担比率（分子）の構造'!M$50</f>
        <v>37802</v>
      </c>
    </row>
    <row r="59" spans="1:16" x14ac:dyDescent="0.2">
      <c r="A59" s="171" t="s">
        <v>39</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2">
      <c r="A60" s="171" t="s">
        <v>38</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2">
      <c r="A61" s="171" t="s">
        <v>36</v>
      </c>
      <c r="B61" s="171">
        <f>'将来負担比率（分子）の構造'!I$46</f>
        <v>5408</v>
      </c>
      <c r="C61" s="171"/>
      <c r="D61" s="171"/>
      <c r="E61" s="171">
        <f>'将来負担比率（分子）の構造'!J$46</f>
        <v>5573</v>
      </c>
      <c r="F61" s="171"/>
      <c r="G61" s="171"/>
      <c r="H61" s="171">
        <f>'将来負担比率（分子）の構造'!K$46</f>
        <v>4008</v>
      </c>
      <c r="I61" s="171"/>
      <c r="J61" s="171"/>
      <c r="K61" s="171">
        <f>'将来負担比率（分子）の構造'!L$46</f>
        <v>2205</v>
      </c>
      <c r="L61" s="171"/>
      <c r="M61" s="171"/>
      <c r="N61" s="171">
        <f>'将来負担比率（分子）の構造'!M$46</f>
        <v>3639</v>
      </c>
      <c r="O61" s="171"/>
      <c r="P61" s="171"/>
    </row>
    <row r="62" spans="1:16" x14ac:dyDescent="0.2">
      <c r="A62" s="171" t="s">
        <v>35</v>
      </c>
      <c r="B62" s="171">
        <f>'将来負担比率（分子）の構造'!I$45</f>
        <v>15677</v>
      </c>
      <c r="C62" s="171"/>
      <c r="D62" s="171"/>
      <c r="E62" s="171">
        <f>'将来負担比率（分子）の構造'!J$45</f>
        <v>15283</v>
      </c>
      <c r="F62" s="171"/>
      <c r="G62" s="171"/>
      <c r="H62" s="171">
        <f>'将来負担比率（分子）の構造'!K$45</f>
        <v>15351</v>
      </c>
      <c r="I62" s="171"/>
      <c r="J62" s="171"/>
      <c r="K62" s="171">
        <f>'将来負担比率（分子）の構造'!L$45</f>
        <v>15296</v>
      </c>
      <c r="L62" s="171"/>
      <c r="M62" s="171"/>
      <c r="N62" s="171">
        <f>'将来負担比率（分子）の構造'!M$45</f>
        <v>15860</v>
      </c>
      <c r="O62" s="171"/>
      <c r="P62" s="171"/>
    </row>
    <row r="63" spans="1:16" x14ac:dyDescent="0.2">
      <c r="A63" s="171" t="s">
        <v>34</v>
      </c>
      <c r="B63" s="171" t="str">
        <f>'将来負担比率（分子）の構造'!I$44</f>
        <v>-</v>
      </c>
      <c r="C63" s="171"/>
      <c r="D63" s="171"/>
      <c r="E63" s="171" t="str">
        <f>'将来負担比率（分子）の構造'!J$44</f>
        <v>-</v>
      </c>
      <c r="F63" s="171"/>
      <c r="G63" s="171"/>
      <c r="H63" s="171" t="str">
        <f>'将来負担比率（分子）の構造'!K$44</f>
        <v>-</v>
      </c>
      <c r="I63" s="171"/>
      <c r="J63" s="171"/>
      <c r="K63" s="171" t="str">
        <f>'将来負担比率（分子）の構造'!L$44</f>
        <v>-</v>
      </c>
      <c r="L63" s="171"/>
      <c r="M63" s="171"/>
      <c r="N63" s="171" t="str">
        <f>'将来負担比率（分子）の構造'!M$44</f>
        <v>-</v>
      </c>
      <c r="O63" s="171"/>
      <c r="P63" s="171"/>
    </row>
    <row r="64" spans="1:16" x14ac:dyDescent="0.2">
      <c r="A64" s="171" t="s">
        <v>33</v>
      </c>
      <c r="B64" s="171">
        <f>'将来負担比率（分子）の構造'!I$43</f>
        <v>15565</v>
      </c>
      <c r="C64" s="171"/>
      <c r="D64" s="171"/>
      <c r="E64" s="171">
        <f>'将来負担比率（分子）の構造'!J$43</f>
        <v>14636</v>
      </c>
      <c r="F64" s="171"/>
      <c r="G64" s="171"/>
      <c r="H64" s="171">
        <f>'将来負担比率（分子）の構造'!K$43</f>
        <v>13966</v>
      </c>
      <c r="I64" s="171"/>
      <c r="J64" s="171"/>
      <c r="K64" s="171">
        <f>'将来負担比率（分子）の構造'!L$43</f>
        <v>13540</v>
      </c>
      <c r="L64" s="171"/>
      <c r="M64" s="171"/>
      <c r="N64" s="171">
        <f>'将来負担比率（分子）の構造'!M$43</f>
        <v>13013</v>
      </c>
      <c r="O64" s="171"/>
      <c r="P64" s="171"/>
    </row>
    <row r="65" spans="1:16" x14ac:dyDescent="0.2">
      <c r="A65" s="171" t="s">
        <v>32</v>
      </c>
      <c r="B65" s="171">
        <f>'将来負担比率（分子）の構造'!I$42</f>
        <v>2986</v>
      </c>
      <c r="C65" s="171"/>
      <c r="D65" s="171"/>
      <c r="E65" s="171">
        <f>'将来負担比率（分子）の構造'!J$42</f>
        <v>2736</v>
      </c>
      <c r="F65" s="171"/>
      <c r="G65" s="171"/>
      <c r="H65" s="171">
        <f>'将来負担比率（分子）の構造'!K$42</f>
        <v>2758</v>
      </c>
      <c r="I65" s="171"/>
      <c r="J65" s="171"/>
      <c r="K65" s="171">
        <f>'将来負担比率（分子）の構造'!L$42</f>
        <v>2485</v>
      </c>
      <c r="L65" s="171"/>
      <c r="M65" s="171"/>
      <c r="N65" s="171">
        <f>'将来負担比率（分子）の構造'!M$42</f>
        <v>2212</v>
      </c>
      <c r="O65" s="171"/>
      <c r="P65" s="171"/>
    </row>
    <row r="66" spans="1:16" x14ac:dyDescent="0.2">
      <c r="A66" s="171" t="s">
        <v>31</v>
      </c>
      <c r="B66" s="171">
        <f>'将来負担比率（分子）の構造'!I$41</f>
        <v>71298</v>
      </c>
      <c r="C66" s="171"/>
      <c r="D66" s="171"/>
      <c r="E66" s="171">
        <f>'将来負担比率（分子）の構造'!J$41</f>
        <v>74557</v>
      </c>
      <c r="F66" s="171"/>
      <c r="G66" s="171"/>
      <c r="H66" s="171">
        <f>'将来負担比率（分子）の構造'!K$41</f>
        <v>73312</v>
      </c>
      <c r="I66" s="171"/>
      <c r="J66" s="171"/>
      <c r="K66" s="171">
        <f>'将来負担比率（分子）の構造'!L$41</f>
        <v>73283</v>
      </c>
      <c r="L66" s="171"/>
      <c r="M66" s="171"/>
      <c r="N66" s="171">
        <f>'将来負担比率（分子）の構造'!M$41</f>
        <v>76006</v>
      </c>
      <c r="O66" s="171"/>
      <c r="P66" s="171"/>
    </row>
    <row r="67" spans="1:16" x14ac:dyDescent="0.2">
      <c r="A67" s="171" t="s">
        <v>71</v>
      </c>
      <c r="B67" s="171" t="e">
        <f>NA()</f>
        <v>#N/A</v>
      </c>
      <c r="C67" s="171">
        <f>IF(ISNUMBER('将来負担比率（分子）の構造'!I$53), IF('将来負担比率（分子）の構造'!I$53 &lt; 0, 0, '将来負担比率（分子）の構造'!I$53), NA())</f>
        <v>0</v>
      </c>
      <c r="D67" s="171" t="e">
        <f>NA()</f>
        <v>#N/A</v>
      </c>
      <c r="E67" s="171" t="e">
        <f>NA()</f>
        <v>#N/A</v>
      </c>
      <c r="F67" s="171">
        <f>IF(ISNUMBER('将来負担比率（分子）の構造'!J$53), IF('将来負担比率（分子）の構造'!J$53 &lt; 0, 0, '将来負担比率（分子）の構造'!J$53), NA())</f>
        <v>0</v>
      </c>
      <c r="G67" s="171" t="e">
        <f>NA()</f>
        <v>#N/A</v>
      </c>
      <c r="H67" s="171" t="e">
        <f>NA()</f>
        <v>#N/A</v>
      </c>
      <c r="I67" s="171">
        <f>IF(ISNUMBER('将来負担比率（分子）の構造'!K$53), IF('将来負担比率（分子）の構造'!K$53 &lt; 0, 0, '将来負担比率（分子）の構造'!K$53), NA())</f>
        <v>0</v>
      </c>
      <c r="J67" s="171" t="e">
        <f>NA()</f>
        <v>#N/A</v>
      </c>
      <c r="K67" s="171" t="e">
        <f>NA()</f>
        <v>#N/A</v>
      </c>
      <c r="L67" s="171">
        <f>IF(ISNUMBER('将来負担比率（分子）の構造'!L$53), IF('将来負担比率（分子）の構造'!L$53 &lt; 0, 0, '将来負担比率（分子）の構造'!L$53), NA())</f>
        <v>0</v>
      </c>
      <c r="M67" s="171" t="e">
        <f>NA()</f>
        <v>#N/A</v>
      </c>
      <c r="N67" s="171" t="e">
        <f>NA()</f>
        <v>#N/A</v>
      </c>
      <c r="O67" s="171">
        <f>IF(ISNUMBER('将来負担比率（分子）の構造'!M$53), IF('将来負担比率（分子）の構造'!M$53 &lt; 0, 0, '将来負担比率（分子）の構造'!M$53), NA())</f>
        <v>0</v>
      </c>
      <c r="P67" s="171" t="e">
        <f>NA()</f>
        <v>#N/A</v>
      </c>
    </row>
    <row r="70" spans="1:16" x14ac:dyDescent="0.2">
      <c r="A70" s="173" t="s">
        <v>72</v>
      </c>
      <c r="B70" s="173"/>
      <c r="C70" s="173"/>
      <c r="D70" s="173"/>
      <c r="E70" s="173"/>
      <c r="F70" s="173"/>
    </row>
    <row r="71" spans="1:16" x14ac:dyDescent="0.2">
      <c r="A71" s="174"/>
      <c r="B71" s="174" t="str">
        <f>基金残高に係る経年分析!F54</f>
        <v>R03</v>
      </c>
      <c r="C71" s="174" t="str">
        <f>基金残高に係る経年分析!G54</f>
        <v>R04</v>
      </c>
      <c r="D71" s="174" t="str">
        <f>基金残高に係る経年分析!H54</f>
        <v>R05</v>
      </c>
    </row>
    <row r="72" spans="1:16" x14ac:dyDescent="0.2">
      <c r="A72" s="174" t="s">
        <v>73</v>
      </c>
      <c r="B72" s="175">
        <f>基金残高に係る経年分析!F55</f>
        <v>13007</v>
      </c>
      <c r="C72" s="175">
        <f>基金残高に係る経年分析!G55</f>
        <v>14304</v>
      </c>
      <c r="D72" s="175">
        <f>基金残高に係る経年分析!H55</f>
        <v>14564</v>
      </c>
    </row>
    <row r="73" spans="1:16" x14ac:dyDescent="0.2">
      <c r="A73" s="174" t="s">
        <v>74</v>
      </c>
      <c r="B73" s="175" t="str">
        <f>基金残高に係る経年分析!F56</f>
        <v>-</v>
      </c>
      <c r="C73" s="175" t="str">
        <f>基金残高に係る経年分析!G56</f>
        <v>-</v>
      </c>
      <c r="D73" s="175" t="str">
        <f>基金残高に係る経年分析!H56</f>
        <v>-</v>
      </c>
    </row>
    <row r="74" spans="1:16" x14ac:dyDescent="0.2">
      <c r="A74" s="174" t="s">
        <v>75</v>
      </c>
      <c r="B74" s="175">
        <f>基金残高に係る経年分析!F57</f>
        <v>23220</v>
      </c>
      <c r="C74" s="175">
        <f>基金残高に係る経年分析!G57</f>
        <v>21287</v>
      </c>
      <c r="D74" s="175">
        <f>基金残高に係る経年分析!H57</f>
        <v>19534</v>
      </c>
    </row>
  </sheetData>
  <sheetProtection algorithmName="SHA-512" hashValue="qH8ZB0sCmmdbQPatEt/kGi+KMfcHuVIRWWU3addX4syGOrq7Ak7Y362CDbnlXN8drjaO3/UoCLBXPpgsAZFI8w==" saltValue="QgnDgoJNeHZdkDstjiYz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10" customWidth="1"/>
    <col min="2" max="2" width="2.36328125" style="210" customWidth="1"/>
    <col min="3" max="16" width="2.6328125" style="210" customWidth="1"/>
    <col min="17" max="17" width="2.36328125" style="210" customWidth="1"/>
    <col min="18" max="95" width="1.6328125" style="210" customWidth="1"/>
    <col min="96" max="133" width="1.6328125" style="222" customWidth="1"/>
    <col min="134" max="143" width="1.6328125" style="210" customWidth="1"/>
    <col min="144" max="16384" width="0" style="210" hidden="1"/>
  </cols>
  <sheetData>
    <row r="1" spans="2:143"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02" t="s">
        <v>202</v>
      </c>
      <c r="DI1" s="603"/>
      <c r="DJ1" s="603"/>
      <c r="DK1" s="603"/>
      <c r="DL1" s="603"/>
      <c r="DM1" s="603"/>
      <c r="DN1" s="604"/>
      <c r="DO1" s="210"/>
      <c r="DP1" s="602" t="s">
        <v>203</v>
      </c>
      <c r="DQ1" s="603"/>
      <c r="DR1" s="603"/>
      <c r="DS1" s="603"/>
      <c r="DT1" s="603"/>
      <c r="DU1" s="603"/>
      <c r="DV1" s="603"/>
      <c r="DW1" s="603"/>
      <c r="DX1" s="603"/>
      <c r="DY1" s="603"/>
      <c r="DZ1" s="603"/>
      <c r="EA1" s="603"/>
      <c r="EB1" s="603"/>
      <c r="EC1" s="604"/>
      <c r="ED1" s="209"/>
      <c r="EE1" s="209"/>
      <c r="EF1" s="209"/>
      <c r="EG1" s="209"/>
      <c r="EH1" s="209"/>
      <c r="EI1" s="209"/>
      <c r="EJ1" s="209"/>
      <c r="EK1" s="209"/>
      <c r="EL1" s="209"/>
      <c r="EM1" s="209"/>
    </row>
    <row r="2" spans="2:143" ht="22.5" customHeight="1" x14ac:dyDescent="0.2">
      <c r="B2" s="211" t="s">
        <v>204</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71787230</v>
      </c>
      <c r="S5" s="613"/>
      <c r="T5" s="613"/>
      <c r="U5" s="613"/>
      <c r="V5" s="613"/>
      <c r="W5" s="613"/>
      <c r="X5" s="613"/>
      <c r="Y5" s="614"/>
      <c r="Z5" s="615">
        <v>43.9</v>
      </c>
      <c r="AA5" s="615"/>
      <c r="AB5" s="615"/>
      <c r="AC5" s="615"/>
      <c r="AD5" s="616">
        <v>65704933</v>
      </c>
      <c r="AE5" s="616"/>
      <c r="AF5" s="616"/>
      <c r="AG5" s="616"/>
      <c r="AH5" s="616"/>
      <c r="AI5" s="616"/>
      <c r="AJ5" s="616"/>
      <c r="AK5" s="616"/>
      <c r="AL5" s="617">
        <v>79.5</v>
      </c>
      <c r="AM5" s="618"/>
      <c r="AN5" s="618"/>
      <c r="AO5" s="619"/>
      <c r="AP5" s="609" t="s">
        <v>216</v>
      </c>
      <c r="AQ5" s="610"/>
      <c r="AR5" s="610"/>
      <c r="AS5" s="610"/>
      <c r="AT5" s="610"/>
      <c r="AU5" s="610"/>
      <c r="AV5" s="610"/>
      <c r="AW5" s="610"/>
      <c r="AX5" s="610"/>
      <c r="AY5" s="610"/>
      <c r="AZ5" s="610"/>
      <c r="BA5" s="610"/>
      <c r="BB5" s="610"/>
      <c r="BC5" s="610"/>
      <c r="BD5" s="610"/>
      <c r="BE5" s="610"/>
      <c r="BF5" s="611"/>
      <c r="BG5" s="623">
        <v>64624075</v>
      </c>
      <c r="BH5" s="624"/>
      <c r="BI5" s="624"/>
      <c r="BJ5" s="624"/>
      <c r="BK5" s="624"/>
      <c r="BL5" s="624"/>
      <c r="BM5" s="624"/>
      <c r="BN5" s="625"/>
      <c r="BO5" s="626">
        <v>90</v>
      </c>
      <c r="BP5" s="626"/>
      <c r="BQ5" s="626"/>
      <c r="BR5" s="626"/>
      <c r="BS5" s="627">
        <v>559861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603597</v>
      </c>
      <c r="S6" s="624"/>
      <c r="T6" s="624"/>
      <c r="U6" s="624"/>
      <c r="V6" s="624"/>
      <c r="W6" s="624"/>
      <c r="X6" s="624"/>
      <c r="Y6" s="625"/>
      <c r="Z6" s="626">
        <v>0.4</v>
      </c>
      <c r="AA6" s="626"/>
      <c r="AB6" s="626"/>
      <c r="AC6" s="626"/>
      <c r="AD6" s="627">
        <v>603597</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64624075</v>
      </c>
      <c r="BH6" s="624"/>
      <c r="BI6" s="624"/>
      <c r="BJ6" s="624"/>
      <c r="BK6" s="624"/>
      <c r="BL6" s="624"/>
      <c r="BM6" s="624"/>
      <c r="BN6" s="625"/>
      <c r="BO6" s="626">
        <v>90</v>
      </c>
      <c r="BP6" s="626"/>
      <c r="BQ6" s="626"/>
      <c r="BR6" s="626"/>
      <c r="BS6" s="627">
        <v>559861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720071</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719738</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67715</v>
      </c>
      <c r="S7" s="624"/>
      <c r="T7" s="624"/>
      <c r="U7" s="624"/>
      <c r="V7" s="624"/>
      <c r="W7" s="624"/>
      <c r="X7" s="624"/>
      <c r="Y7" s="625"/>
      <c r="Z7" s="626">
        <v>0</v>
      </c>
      <c r="AA7" s="626"/>
      <c r="AB7" s="626"/>
      <c r="AC7" s="626"/>
      <c r="AD7" s="627">
        <v>67715</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35181501</v>
      </c>
      <c r="BH7" s="624"/>
      <c r="BI7" s="624"/>
      <c r="BJ7" s="624"/>
      <c r="BK7" s="624"/>
      <c r="BL7" s="624"/>
      <c r="BM7" s="624"/>
      <c r="BN7" s="625"/>
      <c r="BO7" s="626">
        <v>49</v>
      </c>
      <c r="BP7" s="626"/>
      <c r="BQ7" s="626"/>
      <c r="BR7" s="626"/>
      <c r="BS7" s="627">
        <v>559861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12135903</v>
      </c>
      <c r="CS7" s="624"/>
      <c r="CT7" s="624"/>
      <c r="CU7" s="624"/>
      <c r="CV7" s="624"/>
      <c r="CW7" s="624"/>
      <c r="CX7" s="624"/>
      <c r="CY7" s="625"/>
      <c r="CZ7" s="626">
        <v>7.5</v>
      </c>
      <c r="DA7" s="626"/>
      <c r="DB7" s="626"/>
      <c r="DC7" s="626"/>
      <c r="DD7" s="632">
        <v>566691</v>
      </c>
      <c r="DE7" s="624"/>
      <c r="DF7" s="624"/>
      <c r="DG7" s="624"/>
      <c r="DH7" s="624"/>
      <c r="DI7" s="624"/>
      <c r="DJ7" s="624"/>
      <c r="DK7" s="624"/>
      <c r="DL7" s="624"/>
      <c r="DM7" s="624"/>
      <c r="DN7" s="624"/>
      <c r="DO7" s="624"/>
      <c r="DP7" s="625"/>
      <c r="DQ7" s="632">
        <v>10123411</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678014</v>
      </c>
      <c r="S8" s="624"/>
      <c r="T8" s="624"/>
      <c r="U8" s="624"/>
      <c r="V8" s="624"/>
      <c r="W8" s="624"/>
      <c r="X8" s="624"/>
      <c r="Y8" s="625"/>
      <c r="Z8" s="626">
        <v>0.4</v>
      </c>
      <c r="AA8" s="626"/>
      <c r="AB8" s="626"/>
      <c r="AC8" s="626"/>
      <c r="AD8" s="627">
        <v>678014</v>
      </c>
      <c r="AE8" s="627"/>
      <c r="AF8" s="627"/>
      <c r="AG8" s="627"/>
      <c r="AH8" s="627"/>
      <c r="AI8" s="627"/>
      <c r="AJ8" s="627"/>
      <c r="AK8" s="627"/>
      <c r="AL8" s="628">
        <v>0.8</v>
      </c>
      <c r="AM8" s="629"/>
      <c r="AN8" s="629"/>
      <c r="AO8" s="630"/>
      <c r="AP8" s="620" t="s">
        <v>227</v>
      </c>
      <c r="AQ8" s="621"/>
      <c r="AR8" s="621"/>
      <c r="AS8" s="621"/>
      <c r="AT8" s="621"/>
      <c r="AU8" s="621"/>
      <c r="AV8" s="621"/>
      <c r="AW8" s="621"/>
      <c r="AX8" s="621"/>
      <c r="AY8" s="621"/>
      <c r="AZ8" s="621"/>
      <c r="BA8" s="621"/>
      <c r="BB8" s="621"/>
      <c r="BC8" s="621"/>
      <c r="BD8" s="621"/>
      <c r="BE8" s="621"/>
      <c r="BF8" s="622"/>
      <c r="BG8" s="623">
        <v>670805</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76299126</v>
      </c>
      <c r="CS8" s="624"/>
      <c r="CT8" s="624"/>
      <c r="CU8" s="624"/>
      <c r="CV8" s="624"/>
      <c r="CW8" s="624"/>
      <c r="CX8" s="624"/>
      <c r="CY8" s="625"/>
      <c r="CZ8" s="626">
        <v>47.1</v>
      </c>
      <c r="DA8" s="626"/>
      <c r="DB8" s="626"/>
      <c r="DC8" s="626"/>
      <c r="DD8" s="632">
        <v>1175293</v>
      </c>
      <c r="DE8" s="624"/>
      <c r="DF8" s="624"/>
      <c r="DG8" s="624"/>
      <c r="DH8" s="624"/>
      <c r="DI8" s="624"/>
      <c r="DJ8" s="624"/>
      <c r="DK8" s="624"/>
      <c r="DL8" s="624"/>
      <c r="DM8" s="624"/>
      <c r="DN8" s="624"/>
      <c r="DO8" s="624"/>
      <c r="DP8" s="625"/>
      <c r="DQ8" s="632">
        <v>38668636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730851</v>
      </c>
      <c r="S9" s="624"/>
      <c r="T9" s="624"/>
      <c r="U9" s="624"/>
      <c r="V9" s="624"/>
      <c r="W9" s="624"/>
      <c r="X9" s="624"/>
      <c r="Y9" s="625"/>
      <c r="Z9" s="626">
        <v>0.4</v>
      </c>
      <c r="AA9" s="626"/>
      <c r="AB9" s="626"/>
      <c r="AC9" s="626"/>
      <c r="AD9" s="627">
        <v>730851</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29782026</v>
      </c>
      <c r="BH9" s="624"/>
      <c r="BI9" s="624"/>
      <c r="BJ9" s="624"/>
      <c r="BK9" s="624"/>
      <c r="BL9" s="624"/>
      <c r="BM9" s="624"/>
      <c r="BN9" s="625"/>
      <c r="BO9" s="626">
        <v>41.5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15897894</v>
      </c>
      <c r="CS9" s="624"/>
      <c r="CT9" s="624"/>
      <c r="CU9" s="624"/>
      <c r="CV9" s="624"/>
      <c r="CW9" s="624"/>
      <c r="CX9" s="624"/>
      <c r="CY9" s="625"/>
      <c r="CZ9" s="626">
        <v>9.8000000000000007</v>
      </c>
      <c r="DA9" s="626"/>
      <c r="DB9" s="626"/>
      <c r="DC9" s="626"/>
      <c r="DD9" s="632">
        <v>1168143</v>
      </c>
      <c r="DE9" s="624"/>
      <c r="DF9" s="624"/>
      <c r="DG9" s="624"/>
      <c r="DH9" s="624"/>
      <c r="DI9" s="624"/>
      <c r="DJ9" s="624"/>
      <c r="DK9" s="624"/>
      <c r="DL9" s="624"/>
      <c r="DM9" s="624"/>
      <c r="DN9" s="624"/>
      <c r="DO9" s="624"/>
      <c r="DP9" s="625"/>
      <c r="DQ9" s="632">
        <v>12974423</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1254481</v>
      </c>
      <c r="BH10" s="624"/>
      <c r="BI10" s="624"/>
      <c r="BJ10" s="624"/>
      <c r="BK10" s="624"/>
      <c r="BL10" s="624"/>
      <c r="BM10" s="624"/>
      <c r="BN10" s="625"/>
      <c r="BO10" s="626">
        <v>1.7</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296073</v>
      </c>
      <c r="CS10" s="624"/>
      <c r="CT10" s="624"/>
      <c r="CU10" s="624"/>
      <c r="CV10" s="624"/>
      <c r="CW10" s="624"/>
      <c r="CX10" s="624"/>
      <c r="CY10" s="625"/>
      <c r="CZ10" s="626">
        <v>0.2</v>
      </c>
      <c r="DA10" s="626"/>
      <c r="DB10" s="626"/>
      <c r="DC10" s="626"/>
      <c r="DD10" s="632">
        <v>58344</v>
      </c>
      <c r="DE10" s="624"/>
      <c r="DF10" s="624"/>
      <c r="DG10" s="624"/>
      <c r="DH10" s="624"/>
      <c r="DI10" s="624"/>
      <c r="DJ10" s="624"/>
      <c r="DK10" s="624"/>
      <c r="DL10" s="624"/>
      <c r="DM10" s="624"/>
      <c r="DN10" s="624"/>
      <c r="DO10" s="624"/>
      <c r="DP10" s="625"/>
      <c r="DQ10" s="632">
        <v>244574</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8913747</v>
      </c>
      <c r="S11" s="624"/>
      <c r="T11" s="624"/>
      <c r="U11" s="624"/>
      <c r="V11" s="624"/>
      <c r="W11" s="624"/>
      <c r="X11" s="624"/>
      <c r="Y11" s="625"/>
      <c r="Z11" s="628">
        <v>5.4</v>
      </c>
      <c r="AA11" s="629"/>
      <c r="AB11" s="629"/>
      <c r="AC11" s="635"/>
      <c r="AD11" s="632">
        <v>8913747</v>
      </c>
      <c r="AE11" s="624"/>
      <c r="AF11" s="624"/>
      <c r="AG11" s="624"/>
      <c r="AH11" s="624"/>
      <c r="AI11" s="624"/>
      <c r="AJ11" s="624"/>
      <c r="AK11" s="625"/>
      <c r="AL11" s="628">
        <v>10.8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3474189</v>
      </c>
      <c r="BH11" s="624"/>
      <c r="BI11" s="624"/>
      <c r="BJ11" s="624"/>
      <c r="BK11" s="624"/>
      <c r="BL11" s="624"/>
      <c r="BM11" s="624"/>
      <c r="BN11" s="625"/>
      <c r="BO11" s="626">
        <v>4.8</v>
      </c>
      <c r="BP11" s="626"/>
      <c r="BQ11" s="626"/>
      <c r="BR11" s="626"/>
      <c r="BS11" s="627">
        <v>559861</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65157</v>
      </c>
      <c r="CS11" s="624"/>
      <c r="CT11" s="624"/>
      <c r="CU11" s="624"/>
      <c r="CV11" s="624"/>
      <c r="CW11" s="624"/>
      <c r="CX11" s="624"/>
      <c r="CY11" s="625"/>
      <c r="CZ11" s="626">
        <v>0</v>
      </c>
      <c r="DA11" s="626"/>
      <c r="DB11" s="626"/>
      <c r="DC11" s="626"/>
      <c r="DD11" s="632" t="s">
        <v>122</v>
      </c>
      <c r="DE11" s="624"/>
      <c r="DF11" s="624"/>
      <c r="DG11" s="624"/>
      <c r="DH11" s="624"/>
      <c r="DI11" s="624"/>
      <c r="DJ11" s="624"/>
      <c r="DK11" s="624"/>
      <c r="DL11" s="624"/>
      <c r="DM11" s="624"/>
      <c r="DN11" s="624"/>
      <c r="DO11" s="624"/>
      <c r="DP11" s="625"/>
      <c r="DQ11" s="632">
        <v>63740</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27291139</v>
      </c>
      <c r="BH12" s="624"/>
      <c r="BI12" s="624"/>
      <c r="BJ12" s="624"/>
      <c r="BK12" s="624"/>
      <c r="BL12" s="624"/>
      <c r="BM12" s="624"/>
      <c r="BN12" s="625"/>
      <c r="BO12" s="626">
        <v>38</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1357584</v>
      </c>
      <c r="CS12" s="624"/>
      <c r="CT12" s="624"/>
      <c r="CU12" s="624"/>
      <c r="CV12" s="624"/>
      <c r="CW12" s="624"/>
      <c r="CX12" s="624"/>
      <c r="CY12" s="625"/>
      <c r="CZ12" s="626">
        <v>0.8</v>
      </c>
      <c r="DA12" s="626"/>
      <c r="DB12" s="626"/>
      <c r="DC12" s="626"/>
      <c r="DD12" s="632" t="s">
        <v>122</v>
      </c>
      <c r="DE12" s="624"/>
      <c r="DF12" s="624"/>
      <c r="DG12" s="624"/>
      <c r="DH12" s="624"/>
      <c r="DI12" s="624"/>
      <c r="DJ12" s="624"/>
      <c r="DK12" s="624"/>
      <c r="DL12" s="624"/>
      <c r="DM12" s="624"/>
      <c r="DN12" s="624"/>
      <c r="DO12" s="624"/>
      <c r="DP12" s="625"/>
      <c r="DQ12" s="632">
        <v>990973</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26703154</v>
      </c>
      <c r="BH13" s="624"/>
      <c r="BI13" s="624"/>
      <c r="BJ13" s="624"/>
      <c r="BK13" s="624"/>
      <c r="BL13" s="624"/>
      <c r="BM13" s="624"/>
      <c r="BN13" s="625"/>
      <c r="BO13" s="626">
        <v>37.200000000000003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15850818</v>
      </c>
      <c r="CS13" s="624"/>
      <c r="CT13" s="624"/>
      <c r="CU13" s="624"/>
      <c r="CV13" s="624"/>
      <c r="CW13" s="624"/>
      <c r="CX13" s="624"/>
      <c r="CY13" s="625"/>
      <c r="CZ13" s="626">
        <v>9.8000000000000007</v>
      </c>
      <c r="DA13" s="626"/>
      <c r="DB13" s="626"/>
      <c r="DC13" s="626"/>
      <c r="DD13" s="632">
        <v>7195836</v>
      </c>
      <c r="DE13" s="624"/>
      <c r="DF13" s="624"/>
      <c r="DG13" s="624"/>
      <c r="DH13" s="624"/>
      <c r="DI13" s="624"/>
      <c r="DJ13" s="624"/>
      <c r="DK13" s="624"/>
      <c r="DL13" s="624"/>
      <c r="DM13" s="624"/>
      <c r="DN13" s="624"/>
      <c r="DO13" s="624"/>
      <c r="DP13" s="625"/>
      <c r="DQ13" s="632">
        <v>9862715</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7214</v>
      </c>
      <c r="S14" s="624"/>
      <c r="T14" s="624"/>
      <c r="U14" s="624"/>
      <c r="V14" s="624"/>
      <c r="W14" s="624"/>
      <c r="X14" s="624"/>
      <c r="Y14" s="625"/>
      <c r="Z14" s="626">
        <v>0</v>
      </c>
      <c r="AA14" s="626"/>
      <c r="AB14" s="626"/>
      <c r="AC14" s="626"/>
      <c r="AD14" s="627">
        <v>7214</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316936</v>
      </c>
      <c r="BH14" s="624"/>
      <c r="BI14" s="624"/>
      <c r="BJ14" s="624"/>
      <c r="BK14" s="624"/>
      <c r="BL14" s="624"/>
      <c r="BM14" s="624"/>
      <c r="BN14" s="625"/>
      <c r="BO14" s="626">
        <v>0.4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8756235</v>
      </c>
      <c r="CS14" s="624"/>
      <c r="CT14" s="624"/>
      <c r="CU14" s="624"/>
      <c r="CV14" s="624"/>
      <c r="CW14" s="624"/>
      <c r="CX14" s="624"/>
      <c r="CY14" s="625"/>
      <c r="CZ14" s="626">
        <v>5.4</v>
      </c>
      <c r="DA14" s="626"/>
      <c r="DB14" s="626"/>
      <c r="DC14" s="626"/>
      <c r="DD14" s="632">
        <v>4994346</v>
      </c>
      <c r="DE14" s="624"/>
      <c r="DF14" s="624"/>
      <c r="DG14" s="624"/>
      <c r="DH14" s="624"/>
      <c r="DI14" s="624"/>
      <c r="DJ14" s="624"/>
      <c r="DK14" s="624"/>
      <c r="DL14" s="624"/>
      <c r="DM14" s="624"/>
      <c r="DN14" s="624"/>
      <c r="DO14" s="624"/>
      <c r="DP14" s="625"/>
      <c r="DQ14" s="632">
        <v>4278199</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1834499</v>
      </c>
      <c r="BH15" s="624"/>
      <c r="BI15" s="624"/>
      <c r="BJ15" s="624"/>
      <c r="BK15" s="624"/>
      <c r="BL15" s="624"/>
      <c r="BM15" s="624"/>
      <c r="BN15" s="625"/>
      <c r="BO15" s="626">
        <v>2.6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23963675</v>
      </c>
      <c r="CS15" s="624"/>
      <c r="CT15" s="624"/>
      <c r="CU15" s="624"/>
      <c r="CV15" s="624"/>
      <c r="CW15" s="624"/>
      <c r="CX15" s="624"/>
      <c r="CY15" s="625"/>
      <c r="CZ15" s="626">
        <v>14.8</v>
      </c>
      <c r="DA15" s="626"/>
      <c r="DB15" s="626"/>
      <c r="DC15" s="626"/>
      <c r="DD15" s="632">
        <v>7591306</v>
      </c>
      <c r="DE15" s="624"/>
      <c r="DF15" s="624"/>
      <c r="DG15" s="624"/>
      <c r="DH15" s="624"/>
      <c r="DI15" s="624"/>
      <c r="DJ15" s="624"/>
      <c r="DK15" s="624"/>
      <c r="DL15" s="624"/>
      <c r="DM15" s="624"/>
      <c r="DN15" s="624"/>
      <c r="DO15" s="624"/>
      <c r="DP15" s="625"/>
      <c r="DQ15" s="632">
        <v>13959246</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158594</v>
      </c>
      <c r="S16" s="624"/>
      <c r="T16" s="624"/>
      <c r="U16" s="624"/>
      <c r="V16" s="624"/>
      <c r="W16" s="624"/>
      <c r="X16" s="624"/>
      <c r="Y16" s="625"/>
      <c r="Z16" s="626">
        <v>0.1</v>
      </c>
      <c r="AA16" s="626"/>
      <c r="AB16" s="626"/>
      <c r="AC16" s="626"/>
      <c r="AD16" s="627">
        <v>158594</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15902</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15467</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1086047</v>
      </c>
      <c r="S17" s="624"/>
      <c r="T17" s="624"/>
      <c r="U17" s="624"/>
      <c r="V17" s="624"/>
      <c r="W17" s="624"/>
      <c r="X17" s="624"/>
      <c r="Y17" s="625"/>
      <c r="Z17" s="626">
        <v>0.7</v>
      </c>
      <c r="AA17" s="626"/>
      <c r="AB17" s="626"/>
      <c r="AC17" s="626"/>
      <c r="AD17" s="627">
        <v>1086047</v>
      </c>
      <c r="AE17" s="627"/>
      <c r="AF17" s="627"/>
      <c r="AG17" s="627"/>
      <c r="AH17" s="627"/>
      <c r="AI17" s="627"/>
      <c r="AJ17" s="627"/>
      <c r="AK17" s="627"/>
      <c r="AL17" s="628">
        <v>1.3</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6680584</v>
      </c>
      <c r="CS17" s="624"/>
      <c r="CT17" s="624"/>
      <c r="CU17" s="624"/>
      <c r="CV17" s="624"/>
      <c r="CW17" s="624"/>
      <c r="CX17" s="624"/>
      <c r="CY17" s="625"/>
      <c r="CZ17" s="626">
        <v>4.0999999999999996</v>
      </c>
      <c r="DA17" s="626"/>
      <c r="DB17" s="626"/>
      <c r="DC17" s="626"/>
      <c r="DD17" s="632" t="s">
        <v>122</v>
      </c>
      <c r="DE17" s="624"/>
      <c r="DF17" s="624"/>
      <c r="DG17" s="624"/>
      <c r="DH17" s="624"/>
      <c r="DI17" s="624"/>
      <c r="DJ17" s="624"/>
      <c r="DK17" s="624"/>
      <c r="DL17" s="624"/>
      <c r="DM17" s="624"/>
      <c r="DN17" s="624"/>
      <c r="DO17" s="624"/>
      <c r="DP17" s="625"/>
      <c r="DQ17" s="632">
        <v>6596481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340759</v>
      </c>
      <c r="S18" s="624"/>
      <c r="T18" s="624"/>
      <c r="U18" s="624"/>
      <c r="V18" s="624"/>
      <c r="W18" s="624"/>
      <c r="X18" s="624"/>
      <c r="Y18" s="625"/>
      <c r="Z18" s="626">
        <v>0.2</v>
      </c>
      <c r="AA18" s="626"/>
      <c r="AB18" s="626"/>
      <c r="AC18" s="626"/>
      <c r="AD18" s="627">
        <v>340759</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339309</v>
      </c>
      <c r="S19" s="624"/>
      <c r="T19" s="624"/>
      <c r="U19" s="624"/>
      <c r="V19" s="624"/>
      <c r="W19" s="624"/>
      <c r="X19" s="624"/>
      <c r="Y19" s="625"/>
      <c r="Z19" s="626">
        <v>0.2</v>
      </c>
      <c r="AA19" s="626"/>
      <c r="AB19" s="626"/>
      <c r="AC19" s="626"/>
      <c r="AD19" s="627">
        <v>339309</v>
      </c>
      <c r="AE19" s="627"/>
      <c r="AF19" s="627"/>
      <c r="AG19" s="627"/>
      <c r="AH19" s="627"/>
      <c r="AI19" s="627"/>
      <c r="AJ19" s="627"/>
      <c r="AK19" s="627"/>
      <c r="AL19" s="628">
        <v>0.4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7163155</v>
      </c>
      <c r="BH19" s="624"/>
      <c r="BI19" s="624"/>
      <c r="BJ19" s="624"/>
      <c r="BK19" s="624"/>
      <c r="BL19" s="624"/>
      <c r="BM19" s="624"/>
      <c r="BN19" s="625"/>
      <c r="BO19" s="626">
        <v>10</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1450</v>
      </c>
      <c r="S20" s="624"/>
      <c r="T20" s="624"/>
      <c r="U20" s="624"/>
      <c r="V20" s="624"/>
      <c r="W20" s="624"/>
      <c r="X20" s="624"/>
      <c r="Y20" s="625"/>
      <c r="Z20" s="626">
        <v>0</v>
      </c>
      <c r="AA20" s="626"/>
      <c r="AB20" s="626"/>
      <c r="AC20" s="626"/>
      <c r="AD20" s="627">
        <v>1450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7163155</v>
      </c>
      <c r="BH20" s="624"/>
      <c r="BI20" s="624"/>
      <c r="BJ20" s="624"/>
      <c r="BK20" s="624"/>
      <c r="BL20" s="624"/>
      <c r="BM20" s="624"/>
      <c r="BN20" s="625"/>
      <c r="BO20" s="626">
        <v>10</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162039022</v>
      </c>
      <c r="CS20" s="624"/>
      <c r="CT20" s="624"/>
      <c r="CU20" s="624"/>
      <c r="CV20" s="624"/>
      <c r="CW20" s="624"/>
      <c r="CX20" s="624"/>
      <c r="CY20" s="625"/>
      <c r="CZ20" s="626">
        <v>100</v>
      </c>
      <c r="DA20" s="626"/>
      <c r="DB20" s="626"/>
      <c r="DC20" s="626"/>
      <c r="DD20" s="632">
        <v>22749959</v>
      </c>
      <c r="DE20" s="624"/>
      <c r="DF20" s="624"/>
      <c r="DG20" s="624"/>
      <c r="DH20" s="624"/>
      <c r="DI20" s="624"/>
      <c r="DJ20" s="624"/>
      <c r="DK20" s="624"/>
      <c r="DL20" s="624"/>
      <c r="DM20" s="624"/>
      <c r="DN20" s="624"/>
      <c r="DO20" s="624"/>
      <c r="DP20" s="625"/>
      <c r="DQ20" s="632">
        <v>98497603</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3210421</v>
      </c>
      <c r="S21" s="624"/>
      <c r="T21" s="624"/>
      <c r="U21" s="624"/>
      <c r="V21" s="624"/>
      <c r="W21" s="624"/>
      <c r="X21" s="624"/>
      <c r="Y21" s="625"/>
      <c r="Z21" s="626">
        <v>2</v>
      </c>
      <c r="AA21" s="626"/>
      <c r="AB21" s="626"/>
      <c r="AC21" s="626"/>
      <c r="AD21" s="627">
        <v>2953241</v>
      </c>
      <c r="AE21" s="627"/>
      <c r="AF21" s="627"/>
      <c r="AG21" s="627"/>
      <c r="AH21" s="627"/>
      <c r="AI21" s="627"/>
      <c r="AJ21" s="627"/>
      <c r="AK21" s="627"/>
      <c r="AL21" s="628">
        <v>3.6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18416</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2953241</v>
      </c>
      <c r="S22" s="624"/>
      <c r="T22" s="624"/>
      <c r="U22" s="624"/>
      <c r="V22" s="624"/>
      <c r="W22" s="624"/>
      <c r="X22" s="624"/>
      <c r="Y22" s="625"/>
      <c r="Z22" s="626">
        <v>1.8</v>
      </c>
      <c r="AA22" s="626"/>
      <c r="AB22" s="626"/>
      <c r="AC22" s="626"/>
      <c r="AD22" s="627">
        <v>2953241</v>
      </c>
      <c r="AE22" s="627"/>
      <c r="AF22" s="627"/>
      <c r="AG22" s="627"/>
      <c r="AH22" s="627"/>
      <c r="AI22" s="627"/>
      <c r="AJ22" s="627"/>
      <c r="AK22" s="627"/>
      <c r="AL22" s="628">
        <v>3.6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1062442</v>
      </c>
      <c r="BH22" s="624"/>
      <c r="BI22" s="624"/>
      <c r="BJ22" s="624"/>
      <c r="BK22" s="624"/>
      <c r="BL22" s="624"/>
      <c r="BM22" s="624"/>
      <c r="BN22" s="625"/>
      <c r="BO22" s="626">
        <v>1.5</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257073</v>
      </c>
      <c r="S23" s="624"/>
      <c r="T23" s="624"/>
      <c r="U23" s="624"/>
      <c r="V23" s="624"/>
      <c r="W23" s="624"/>
      <c r="X23" s="624"/>
      <c r="Y23" s="625"/>
      <c r="Z23" s="626">
        <v>0.2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6082297</v>
      </c>
      <c r="BH23" s="624"/>
      <c r="BI23" s="624"/>
      <c r="BJ23" s="624"/>
      <c r="BK23" s="624"/>
      <c r="BL23" s="624"/>
      <c r="BM23" s="624"/>
      <c r="BN23" s="625"/>
      <c r="BO23" s="626">
        <v>8.5</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v>107</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85185203</v>
      </c>
      <c r="CS24" s="613"/>
      <c r="CT24" s="613"/>
      <c r="CU24" s="613"/>
      <c r="CV24" s="613"/>
      <c r="CW24" s="613"/>
      <c r="CX24" s="613"/>
      <c r="CY24" s="614"/>
      <c r="CZ24" s="617">
        <v>52.6</v>
      </c>
      <c r="DA24" s="618"/>
      <c r="DB24" s="618"/>
      <c r="DC24" s="634"/>
      <c r="DD24" s="658">
        <v>50021478</v>
      </c>
      <c r="DE24" s="613"/>
      <c r="DF24" s="613"/>
      <c r="DG24" s="613"/>
      <c r="DH24" s="613"/>
      <c r="DI24" s="613"/>
      <c r="DJ24" s="613"/>
      <c r="DK24" s="614"/>
      <c r="DL24" s="658">
        <v>44875364</v>
      </c>
      <c r="DM24" s="613"/>
      <c r="DN24" s="613"/>
      <c r="DO24" s="613"/>
      <c r="DP24" s="613"/>
      <c r="DQ24" s="613"/>
      <c r="DR24" s="613"/>
      <c r="DS24" s="613"/>
      <c r="DT24" s="613"/>
      <c r="DU24" s="613"/>
      <c r="DV24" s="614"/>
      <c r="DW24" s="617">
        <v>54</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87584189</v>
      </c>
      <c r="S25" s="624"/>
      <c r="T25" s="624"/>
      <c r="U25" s="624"/>
      <c r="V25" s="624"/>
      <c r="W25" s="624"/>
      <c r="X25" s="624"/>
      <c r="Y25" s="625"/>
      <c r="Z25" s="626">
        <v>53.5</v>
      </c>
      <c r="AA25" s="626"/>
      <c r="AB25" s="626"/>
      <c r="AC25" s="626"/>
      <c r="AD25" s="627">
        <v>81244712</v>
      </c>
      <c r="AE25" s="627"/>
      <c r="AF25" s="627"/>
      <c r="AG25" s="627"/>
      <c r="AH25" s="627"/>
      <c r="AI25" s="627"/>
      <c r="AJ25" s="627"/>
      <c r="AK25" s="627"/>
      <c r="AL25" s="628">
        <v>98.3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26472418</v>
      </c>
      <c r="CS25" s="655"/>
      <c r="CT25" s="655"/>
      <c r="CU25" s="655"/>
      <c r="CV25" s="655"/>
      <c r="CW25" s="655"/>
      <c r="CX25" s="655"/>
      <c r="CY25" s="656"/>
      <c r="CZ25" s="628">
        <v>16.3</v>
      </c>
      <c r="DA25" s="653"/>
      <c r="DB25" s="653"/>
      <c r="DC25" s="657"/>
      <c r="DD25" s="632">
        <v>24498127</v>
      </c>
      <c r="DE25" s="655"/>
      <c r="DF25" s="655"/>
      <c r="DG25" s="655"/>
      <c r="DH25" s="655"/>
      <c r="DI25" s="655"/>
      <c r="DJ25" s="655"/>
      <c r="DK25" s="656"/>
      <c r="DL25" s="632">
        <v>24034811</v>
      </c>
      <c r="DM25" s="655"/>
      <c r="DN25" s="655"/>
      <c r="DO25" s="655"/>
      <c r="DP25" s="655"/>
      <c r="DQ25" s="655"/>
      <c r="DR25" s="655"/>
      <c r="DS25" s="655"/>
      <c r="DT25" s="655"/>
      <c r="DU25" s="655"/>
      <c r="DV25" s="656"/>
      <c r="DW25" s="628">
        <v>28.9</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33305</v>
      </c>
      <c r="S26" s="624"/>
      <c r="T26" s="624"/>
      <c r="U26" s="624"/>
      <c r="V26" s="624"/>
      <c r="W26" s="624"/>
      <c r="X26" s="624"/>
      <c r="Y26" s="625"/>
      <c r="Z26" s="626">
        <v>0</v>
      </c>
      <c r="AA26" s="626"/>
      <c r="AB26" s="626"/>
      <c r="AC26" s="626"/>
      <c r="AD26" s="627">
        <v>33305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17772755</v>
      </c>
      <c r="CS26" s="624"/>
      <c r="CT26" s="624"/>
      <c r="CU26" s="624"/>
      <c r="CV26" s="624"/>
      <c r="CW26" s="624"/>
      <c r="CX26" s="624"/>
      <c r="CY26" s="625"/>
      <c r="CZ26" s="628">
        <v>11</v>
      </c>
      <c r="DA26" s="653"/>
      <c r="DB26" s="653"/>
      <c r="DC26" s="657"/>
      <c r="DD26" s="632">
        <v>16519776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837190</v>
      </c>
      <c r="S27" s="624"/>
      <c r="T27" s="624"/>
      <c r="U27" s="624"/>
      <c r="V27" s="624"/>
      <c r="W27" s="624"/>
      <c r="X27" s="624"/>
      <c r="Y27" s="625"/>
      <c r="Z27" s="626">
        <v>0.5</v>
      </c>
      <c r="AA27" s="626"/>
      <c r="AB27" s="626"/>
      <c r="AC27" s="626"/>
      <c r="AD27" s="627">
        <v>2103</v>
      </c>
      <c r="AE27" s="627"/>
      <c r="AF27" s="627"/>
      <c r="AG27" s="627"/>
      <c r="AH27" s="627"/>
      <c r="AI27" s="627"/>
      <c r="AJ27" s="627"/>
      <c r="AK27" s="627"/>
      <c r="AL27" s="628">
        <v>0</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71787230</v>
      </c>
      <c r="BH27" s="624"/>
      <c r="BI27" s="624"/>
      <c r="BJ27" s="624"/>
      <c r="BK27" s="624"/>
      <c r="BL27" s="624"/>
      <c r="BM27" s="624"/>
      <c r="BN27" s="625"/>
      <c r="BO27" s="626">
        <v>100</v>
      </c>
      <c r="BP27" s="626"/>
      <c r="BQ27" s="626"/>
      <c r="BR27" s="626"/>
      <c r="BS27" s="627">
        <v>559861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52032478</v>
      </c>
      <c r="CS27" s="655"/>
      <c r="CT27" s="655"/>
      <c r="CU27" s="655"/>
      <c r="CV27" s="655"/>
      <c r="CW27" s="655"/>
      <c r="CX27" s="655"/>
      <c r="CY27" s="656"/>
      <c r="CZ27" s="628">
        <v>32.1</v>
      </c>
      <c r="DA27" s="653"/>
      <c r="DB27" s="653"/>
      <c r="DC27" s="657"/>
      <c r="DD27" s="632">
        <v>18927147</v>
      </c>
      <c r="DE27" s="655"/>
      <c r="DF27" s="655"/>
      <c r="DG27" s="655"/>
      <c r="DH27" s="655"/>
      <c r="DI27" s="655"/>
      <c r="DJ27" s="655"/>
      <c r="DK27" s="656"/>
      <c r="DL27" s="632">
        <v>14269861</v>
      </c>
      <c r="DM27" s="655"/>
      <c r="DN27" s="655"/>
      <c r="DO27" s="655"/>
      <c r="DP27" s="655"/>
      <c r="DQ27" s="655"/>
      <c r="DR27" s="655"/>
      <c r="DS27" s="655"/>
      <c r="DT27" s="655"/>
      <c r="DU27" s="655"/>
      <c r="DV27" s="656"/>
      <c r="DW27" s="628">
        <v>17.2</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2220026</v>
      </c>
      <c r="S28" s="624"/>
      <c r="T28" s="624"/>
      <c r="U28" s="624"/>
      <c r="V28" s="624"/>
      <c r="W28" s="624"/>
      <c r="X28" s="624"/>
      <c r="Y28" s="625"/>
      <c r="Z28" s="626">
        <v>1.4</v>
      </c>
      <c r="AA28" s="626"/>
      <c r="AB28" s="626"/>
      <c r="AC28" s="626"/>
      <c r="AD28" s="627">
        <v>575394</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6680307</v>
      </c>
      <c r="CS28" s="624"/>
      <c r="CT28" s="624"/>
      <c r="CU28" s="624"/>
      <c r="CV28" s="624"/>
      <c r="CW28" s="624"/>
      <c r="CX28" s="624"/>
      <c r="CY28" s="625"/>
      <c r="CZ28" s="628">
        <v>4.0999999999999996</v>
      </c>
      <c r="DA28" s="653"/>
      <c r="DB28" s="653"/>
      <c r="DC28" s="657"/>
      <c r="DD28" s="632">
        <v>6596204</v>
      </c>
      <c r="DE28" s="624"/>
      <c r="DF28" s="624"/>
      <c r="DG28" s="624"/>
      <c r="DH28" s="624"/>
      <c r="DI28" s="624"/>
      <c r="DJ28" s="624"/>
      <c r="DK28" s="625"/>
      <c r="DL28" s="632">
        <v>6570692</v>
      </c>
      <c r="DM28" s="624"/>
      <c r="DN28" s="624"/>
      <c r="DO28" s="624"/>
      <c r="DP28" s="624"/>
      <c r="DQ28" s="624"/>
      <c r="DR28" s="624"/>
      <c r="DS28" s="624"/>
      <c r="DT28" s="624"/>
      <c r="DU28" s="624"/>
      <c r="DV28" s="625"/>
      <c r="DW28" s="628">
        <v>7.9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532104</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6680305</v>
      </c>
      <c r="CS29" s="655"/>
      <c r="CT29" s="655"/>
      <c r="CU29" s="655"/>
      <c r="CV29" s="655"/>
      <c r="CW29" s="655"/>
      <c r="CX29" s="655"/>
      <c r="CY29" s="656"/>
      <c r="CZ29" s="628">
        <v>4.0999999999999996</v>
      </c>
      <c r="DA29" s="653"/>
      <c r="DB29" s="653"/>
      <c r="DC29" s="657"/>
      <c r="DD29" s="632">
        <v>6596202</v>
      </c>
      <c r="DE29" s="655"/>
      <c r="DF29" s="655"/>
      <c r="DG29" s="655"/>
      <c r="DH29" s="655"/>
      <c r="DI29" s="655"/>
      <c r="DJ29" s="655"/>
      <c r="DK29" s="656"/>
      <c r="DL29" s="632">
        <v>6570690</v>
      </c>
      <c r="DM29" s="655"/>
      <c r="DN29" s="655"/>
      <c r="DO29" s="655"/>
      <c r="DP29" s="655"/>
      <c r="DQ29" s="655"/>
      <c r="DR29" s="655"/>
      <c r="DS29" s="655"/>
      <c r="DT29" s="655"/>
      <c r="DU29" s="655"/>
      <c r="DV29" s="656"/>
      <c r="DW29" s="628">
        <v>7.9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37177979</v>
      </c>
      <c r="S30" s="624"/>
      <c r="T30" s="624"/>
      <c r="U30" s="624"/>
      <c r="V30" s="624"/>
      <c r="W30" s="624"/>
      <c r="X30" s="624"/>
      <c r="Y30" s="625"/>
      <c r="Z30" s="626">
        <v>22.7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6356523</v>
      </c>
      <c r="CS30" s="624"/>
      <c r="CT30" s="624"/>
      <c r="CU30" s="624"/>
      <c r="CV30" s="624"/>
      <c r="CW30" s="624"/>
      <c r="CX30" s="624"/>
      <c r="CY30" s="625"/>
      <c r="CZ30" s="628">
        <v>3.9</v>
      </c>
      <c r="DA30" s="653"/>
      <c r="DB30" s="653"/>
      <c r="DC30" s="657"/>
      <c r="DD30" s="632">
        <v>6273166</v>
      </c>
      <c r="DE30" s="624"/>
      <c r="DF30" s="624"/>
      <c r="DG30" s="624"/>
      <c r="DH30" s="624"/>
      <c r="DI30" s="624"/>
      <c r="DJ30" s="624"/>
      <c r="DK30" s="625"/>
      <c r="DL30" s="632">
        <v>6252507</v>
      </c>
      <c r="DM30" s="624"/>
      <c r="DN30" s="624"/>
      <c r="DO30" s="624"/>
      <c r="DP30" s="624"/>
      <c r="DQ30" s="624"/>
      <c r="DR30" s="624"/>
      <c r="DS30" s="624"/>
      <c r="DT30" s="624"/>
      <c r="DU30" s="624"/>
      <c r="DV30" s="625"/>
      <c r="DW30" s="628">
        <v>7.5</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4"/>
      <c r="AV31" s="214"/>
      <c r="AW31" s="214"/>
      <c r="AX31" s="609" t="s">
        <v>177</v>
      </c>
      <c r="AY31" s="610"/>
      <c r="AZ31" s="610"/>
      <c r="BA31" s="610"/>
      <c r="BB31" s="610"/>
      <c r="BC31" s="610"/>
      <c r="BD31" s="610"/>
      <c r="BE31" s="610"/>
      <c r="BF31" s="611"/>
      <c r="BG31" s="679">
        <v>99.6</v>
      </c>
      <c r="BH31" s="667"/>
      <c r="BI31" s="667"/>
      <c r="BJ31" s="667"/>
      <c r="BK31" s="667"/>
      <c r="BL31" s="667"/>
      <c r="BM31" s="618">
        <v>99</v>
      </c>
      <c r="BN31" s="667"/>
      <c r="BO31" s="667"/>
      <c r="BP31" s="667"/>
      <c r="BQ31" s="668"/>
      <c r="BR31" s="679">
        <v>99.6</v>
      </c>
      <c r="BS31" s="667"/>
      <c r="BT31" s="667"/>
      <c r="BU31" s="667"/>
      <c r="BV31" s="667"/>
      <c r="BW31" s="667"/>
      <c r="BX31" s="618">
        <v>98.9</v>
      </c>
      <c r="BY31" s="667"/>
      <c r="BZ31" s="667"/>
      <c r="CA31" s="667"/>
      <c r="CB31" s="668"/>
      <c r="CD31" s="661"/>
      <c r="CE31" s="662"/>
      <c r="CF31" s="620" t="s">
        <v>300</v>
      </c>
      <c r="CG31" s="621"/>
      <c r="CH31" s="621"/>
      <c r="CI31" s="621"/>
      <c r="CJ31" s="621"/>
      <c r="CK31" s="621"/>
      <c r="CL31" s="621"/>
      <c r="CM31" s="621"/>
      <c r="CN31" s="621"/>
      <c r="CO31" s="621"/>
      <c r="CP31" s="621"/>
      <c r="CQ31" s="622"/>
      <c r="CR31" s="623">
        <v>323782</v>
      </c>
      <c r="CS31" s="655"/>
      <c r="CT31" s="655"/>
      <c r="CU31" s="655"/>
      <c r="CV31" s="655"/>
      <c r="CW31" s="655"/>
      <c r="CX31" s="655"/>
      <c r="CY31" s="656"/>
      <c r="CZ31" s="628">
        <v>0.2</v>
      </c>
      <c r="DA31" s="653"/>
      <c r="DB31" s="653"/>
      <c r="DC31" s="657"/>
      <c r="DD31" s="632">
        <v>323036</v>
      </c>
      <c r="DE31" s="655"/>
      <c r="DF31" s="655"/>
      <c r="DG31" s="655"/>
      <c r="DH31" s="655"/>
      <c r="DI31" s="655"/>
      <c r="DJ31" s="655"/>
      <c r="DK31" s="656"/>
      <c r="DL31" s="632">
        <v>318183</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11489714</v>
      </c>
      <c r="S32" s="624"/>
      <c r="T32" s="624"/>
      <c r="U32" s="624"/>
      <c r="V32" s="624"/>
      <c r="W32" s="624"/>
      <c r="X32" s="624"/>
      <c r="Y32" s="625"/>
      <c r="Z32" s="626">
        <v>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0" t="s">
        <v>302</v>
      </c>
      <c r="AX32" s="620" t="s">
        <v>303</v>
      </c>
      <c r="AY32" s="621"/>
      <c r="AZ32" s="621"/>
      <c r="BA32" s="621"/>
      <c r="BB32" s="621"/>
      <c r="BC32" s="621"/>
      <c r="BD32" s="621"/>
      <c r="BE32" s="621"/>
      <c r="BF32" s="622"/>
      <c r="BG32" s="680">
        <v>99.5</v>
      </c>
      <c r="BH32" s="655"/>
      <c r="BI32" s="655"/>
      <c r="BJ32" s="655"/>
      <c r="BK32" s="655"/>
      <c r="BL32" s="655"/>
      <c r="BM32" s="629">
        <v>98.7</v>
      </c>
      <c r="BN32" s="655"/>
      <c r="BO32" s="655"/>
      <c r="BP32" s="655"/>
      <c r="BQ32" s="678"/>
      <c r="BR32" s="680">
        <v>99.5</v>
      </c>
      <c r="BS32" s="655"/>
      <c r="BT32" s="655"/>
      <c r="BU32" s="655"/>
      <c r="BV32" s="655"/>
      <c r="BW32" s="655"/>
      <c r="BX32" s="629">
        <v>98.6</v>
      </c>
      <c r="BY32" s="655"/>
      <c r="BZ32" s="655"/>
      <c r="CA32" s="655"/>
      <c r="CB32" s="678"/>
      <c r="CD32" s="663"/>
      <c r="CE32" s="664"/>
      <c r="CF32" s="620" t="s">
        <v>304</v>
      </c>
      <c r="CG32" s="621"/>
      <c r="CH32" s="621"/>
      <c r="CI32" s="621"/>
      <c r="CJ32" s="621"/>
      <c r="CK32" s="621"/>
      <c r="CL32" s="621"/>
      <c r="CM32" s="621"/>
      <c r="CN32" s="621"/>
      <c r="CO32" s="621"/>
      <c r="CP32" s="621"/>
      <c r="CQ32" s="622"/>
      <c r="CR32" s="623">
        <v>2</v>
      </c>
      <c r="CS32" s="624"/>
      <c r="CT32" s="624"/>
      <c r="CU32" s="624"/>
      <c r="CV32" s="624"/>
      <c r="CW32" s="624"/>
      <c r="CX32" s="624"/>
      <c r="CY32" s="625"/>
      <c r="CZ32" s="628">
        <v>0</v>
      </c>
      <c r="DA32" s="653"/>
      <c r="DB32" s="653"/>
      <c r="DC32" s="657"/>
      <c r="DD32" s="632">
        <v>2</v>
      </c>
      <c r="DE32" s="624"/>
      <c r="DF32" s="624"/>
      <c r="DG32" s="624"/>
      <c r="DH32" s="624"/>
      <c r="DI32" s="624"/>
      <c r="DJ32" s="624"/>
      <c r="DK32" s="625"/>
      <c r="DL32" s="632">
        <v>2</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166698</v>
      </c>
      <c r="S33" s="624"/>
      <c r="T33" s="624"/>
      <c r="U33" s="624"/>
      <c r="V33" s="624"/>
      <c r="W33" s="624"/>
      <c r="X33" s="624"/>
      <c r="Y33" s="625"/>
      <c r="Z33" s="626">
        <v>0.1</v>
      </c>
      <c r="AA33" s="626"/>
      <c r="AB33" s="626"/>
      <c r="AC33" s="626"/>
      <c r="AD33" s="627">
        <v>85006</v>
      </c>
      <c r="AE33" s="627"/>
      <c r="AF33" s="627"/>
      <c r="AG33" s="627"/>
      <c r="AH33" s="627"/>
      <c r="AI33" s="627"/>
      <c r="AJ33" s="627"/>
      <c r="AK33" s="627"/>
      <c r="AL33" s="628">
        <v>0.1</v>
      </c>
      <c r="AM33" s="629"/>
      <c r="AN33" s="629"/>
      <c r="AO33" s="630"/>
      <c r="AP33" s="673"/>
      <c r="AQ33" s="674"/>
      <c r="AR33" s="674"/>
      <c r="AS33" s="674"/>
      <c r="AT33" s="677"/>
      <c r="AU33" s="215"/>
      <c r="AV33" s="215"/>
      <c r="AW33" s="215"/>
      <c r="AX33" s="644" t="s">
        <v>306</v>
      </c>
      <c r="AY33" s="645"/>
      <c r="AZ33" s="645"/>
      <c r="BA33" s="645"/>
      <c r="BB33" s="645"/>
      <c r="BC33" s="645"/>
      <c r="BD33" s="645"/>
      <c r="BE33" s="645"/>
      <c r="BF33" s="646"/>
      <c r="BG33" s="681">
        <v>99.8</v>
      </c>
      <c r="BH33" s="682"/>
      <c r="BI33" s="682"/>
      <c r="BJ33" s="682"/>
      <c r="BK33" s="682"/>
      <c r="BL33" s="682"/>
      <c r="BM33" s="683">
        <v>99.4</v>
      </c>
      <c r="BN33" s="682"/>
      <c r="BO33" s="682"/>
      <c r="BP33" s="682"/>
      <c r="BQ33" s="684"/>
      <c r="BR33" s="681">
        <v>99.7</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54087958</v>
      </c>
      <c r="CS33" s="655"/>
      <c r="CT33" s="655"/>
      <c r="CU33" s="655"/>
      <c r="CV33" s="655"/>
      <c r="CW33" s="655"/>
      <c r="CX33" s="655"/>
      <c r="CY33" s="656"/>
      <c r="CZ33" s="628">
        <v>33.4</v>
      </c>
      <c r="DA33" s="653"/>
      <c r="DB33" s="653"/>
      <c r="DC33" s="657"/>
      <c r="DD33" s="632">
        <v>43366340</v>
      </c>
      <c r="DE33" s="655"/>
      <c r="DF33" s="655"/>
      <c r="DG33" s="655"/>
      <c r="DH33" s="655"/>
      <c r="DI33" s="655"/>
      <c r="DJ33" s="655"/>
      <c r="DK33" s="656"/>
      <c r="DL33" s="632">
        <v>34988413</v>
      </c>
      <c r="DM33" s="655"/>
      <c r="DN33" s="655"/>
      <c r="DO33" s="655"/>
      <c r="DP33" s="655"/>
      <c r="DQ33" s="655"/>
      <c r="DR33" s="655"/>
      <c r="DS33" s="655"/>
      <c r="DT33" s="655"/>
      <c r="DU33" s="655"/>
      <c r="DV33" s="656"/>
      <c r="DW33" s="628">
        <v>42.1</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1471363</v>
      </c>
      <c r="S34" s="624"/>
      <c r="T34" s="624"/>
      <c r="U34" s="624"/>
      <c r="V34" s="624"/>
      <c r="W34" s="624"/>
      <c r="X34" s="624"/>
      <c r="Y34" s="625"/>
      <c r="Z34" s="626">
        <v>0.9</v>
      </c>
      <c r="AA34" s="626"/>
      <c r="AB34" s="626"/>
      <c r="AC34" s="626"/>
      <c r="AD34" s="627" t="s">
        <v>122</v>
      </c>
      <c r="AE34" s="627"/>
      <c r="AF34" s="627"/>
      <c r="AG34" s="627"/>
      <c r="AH34" s="627"/>
      <c r="AI34" s="627"/>
      <c r="AJ34" s="627"/>
      <c r="AK34" s="627"/>
      <c r="AL34" s="628" t="s">
        <v>122</v>
      </c>
      <c r="AM34" s="629"/>
      <c r="AN34" s="629"/>
      <c r="AO34" s="630"/>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20" t="s">
        <v>309</v>
      </c>
      <c r="CE34" s="621"/>
      <c r="CF34" s="621"/>
      <c r="CG34" s="621"/>
      <c r="CH34" s="621"/>
      <c r="CI34" s="621"/>
      <c r="CJ34" s="621"/>
      <c r="CK34" s="621"/>
      <c r="CL34" s="621"/>
      <c r="CM34" s="621"/>
      <c r="CN34" s="621"/>
      <c r="CO34" s="621"/>
      <c r="CP34" s="621"/>
      <c r="CQ34" s="622"/>
      <c r="CR34" s="623">
        <v>25881242</v>
      </c>
      <c r="CS34" s="624"/>
      <c r="CT34" s="624"/>
      <c r="CU34" s="624"/>
      <c r="CV34" s="624"/>
      <c r="CW34" s="624"/>
      <c r="CX34" s="624"/>
      <c r="CY34" s="625"/>
      <c r="CZ34" s="628">
        <v>16</v>
      </c>
      <c r="DA34" s="653"/>
      <c r="DB34" s="653"/>
      <c r="DC34" s="657"/>
      <c r="DD34" s="632">
        <v>19937546</v>
      </c>
      <c r="DE34" s="624"/>
      <c r="DF34" s="624"/>
      <c r="DG34" s="624"/>
      <c r="DH34" s="624"/>
      <c r="DI34" s="624"/>
      <c r="DJ34" s="624"/>
      <c r="DK34" s="625"/>
      <c r="DL34" s="632">
        <v>16767074</v>
      </c>
      <c r="DM34" s="624"/>
      <c r="DN34" s="624"/>
      <c r="DO34" s="624"/>
      <c r="DP34" s="624"/>
      <c r="DQ34" s="624"/>
      <c r="DR34" s="624"/>
      <c r="DS34" s="624"/>
      <c r="DT34" s="624"/>
      <c r="DU34" s="624"/>
      <c r="DV34" s="625"/>
      <c r="DW34" s="628">
        <v>20.2</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4740441</v>
      </c>
      <c r="S35" s="624"/>
      <c r="T35" s="624"/>
      <c r="U35" s="624"/>
      <c r="V35" s="624"/>
      <c r="W35" s="624"/>
      <c r="X35" s="624"/>
      <c r="Y35" s="625"/>
      <c r="Z35" s="626">
        <v>2.9</v>
      </c>
      <c r="AA35" s="626"/>
      <c r="AB35" s="626"/>
      <c r="AC35" s="626"/>
      <c r="AD35" s="627" t="s">
        <v>122</v>
      </c>
      <c r="AE35" s="627"/>
      <c r="AF35" s="627"/>
      <c r="AG35" s="627"/>
      <c r="AH35" s="627"/>
      <c r="AI35" s="627"/>
      <c r="AJ35" s="627"/>
      <c r="AK35" s="627"/>
      <c r="AL35" s="628" t="s">
        <v>122</v>
      </c>
      <c r="AM35" s="629"/>
      <c r="AN35" s="629"/>
      <c r="AO35" s="630"/>
      <c r="AP35" s="218"/>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2901997</v>
      </c>
      <c r="CS35" s="655"/>
      <c r="CT35" s="655"/>
      <c r="CU35" s="655"/>
      <c r="CV35" s="655"/>
      <c r="CW35" s="655"/>
      <c r="CX35" s="655"/>
      <c r="CY35" s="656"/>
      <c r="CZ35" s="628">
        <v>1.8</v>
      </c>
      <c r="DA35" s="653"/>
      <c r="DB35" s="653"/>
      <c r="DC35" s="657"/>
      <c r="DD35" s="632">
        <v>2786634</v>
      </c>
      <c r="DE35" s="655"/>
      <c r="DF35" s="655"/>
      <c r="DG35" s="655"/>
      <c r="DH35" s="655"/>
      <c r="DI35" s="655"/>
      <c r="DJ35" s="655"/>
      <c r="DK35" s="656"/>
      <c r="DL35" s="632">
        <v>2777788</v>
      </c>
      <c r="DM35" s="655"/>
      <c r="DN35" s="655"/>
      <c r="DO35" s="655"/>
      <c r="DP35" s="655"/>
      <c r="DQ35" s="655"/>
      <c r="DR35" s="655"/>
      <c r="DS35" s="655"/>
      <c r="DT35" s="655"/>
      <c r="DU35" s="655"/>
      <c r="DV35" s="656"/>
      <c r="DW35" s="628">
        <v>3.3</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3828121</v>
      </c>
      <c r="S36" s="624"/>
      <c r="T36" s="624"/>
      <c r="U36" s="624"/>
      <c r="V36" s="624"/>
      <c r="W36" s="624"/>
      <c r="X36" s="624"/>
      <c r="Y36" s="625"/>
      <c r="Z36" s="626">
        <v>2.2999999999999998</v>
      </c>
      <c r="AA36" s="626"/>
      <c r="AB36" s="626"/>
      <c r="AC36" s="626"/>
      <c r="AD36" s="627" t="s">
        <v>122</v>
      </c>
      <c r="AE36" s="627"/>
      <c r="AF36" s="627"/>
      <c r="AG36" s="627"/>
      <c r="AH36" s="627"/>
      <c r="AI36" s="627"/>
      <c r="AJ36" s="627"/>
      <c r="AK36" s="627"/>
      <c r="AL36" s="628" t="s">
        <v>122</v>
      </c>
      <c r="AM36" s="629"/>
      <c r="AN36" s="629"/>
      <c r="AO36" s="630"/>
      <c r="AP36" s="218"/>
      <c r="AQ36" s="689" t="s">
        <v>315</v>
      </c>
      <c r="AR36" s="690"/>
      <c r="AS36" s="690"/>
      <c r="AT36" s="690"/>
      <c r="AU36" s="690"/>
      <c r="AV36" s="690"/>
      <c r="AW36" s="690"/>
      <c r="AX36" s="690"/>
      <c r="AY36" s="691"/>
      <c r="AZ36" s="612">
        <v>15838890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867882</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9020079</v>
      </c>
      <c r="CS36" s="624"/>
      <c r="CT36" s="624"/>
      <c r="CU36" s="624"/>
      <c r="CV36" s="624"/>
      <c r="CW36" s="624"/>
      <c r="CX36" s="624"/>
      <c r="CY36" s="625"/>
      <c r="CZ36" s="628">
        <v>5.6</v>
      </c>
      <c r="DA36" s="653"/>
      <c r="DB36" s="653"/>
      <c r="DC36" s="657"/>
      <c r="DD36" s="632">
        <v>7457432</v>
      </c>
      <c r="DE36" s="624"/>
      <c r="DF36" s="624"/>
      <c r="DG36" s="624"/>
      <c r="DH36" s="624"/>
      <c r="DI36" s="624"/>
      <c r="DJ36" s="624"/>
      <c r="DK36" s="625"/>
      <c r="DL36" s="632">
        <v>5477322</v>
      </c>
      <c r="DM36" s="624"/>
      <c r="DN36" s="624"/>
      <c r="DO36" s="624"/>
      <c r="DP36" s="624"/>
      <c r="DQ36" s="624"/>
      <c r="DR36" s="624"/>
      <c r="DS36" s="624"/>
      <c r="DT36" s="624"/>
      <c r="DU36" s="624"/>
      <c r="DV36" s="625"/>
      <c r="DW36" s="628">
        <v>6.6</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3643834</v>
      </c>
      <c r="S37" s="624"/>
      <c r="T37" s="624"/>
      <c r="U37" s="624"/>
      <c r="V37" s="624"/>
      <c r="W37" s="624"/>
      <c r="X37" s="624"/>
      <c r="Y37" s="625"/>
      <c r="Z37" s="626">
        <v>2.2000000000000002</v>
      </c>
      <c r="AA37" s="626"/>
      <c r="AB37" s="626"/>
      <c r="AC37" s="626"/>
      <c r="AD37" s="627">
        <v>693308</v>
      </c>
      <c r="AE37" s="627"/>
      <c r="AF37" s="627"/>
      <c r="AG37" s="627"/>
      <c r="AH37" s="627"/>
      <c r="AI37" s="627"/>
      <c r="AJ37" s="627"/>
      <c r="AK37" s="627"/>
      <c r="AL37" s="628">
        <v>0.8</v>
      </c>
      <c r="AM37" s="629"/>
      <c r="AN37" s="629"/>
      <c r="AO37" s="630"/>
      <c r="AQ37" s="686" t="s">
        <v>319</v>
      </c>
      <c r="AR37" s="687"/>
      <c r="AS37" s="687"/>
      <c r="AT37" s="687"/>
      <c r="AU37" s="687"/>
      <c r="AV37" s="687"/>
      <c r="AW37" s="687"/>
      <c r="AX37" s="687"/>
      <c r="AY37" s="688"/>
      <c r="AZ37" s="623">
        <v>2818274</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661139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9052</v>
      </c>
      <c r="CS37" s="655"/>
      <c r="CT37" s="655"/>
      <c r="CU37" s="655"/>
      <c r="CV37" s="655"/>
      <c r="CW37" s="655"/>
      <c r="CX37" s="655"/>
      <c r="CY37" s="656"/>
      <c r="CZ37" s="628">
        <v>0</v>
      </c>
      <c r="DA37" s="653"/>
      <c r="DB37" s="653"/>
      <c r="DC37" s="657"/>
      <c r="DD37" s="632">
        <v>9052</v>
      </c>
      <c r="DE37" s="655"/>
      <c r="DF37" s="655"/>
      <c r="DG37" s="655"/>
      <c r="DH37" s="655"/>
      <c r="DI37" s="655"/>
      <c r="DJ37" s="655"/>
      <c r="DK37" s="656"/>
      <c r="DL37" s="632">
        <v>9052</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9839900</v>
      </c>
      <c r="S38" s="624"/>
      <c r="T38" s="624"/>
      <c r="U38" s="624"/>
      <c r="V38" s="624"/>
      <c r="W38" s="624"/>
      <c r="X38" s="624"/>
      <c r="Y38" s="625"/>
      <c r="Z38" s="626">
        <v>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54886</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40334</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12966719</v>
      </c>
      <c r="CS38" s="624"/>
      <c r="CT38" s="624"/>
      <c r="CU38" s="624"/>
      <c r="CV38" s="624"/>
      <c r="CW38" s="624"/>
      <c r="CX38" s="624"/>
      <c r="CY38" s="625"/>
      <c r="CZ38" s="628">
        <v>8</v>
      </c>
      <c r="DA38" s="653"/>
      <c r="DB38" s="653"/>
      <c r="DC38" s="657"/>
      <c r="DD38" s="632">
        <v>10338151</v>
      </c>
      <c r="DE38" s="624"/>
      <c r="DF38" s="624"/>
      <c r="DG38" s="624"/>
      <c r="DH38" s="624"/>
      <c r="DI38" s="624"/>
      <c r="DJ38" s="624"/>
      <c r="DK38" s="625"/>
      <c r="DL38" s="632">
        <v>9966229</v>
      </c>
      <c r="DM38" s="624"/>
      <c r="DN38" s="624"/>
      <c r="DO38" s="624"/>
      <c r="DP38" s="624"/>
      <c r="DQ38" s="624"/>
      <c r="DR38" s="624"/>
      <c r="DS38" s="624"/>
      <c r="DT38" s="624"/>
      <c r="DU38" s="624"/>
      <c r="DV38" s="625"/>
      <c r="DW38" s="628">
        <v>12</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53897</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57538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2959360</v>
      </c>
      <c r="CS39" s="655"/>
      <c r="CT39" s="655"/>
      <c r="CU39" s="655"/>
      <c r="CV39" s="655"/>
      <c r="CW39" s="655"/>
      <c r="CX39" s="655"/>
      <c r="CY39" s="656"/>
      <c r="CZ39" s="628">
        <v>1.8</v>
      </c>
      <c r="DA39" s="653"/>
      <c r="DB39" s="653"/>
      <c r="DC39" s="657"/>
      <c r="DD39" s="632">
        <v>2812879</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400000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9"/>
      <c r="BM40" s="621" t="s">
        <v>333</v>
      </c>
      <c r="BN40" s="621"/>
      <c r="BO40" s="621"/>
      <c r="BP40" s="621"/>
      <c r="BQ40" s="621"/>
      <c r="BR40" s="621"/>
      <c r="BS40" s="621"/>
      <c r="BT40" s="621"/>
      <c r="BU40" s="622"/>
      <c r="BV40" s="623">
        <v>118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358561</v>
      </c>
      <c r="CS40" s="624"/>
      <c r="CT40" s="624"/>
      <c r="CU40" s="624"/>
      <c r="CV40" s="624"/>
      <c r="CW40" s="624"/>
      <c r="CX40" s="624"/>
      <c r="CY40" s="625"/>
      <c r="CZ40" s="628">
        <v>0.2</v>
      </c>
      <c r="DA40" s="653"/>
      <c r="DB40" s="653"/>
      <c r="DC40" s="657"/>
      <c r="DD40" s="632">
        <v>33698</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163564864</v>
      </c>
      <c r="S41" s="696"/>
      <c r="T41" s="696"/>
      <c r="U41" s="696"/>
      <c r="V41" s="696"/>
      <c r="W41" s="696"/>
      <c r="X41" s="696"/>
      <c r="Y41" s="700"/>
      <c r="Z41" s="701">
        <v>100</v>
      </c>
      <c r="AA41" s="701"/>
      <c r="AB41" s="701"/>
      <c r="AC41" s="701"/>
      <c r="AD41" s="702">
        <v>82633828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2927426</v>
      </c>
      <c r="BA41" s="624"/>
      <c r="BB41" s="624"/>
      <c r="BC41" s="624"/>
      <c r="BD41" s="655"/>
      <c r="BE41" s="655"/>
      <c r="BF41" s="678"/>
      <c r="BG41" s="671"/>
      <c r="BH41" s="672"/>
      <c r="BI41" s="672"/>
      <c r="BJ41" s="672"/>
      <c r="BK41" s="672"/>
      <c r="BL41" s="219"/>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9984407</v>
      </c>
      <c r="BA42" s="696"/>
      <c r="BB42" s="696"/>
      <c r="BC42" s="696"/>
      <c r="BD42" s="682"/>
      <c r="BE42" s="682"/>
      <c r="BF42" s="684"/>
      <c r="BG42" s="673"/>
      <c r="BH42" s="674"/>
      <c r="BI42" s="674"/>
      <c r="BJ42" s="674"/>
      <c r="BK42" s="674"/>
      <c r="BL42" s="220"/>
      <c r="BM42" s="645" t="s">
        <v>340</v>
      </c>
      <c r="BN42" s="645"/>
      <c r="BO42" s="645"/>
      <c r="BP42" s="645"/>
      <c r="BQ42" s="645"/>
      <c r="BR42" s="645"/>
      <c r="BS42" s="645"/>
      <c r="BT42" s="645"/>
      <c r="BU42" s="646"/>
      <c r="BV42" s="695">
        <v>393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22765861</v>
      </c>
      <c r="CS42" s="655"/>
      <c r="CT42" s="655"/>
      <c r="CU42" s="655"/>
      <c r="CV42" s="655"/>
      <c r="CW42" s="655"/>
      <c r="CX42" s="655"/>
      <c r="CY42" s="656"/>
      <c r="CZ42" s="628">
        <v>14</v>
      </c>
      <c r="DA42" s="653"/>
      <c r="DB42" s="653"/>
      <c r="DC42" s="657"/>
      <c r="DD42" s="632">
        <v>5109785</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0" t="s">
        <v>342</v>
      </c>
      <c r="CD43" s="620" t="s">
        <v>343</v>
      </c>
      <c r="CE43" s="621"/>
      <c r="CF43" s="621"/>
      <c r="CG43" s="621"/>
      <c r="CH43" s="621"/>
      <c r="CI43" s="621"/>
      <c r="CJ43" s="621"/>
      <c r="CK43" s="621"/>
      <c r="CL43" s="621"/>
      <c r="CM43" s="621"/>
      <c r="CN43" s="621"/>
      <c r="CO43" s="621"/>
      <c r="CP43" s="621"/>
      <c r="CQ43" s="622"/>
      <c r="CR43" s="623">
        <v>264277</v>
      </c>
      <c r="CS43" s="655"/>
      <c r="CT43" s="655"/>
      <c r="CU43" s="655"/>
      <c r="CV43" s="655"/>
      <c r="CW43" s="655"/>
      <c r="CX43" s="655"/>
      <c r="CY43" s="656"/>
      <c r="CZ43" s="628">
        <v>0.2</v>
      </c>
      <c r="DA43" s="653"/>
      <c r="DB43" s="653"/>
      <c r="DC43" s="657"/>
      <c r="DD43" s="632">
        <v>264259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22749959</v>
      </c>
      <c r="CS44" s="624"/>
      <c r="CT44" s="624"/>
      <c r="CU44" s="624"/>
      <c r="CV44" s="624"/>
      <c r="CW44" s="624"/>
      <c r="CX44" s="624"/>
      <c r="CY44" s="625"/>
      <c r="CZ44" s="628">
        <v>14</v>
      </c>
      <c r="DA44" s="629"/>
      <c r="DB44" s="629"/>
      <c r="DC44" s="635"/>
      <c r="DD44" s="632">
        <v>5094318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5590992</v>
      </c>
      <c r="CS45" s="655"/>
      <c r="CT45" s="655"/>
      <c r="CU45" s="655"/>
      <c r="CV45" s="655"/>
      <c r="CW45" s="655"/>
      <c r="CX45" s="655"/>
      <c r="CY45" s="656"/>
      <c r="CZ45" s="628">
        <v>3.5</v>
      </c>
      <c r="DA45" s="653"/>
      <c r="DB45" s="653"/>
      <c r="DC45" s="657"/>
      <c r="DD45" s="632">
        <v>172577</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1"/>
      <c r="CD46" s="661"/>
      <c r="CE46" s="662"/>
      <c r="CF46" s="620" t="s">
        <v>348</v>
      </c>
      <c r="CG46" s="621"/>
      <c r="CH46" s="621"/>
      <c r="CI46" s="621"/>
      <c r="CJ46" s="621"/>
      <c r="CK46" s="621"/>
      <c r="CL46" s="621"/>
      <c r="CM46" s="621"/>
      <c r="CN46" s="621"/>
      <c r="CO46" s="621"/>
      <c r="CP46" s="621"/>
      <c r="CQ46" s="622"/>
      <c r="CR46" s="623">
        <v>17155143</v>
      </c>
      <c r="CS46" s="624"/>
      <c r="CT46" s="624"/>
      <c r="CU46" s="624"/>
      <c r="CV46" s="624"/>
      <c r="CW46" s="624"/>
      <c r="CX46" s="624"/>
      <c r="CY46" s="625"/>
      <c r="CZ46" s="628">
        <v>10.6</v>
      </c>
      <c r="DA46" s="629"/>
      <c r="DB46" s="629"/>
      <c r="DC46" s="635"/>
      <c r="DD46" s="632">
        <v>4917917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1"/>
      <c r="CD47" s="661"/>
      <c r="CE47" s="662"/>
      <c r="CF47" s="620" t="s">
        <v>349</v>
      </c>
      <c r="CG47" s="621"/>
      <c r="CH47" s="621"/>
      <c r="CI47" s="621"/>
      <c r="CJ47" s="621"/>
      <c r="CK47" s="621"/>
      <c r="CL47" s="621"/>
      <c r="CM47" s="621"/>
      <c r="CN47" s="621"/>
      <c r="CO47" s="621"/>
      <c r="CP47" s="621"/>
      <c r="CQ47" s="622"/>
      <c r="CR47" s="623">
        <v>15902</v>
      </c>
      <c r="CS47" s="655"/>
      <c r="CT47" s="655"/>
      <c r="CU47" s="655"/>
      <c r="CV47" s="655"/>
      <c r="CW47" s="655"/>
      <c r="CX47" s="655"/>
      <c r="CY47" s="656"/>
      <c r="CZ47" s="628">
        <v>0</v>
      </c>
      <c r="DA47" s="653"/>
      <c r="DB47" s="653"/>
      <c r="DC47" s="657"/>
      <c r="DD47" s="632">
        <v>15467</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21"/>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1"/>
      <c r="CD49" s="644" t="s">
        <v>351</v>
      </c>
      <c r="CE49" s="645"/>
      <c r="CF49" s="645"/>
      <c r="CG49" s="645"/>
      <c r="CH49" s="645"/>
      <c r="CI49" s="645"/>
      <c r="CJ49" s="645"/>
      <c r="CK49" s="645"/>
      <c r="CL49" s="645"/>
      <c r="CM49" s="645"/>
      <c r="CN49" s="645"/>
      <c r="CO49" s="645"/>
      <c r="CP49" s="645"/>
      <c r="CQ49" s="646"/>
      <c r="CR49" s="695">
        <v>162039022</v>
      </c>
      <c r="CS49" s="682"/>
      <c r="CT49" s="682"/>
      <c r="CU49" s="682"/>
      <c r="CV49" s="682"/>
      <c r="CW49" s="682"/>
      <c r="CX49" s="682"/>
      <c r="CY49" s="711"/>
      <c r="CZ49" s="703">
        <v>100</v>
      </c>
      <c r="DA49" s="712"/>
      <c r="DB49" s="712"/>
      <c r="DC49" s="713"/>
      <c r="DD49" s="714">
        <v>98497603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Uxl8SmqDx6bIvTjvoKj5zWy3OMzjdxIhz+xpt/lnPcs0Q2gKM4dIqGheahXUBk30zlzfchcbJHqA3vRUTxc/gg==" saltValue="CCWzcrlVmeYbDgkbvsHCP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22" t="s">
        <v>353</v>
      </c>
      <c r="DK2" s="723"/>
      <c r="DL2" s="723"/>
      <c r="DM2" s="723"/>
      <c r="DN2" s="723"/>
      <c r="DO2" s="724"/>
      <c r="DP2" s="224"/>
      <c r="DQ2" s="722" t="s">
        <v>354</v>
      </c>
      <c r="DR2" s="723"/>
      <c r="DS2" s="723"/>
      <c r="DT2" s="723"/>
      <c r="DU2" s="723"/>
      <c r="DV2" s="723"/>
      <c r="DW2" s="723"/>
      <c r="DX2" s="723"/>
      <c r="DY2" s="723"/>
      <c r="DZ2" s="724"/>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8"/>
      <c r="BA4" s="228"/>
      <c r="BB4" s="228"/>
      <c r="BC4" s="228"/>
      <c r="BD4" s="228"/>
      <c r="BE4" s="229"/>
      <c r="BF4" s="229"/>
      <c r="BG4" s="229"/>
      <c r="BH4" s="229"/>
      <c r="BI4" s="229"/>
      <c r="BJ4" s="229"/>
      <c r="BK4" s="229"/>
      <c r="BL4" s="229"/>
      <c r="BM4" s="229"/>
      <c r="BN4" s="229"/>
      <c r="BO4" s="229"/>
      <c r="BP4" s="229"/>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0"/>
    </row>
    <row r="5" spans="1:131" s="231"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8"/>
      <c r="BA5" s="228"/>
      <c r="BB5" s="228"/>
      <c r="BC5" s="228"/>
      <c r="BD5" s="228"/>
      <c r="BE5" s="229"/>
      <c r="BF5" s="229"/>
      <c r="BG5" s="229"/>
      <c r="BH5" s="229"/>
      <c r="BI5" s="229"/>
      <c r="BJ5" s="229"/>
      <c r="BK5" s="229"/>
      <c r="BL5" s="229"/>
      <c r="BM5" s="229"/>
      <c r="BN5" s="229"/>
      <c r="BO5" s="229"/>
      <c r="BP5" s="229"/>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0"/>
    </row>
    <row r="6" spans="1:131" s="231"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8"/>
      <c r="BA6" s="228"/>
      <c r="BB6" s="228"/>
      <c r="BC6" s="228"/>
      <c r="BD6" s="228"/>
      <c r="BE6" s="229"/>
      <c r="BF6" s="229"/>
      <c r="BG6" s="229"/>
      <c r="BH6" s="229"/>
      <c r="BI6" s="229"/>
      <c r="BJ6" s="229"/>
      <c r="BK6" s="229"/>
      <c r="BL6" s="229"/>
      <c r="BM6" s="229"/>
      <c r="BN6" s="229"/>
      <c r="BO6" s="229"/>
      <c r="BP6" s="229"/>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0"/>
    </row>
    <row r="7" spans="1:131" s="231" customFormat="1" ht="26.25" customHeight="1" thickTop="1" x14ac:dyDescent="0.2">
      <c r="A7" s="232">
        <v>1</v>
      </c>
      <c r="B7" s="749" t="s">
        <v>374</v>
      </c>
      <c r="C7" s="750"/>
      <c r="D7" s="750"/>
      <c r="E7" s="750"/>
      <c r="F7" s="750"/>
      <c r="G7" s="750"/>
      <c r="H7" s="750"/>
      <c r="I7" s="750"/>
      <c r="J7" s="750"/>
      <c r="K7" s="750"/>
      <c r="L7" s="750"/>
      <c r="M7" s="750"/>
      <c r="N7" s="750"/>
      <c r="O7" s="750"/>
      <c r="P7" s="751"/>
      <c r="Q7" s="752">
        <v>162741</v>
      </c>
      <c r="R7" s="753"/>
      <c r="S7" s="753"/>
      <c r="T7" s="753"/>
      <c r="U7" s="753"/>
      <c r="V7" s="753">
        <v>161625</v>
      </c>
      <c r="W7" s="753"/>
      <c r="X7" s="753"/>
      <c r="Y7" s="753"/>
      <c r="Z7" s="753"/>
      <c r="AA7" s="753">
        <f t="shared" ref="AA7:AA12" si="0">Q7-V7</f>
        <v>1116</v>
      </c>
      <c r="AB7" s="753"/>
      <c r="AC7" s="753"/>
      <c r="AD7" s="753"/>
      <c r="AE7" s="754"/>
      <c r="AF7" s="755">
        <v>533</v>
      </c>
      <c r="AG7" s="756"/>
      <c r="AH7" s="756"/>
      <c r="AI7" s="756"/>
      <c r="AJ7" s="757"/>
      <c r="AK7" s="758">
        <v>4642</v>
      </c>
      <c r="AL7" s="759"/>
      <c r="AM7" s="759"/>
      <c r="AN7" s="759"/>
      <c r="AO7" s="759"/>
      <c r="AP7" s="759">
        <v>60559</v>
      </c>
      <c r="AQ7" s="759"/>
      <c r="AR7" s="759"/>
      <c r="AS7" s="759"/>
      <c r="AT7" s="759"/>
      <c r="AU7" s="760"/>
      <c r="AV7" s="760"/>
      <c r="AW7" s="760"/>
      <c r="AX7" s="760"/>
      <c r="AY7" s="761"/>
      <c r="AZ7" s="228"/>
      <c r="BA7" s="228"/>
      <c r="BB7" s="228"/>
      <c r="BC7" s="228"/>
      <c r="BD7" s="228"/>
      <c r="BE7" s="229"/>
      <c r="BF7" s="229"/>
      <c r="BG7" s="229"/>
      <c r="BH7" s="229"/>
      <c r="BI7" s="229"/>
      <c r="BJ7" s="229"/>
      <c r="BK7" s="229"/>
      <c r="BL7" s="229"/>
      <c r="BM7" s="229"/>
      <c r="BN7" s="229"/>
      <c r="BO7" s="229"/>
      <c r="BP7" s="229"/>
      <c r="BQ7" s="232">
        <v>1</v>
      </c>
      <c r="BR7" s="233"/>
      <c r="BS7" s="746" t="s">
        <v>559</v>
      </c>
      <c r="BT7" s="747"/>
      <c r="BU7" s="747"/>
      <c r="BV7" s="747"/>
      <c r="BW7" s="747"/>
      <c r="BX7" s="747"/>
      <c r="BY7" s="747"/>
      <c r="BZ7" s="747"/>
      <c r="CA7" s="747"/>
      <c r="CB7" s="747"/>
      <c r="CC7" s="747"/>
      <c r="CD7" s="747"/>
      <c r="CE7" s="747"/>
      <c r="CF7" s="747"/>
      <c r="CG7" s="762"/>
      <c r="CH7" s="743">
        <v>-2</v>
      </c>
      <c r="CI7" s="744"/>
      <c r="CJ7" s="744"/>
      <c r="CK7" s="744"/>
      <c r="CL7" s="745"/>
      <c r="CM7" s="743">
        <v>228</v>
      </c>
      <c r="CN7" s="744"/>
      <c r="CO7" s="744"/>
      <c r="CP7" s="744"/>
      <c r="CQ7" s="745"/>
      <c r="CR7" s="743">
        <v>200</v>
      </c>
      <c r="CS7" s="744"/>
      <c r="CT7" s="744"/>
      <c r="CU7" s="744"/>
      <c r="CV7" s="745"/>
      <c r="CW7" s="743">
        <v>31</v>
      </c>
      <c r="CX7" s="744"/>
      <c r="CY7" s="744"/>
      <c r="CZ7" s="744"/>
      <c r="DA7" s="745"/>
      <c r="DB7" s="743" t="s">
        <v>567</v>
      </c>
      <c r="DC7" s="744"/>
      <c r="DD7" s="744"/>
      <c r="DE7" s="744"/>
      <c r="DF7" s="745"/>
      <c r="DG7" s="743" t="s">
        <v>567</v>
      </c>
      <c r="DH7" s="744"/>
      <c r="DI7" s="744"/>
      <c r="DJ7" s="744"/>
      <c r="DK7" s="745"/>
      <c r="DL7" s="743" t="s">
        <v>567</v>
      </c>
      <c r="DM7" s="744"/>
      <c r="DN7" s="744"/>
      <c r="DO7" s="744"/>
      <c r="DP7" s="745"/>
      <c r="DQ7" s="743" t="s">
        <v>567</v>
      </c>
      <c r="DR7" s="744"/>
      <c r="DS7" s="744"/>
      <c r="DT7" s="744"/>
      <c r="DU7" s="745"/>
      <c r="DV7" s="746"/>
      <c r="DW7" s="747"/>
      <c r="DX7" s="747"/>
      <c r="DY7" s="747"/>
      <c r="DZ7" s="748"/>
      <c r="EA7" s="230"/>
    </row>
    <row r="8" spans="1:131" s="231" customFormat="1" ht="26.25" customHeight="1" x14ac:dyDescent="0.2">
      <c r="A8" s="234">
        <v>2</v>
      </c>
      <c r="B8" s="780" t="s">
        <v>375</v>
      </c>
      <c r="C8" s="781"/>
      <c r="D8" s="781"/>
      <c r="E8" s="781"/>
      <c r="F8" s="781"/>
      <c r="G8" s="781"/>
      <c r="H8" s="781"/>
      <c r="I8" s="781"/>
      <c r="J8" s="781"/>
      <c r="K8" s="781"/>
      <c r="L8" s="781"/>
      <c r="M8" s="781"/>
      <c r="N8" s="781"/>
      <c r="O8" s="781"/>
      <c r="P8" s="782"/>
      <c r="Q8" s="783">
        <v>511</v>
      </c>
      <c r="R8" s="784"/>
      <c r="S8" s="784"/>
      <c r="T8" s="784"/>
      <c r="U8" s="784"/>
      <c r="V8" s="784">
        <v>20</v>
      </c>
      <c r="W8" s="784"/>
      <c r="X8" s="784"/>
      <c r="Y8" s="784"/>
      <c r="Z8" s="784"/>
      <c r="AA8" s="784">
        <f t="shared" si="0"/>
        <v>491</v>
      </c>
      <c r="AB8" s="784"/>
      <c r="AC8" s="784"/>
      <c r="AD8" s="784"/>
      <c r="AE8" s="785"/>
      <c r="AF8" s="786" t="s">
        <v>122</v>
      </c>
      <c r="AG8" s="787"/>
      <c r="AH8" s="787"/>
      <c r="AI8" s="787"/>
      <c r="AJ8" s="788"/>
      <c r="AK8" s="769" t="s">
        <v>554</v>
      </c>
      <c r="AL8" s="770"/>
      <c r="AM8" s="770"/>
      <c r="AN8" s="770"/>
      <c r="AO8" s="770"/>
      <c r="AP8" s="770" t="s">
        <v>554</v>
      </c>
      <c r="AQ8" s="770"/>
      <c r="AR8" s="770"/>
      <c r="AS8" s="770"/>
      <c r="AT8" s="770"/>
      <c r="AU8" s="771"/>
      <c r="AV8" s="771"/>
      <c r="AW8" s="771"/>
      <c r="AX8" s="771"/>
      <c r="AY8" s="772"/>
      <c r="AZ8" s="228"/>
      <c r="BA8" s="228"/>
      <c r="BB8" s="228"/>
      <c r="BC8" s="228"/>
      <c r="BD8" s="228"/>
      <c r="BE8" s="229"/>
      <c r="BF8" s="229"/>
      <c r="BG8" s="229"/>
      <c r="BH8" s="229"/>
      <c r="BI8" s="229"/>
      <c r="BJ8" s="229"/>
      <c r="BK8" s="229"/>
      <c r="BL8" s="229"/>
      <c r="BM8" s="229"/>
      <c r="BN8" s="229"/>
      <c r="BO8" s="229"/>
      <c r="BP8" s="229"/>
      <c r="BQ8" s="234">
        <v>2</v>
      </c>
      <c r="BR8" s="235"/>
      <c r="BS8" s="773" t="s">
        <v>560</v>
      </c>
      <c r="BT8" s="774"/>
      <c r="BU8" s="774"/>
      <c r="BV8" s="774"/>
      <c r="BW8" s="774"/>
      <c r="BX8" s="774"/>
      <c r="BY8" s="774"/>
      <c r="BZ8" s="774"/>
      <c r="CA8" s="774"/>
      <c r="CB8" s="774"/>
      <c r="CC8" s="774"/>
      <c r="CD8" s="774"/>
      <c r="CE8" s="774"/>
      <c r="CF8" s="774"/>
      <c r="CG8" s="775"/>
      <c r="CH8" s="776">
        <v>-31</v>
      </c>
      <c r="CI8" s="777"/>
      <c r="CJ8" s="777"/>
      <c r="CK8" s="777"/>
      <c r="CL8" s="778"/>
      <c r="CM8" s="776">
        <v>127</v>
      </c>
      <c r="CN8" s="777"/>
      <c r="CO8" s="777"/>
      <c r="CP8" s="777"/>
      <c r="CQ8" s="778"/>
      <c r="CR8" s="776">
        <v>100</v>
      </c>
      <c r="CS8" s="777"/>
      <c r="CT8" s="777"/>
      <c r="CU8" s="777"/>
      <c r="CV8" s="778"/>
      <c r="CW8" s="776" t="s">
        <v>567</v>
      </c>
      <c r="CX8" s="777"/>
      <c r="CY8" s="777"/>
      <c r="CZ8" s="777"/>
      <c r="DA8" s="778"/>
      <c r="DB8" s="776" t="s">
        <v>567</v>
      </c>
      <c r="DC8" s="777"/>
      <c r="DD8" s="777"/>
      <c r="DE8" s="777"/>
      <c r="DF8" s="778"/>
      <c r="DG8" s="776" t="s">
        <v>567</v>
      </c>
      <c r="DH8" s="777"/>
      <c r="DI8" s="777"/>
      <c r="DJ8" s="777"/>
      <c r="DK8" s="778"/>
      <c r="DL8" s="776" t="s">
        <v>567</v>
      </c>
      <c r="DM8" s="777"/>
      <c r="DN8" s="777"/>
      <c r="DO8" s="777"/>
      <c r="DP8" s="778"/>
      <c r="DQ8" s="776" t="s">
        <v>567</v>
      </c>
      <c r="DR8" s="777"/>
      <c r="DS8" s="777"/>
      <c r="DT8" s="777"/>
      <c r="DU8" s="778"/>
      <c r="DV8" s="773"/>
      <c r="DW8" s="774"/>
      <c r="DX8" s="774"/>
      <c r="DY8" s="774"/>
      <c r="DZ8" s="779"/>
      <c r="EA8" s="230"/>
    </row>
    <row r="9" spans="1:131" s="231" customFormat="1" ht="26.25" customHeight="1" x14ac:dyDescent="0.2">
      <c r="A9" s="234">
        <v>3</v>
      </c>
      <c r="B9" s="780" t="s">
        <v>376</v>
      </c>
      <c r="C9" s="781"/>
      <c r="D9" s="781"/>
      <c r="E9" s="781"/>
      <c r="F9" s="781"/>
      <c r="G9" s="781"/>
      <c r="H9" s="781"/>
      <c r="I9" s="781"/>
      <c r="J9" s="781"/>
      <c r="K9" s="781"/>
      <c r="L9" s="781"/>
      <c r="M9" s="781"/>
      <c r="N9" s="781"/>
      <c r="O9" s="781"/>
      <c r="P9" s="782"/>
      <c r="Q9" s="783">
        <v>38</v>
      </c>
      <c r="R9" s="784"/>
      <c r="S9" s="784"/>
      <c r="T9" s="784"/>
      <c r="U9" s="784"/>
      <c r="V9" s="784">
        <v>36</v>
      </c>
      <c r="W9" s="784"/>
      <c r="X9" s="784"/>
      <c r="Y9" s="784"/>
      <c r="Z9" s="784"/>
      <c r="AA9" s="784">
        <f t="shared" si="0"/>
        <v>2</v>
      </c>
      <c r="AB9" s="784"/>
      <c r="AC9" s="784"/>
      <c r="AD9" s="784"/>
      <c r="AE9" s="785"/>
      <c r="AF9" s="786">
        <v>2</v>
      </c>
      <c r="AG9" s="787"/>
      <c r="AH9" s="787"/>
      <c r="AI9" s="787"/>
      <c r="AJ9" s="788"/>
      <c r="AK9" s="769">
        <v>7</v>
      </c>
      <c r="AL9" s="770"/>
      <c r="AM9" s="770"/>
      <c r="AN9" s="770"/>
      <c r="AO9" s="770"/>
      <c r="AP9" s="770" t="s">
        <v>554</v>
      </c>
      <c r="AQ9" s="770"/>
      <c r="AR9" s="770"/>
      <c r="AS9" s="770"/>
      <c r="AT9" s="770"/>
      <c r="AU9" s="771"/>
      <c r="AV9" s="771"/>
      <c r="AW9" s="771"/>
      <c r="AX9" s="771"/>
      <c r="AY9" s="772"/>
      <c r="AZ9" s="228"/>
      <c r="BA9" s="228"/>
      <c r="BB9" s="228"/>
      <c r="BC9" s="228"/>
      <c r="BD9" s="228"/>
      <c r="BE9" s="229"/>
      <c r="BF9" s="229"/>
      <c r="BG9" s="229"/>
      <c r="BH9" s="229"/>
      <c r="BI9" s="229"/>
      <c r="BJ9" s="229"/>
      <c r="BK9" s="229"/>
      <c r="BL9" s="229"/>
      <c r="BM9" s="229"/>
      <c r="BN9" s="229"/>
      <c r="BO9" s="229"/>
      <c r="BP9" s="229"/>
      <c r="BQ9" s="234">
        <v>3</v>
      </c>
      <c r="BR9" s="235"/>
      <c r="BS9" s="773" t="s">
        <v>561</v>
      </c>
      <c r="BT9" s="774"/>
      <c r="BU9" s="774"/>
      <c r="BV9" s="774"/>
      <c r="BW9" s="774"/>
      <c r="BX9" s="774"/>
      <c r="BY9" s="774"/>
      <c r="BZ9" s="774"/>
      <c r="CA9" s="774"/>
      <c r="CB9" s="774"/>
      <c r="CC9" s="774"/>
      <c r="CD9" s="774"/>
      <c r="CE9" s="774"/>
      <c r="CF9" s="774"/>
      <c r="CG9" s="775"/>
      <c r="CH9" s="776">
        <v>18</v>
      </c>
      <c r="CI9" s="777"/>
      <c r="CJ9" s="777"/>
      <c r="CK9" s="777"/>
      <c r="CL9" s="778"/>
      <c r="CM9" s="776">
        <v>169</v>
      </c>
      <c r="CN9" s="777"/>
      <c r="CO9" s="777"/>
      <c r="CP9" s="777"/>
      <c r="CQ9" s="778"/>
      <c r="CR9" s="776">
        <v>200</v>
      </c>
      <c r="CS9" s="777"/>
      <c r="CT9" s="777"/>
      <c r="CU9" s="777"/>
      <c r="CV9" s="778"/>
      <c r="CW9" s="776" t="s">
        <v>567</v>
      </c>
      <c r="CX9" s="777"/>
      <c r="CY9" s="777"/>
      <c r="CZ9" s="777"/>
      <c r="DA9" s="778"/>
      <c r="DB9" s="776" t="s">
        <v>567</v>
      </c>
      <c r="DC9" s="777"/>
      <c r="DD9" s="777"/>
      <c r="DE9" s="777"/>
      <c r="DF9" s="778"/>
      <c r="DG9" s="776" t="s">
        <v>567</v>
      </c>
      <c r="DH9" s="777"/>
      <c r="DI9" s="777"/>
      <c r="DJ9" s="777"/>
      <c r="DK9" s="778"/>
      <c r="DL9" s="776" t="s">
        <v>567</v>
      </c>
      <c r="DM9" s="777"/>
      <c r="DN9" s="777"/>
      <c r="DO9" s="777"/>
      <c r="DP9" s="778"/>
      <c r="DQ9" s="776" t="s">
        <v>567</v>
      </c>
      <c r="DR9" s="777"/>
      <c r="DS9" s="777"/>
      <c r="DT9" s="777"/>
      <c r="DU9" s="778"/>
      <c r="DV9" s="773"/>
      <c r="DW9" s="774"/>
      <c r="DX9" s="774"/>
      <c r="DY9" s="774"/>
      <c r="DZ9" s="779"/>
      <c r="EA9" s="230"/>
    </row>
    <row r="10" spans="1:131" s="231" customFormat="1" ht="26.25" customHeight="1" x14ac:dyDescent="0.2">
      <c r="A10" s="234">
        <v>4</v>
      </c>
      <c r="B10" s="780" t="s">
        <v>377</v>
      </c>
      <c r="C10" s="781"/>
      <c r="D10" s="781"/>
      <c r="E10" s="781"/>
      <c r="F10" s="781"/>
      <c r="G10" s="781"/>
      <c r="H10" s="781"/>
      <c r="I10" s="781"/>
      <c r="J10" s="781"/>
      <c r="K10" s="781"/>
      <c r="L10" s="781"/>
      <c r="M10" s="781"/>
      <c r="N10" s="781"/>
      <c r="O10" s="781"/>
      <c r="P10" s="782"/>
      <c r="Q10" s="783">
        <v>1932</v>
      </c>
      <c r="R10" s="784"/>
      <c r="S10" s="784"/>
      <c r="T10" s="784"/>
      <c r="U10" s="784"/>
      <c r="V10" s="784">
        <v>1672</v>
      </c>
      <c r="W10" s="784"/>
      <c r="X10" s="784"/>
      <c r="Y10" s="784"/>
      <c r="Z10" s="784"/>
      <c r="AA10" s="784">
        <f t="shared" si="0"/>
        <v>260</v>
      </c>
      <c r="AB10" s="784"/>
      <c r="AC10" s="784"/>
      <c r="AD10" s="784"/>
      <c r="AE10" s="785"/>
      <c r="AF10" s="786">
        <v>-18</v>
      </c>
      <c r="AG10" s="787"/>
      <c r="AH10" s="787"/>
      <c r="AI10" s="787"/>
      <c r="AJ10" s="788"/>
      <c r="AK10" s="769">
        <v>909</v>
      </c>
      <c r="AL10" s="770"/>
      <c r="AM10" s="770"/>
      <c r="AN10" s="770"/>
      <c r="AO10" s="770"/>
      <c r="AP10" s="770" t="s">
        <v>554</v>
      </c>
      <c r="AQ10" s="770"/>
      <c r="AR10" s="770"/>
      <c r="AS10" s="770"/>
      <c r="AT10" s="770"/>
      <c r="AU10" s="771"/>
      <c r="AV10" s="771"/>
      <c r="AW10" s="771"/>
      <c r="AX10" s="771"/>
      <c r="AY10" s="772"/>
      <c r="AZ10" s="228"/>
      <c r="BA10" s="228"/>
      <c r="BB10" s="228"/>
      <c r="BC10" s="228"/>
      <c r="BD10" s="228"/>
      <c r="BE10" s="229"/>
      <c r="BF10" s="229"/>
      <c r="BG10" s="229"/>
      <c r="BH10" s="229"/>
      <c r="BI10" s="229"/>
      <c r="BJ10" s="229"/>
      <c r="BK10" s="229"/>
      <c r="BL10" s="229"/>
      <c r="BM10" s="229"/>
      <c r="BN10" s="229"/>
      <c r="BO10" s="229"/>
      <c r="BP10" s="229"/>
      <c r="BQ10" s="234">
        <v>4</v>
      </c>
      <c r="BR10" s="235"/>
      <c r="BS10" s="773" t="s">
        <v>562</v>
      </c>
      <c r="BT10" s="774"/>
      <c r="BU10" s="774"/>
      <c r="BV10" s="774"/>
      <c r="BW10" s="774"/>
      <c r="BX10" s="774"/>
      <c r="BY10" s="774"/>
      <c r="BZ10" s="774"/>
      <c r="CA10" s="774"/>
      <c r="CB10" s="774"/>
      <c r="CC10" s="774"/>
      <c r="CD10" s="774"/>
      <c r="CE10" s="774"/>
      <c r="CF10" s="774"/>
      <c r="CG10" s="775"/>
      <c r="CH10" s="776">
        <v>5</v>
      </c>
      <c r="CI10" s="777"/>
      <c r="CJ10" s="777"/>
      <c r="CK10" s="777"/>
      <c r="CL10" s="778"/>
      <c r="CM10" s="776">
        <v>206</v>
      </c>
      <c r="CN10" s="777"/>
      <c r="CO10" s="777"/>
      <c r="CP10" s="777"/>
      <c r="CQ10" s="778"/>
      <c r="CR10" s="776">
        <v>200</v>
      </c>
      <c r="CS10" s="777"/>
      <c r="CT10" s="777"/>
      <c r="CU10" s="777"/>
      <c r="CV10" s="778"/>
      <c r="CW10" s="776" t="s">
        <v>567</v>
      </c>
      <c r="CX10" s="777"/>
      <c r="CY10" s="777"/>
      <c r="CZ10" s="777"/>
      <c r="DA10" s="778"/>
      <c r="DB10" s="776" t="s">
        <v>567</v>
      </c>
      <c r="DC10" s="777"/>
      <c r="DD10" s="777"/>
      <c r="DE10" s="777"/>
      <c r="DF10" s="778"/>
      <c r="DG10" s="776" t="s">
        <v>567</v>
      </c>
      <c r="DH10" s="777"/>
      <c r="DI10" s="777"/>
      <c r="DJ10" s="777"/>
      <c r="DK10" s="778"/>
      <c r="DL10" s="776" t="s">
        <v>567</v>
      </c>
      <c r="DM10" s="777"/>
      <c r="DN10" s="777"/>
      <c r="DO10" s="777"/>
      <c r="DP10" s="778"/>
      <c r="DQ10" s="776" t="s">
        <v>567</v>
      </c>
      <c r="DR10" s="777"/>
      <c r="DS10" s="777"/>
      <c r="DT10" s="777"/>
      <c r="DU10" s="778"/>
      <c r="DV10" s="773"/>
      <c r="DW10" s="774"/>
      <c r="DX10" s="774"/>
      <c r="DY10" s="774"/>
      <c r="DZ10" s="779"/>
      <c r="EA10" s="230"/>
    </row>
    <row r="11" spans="1:131" s="231" customFormat="1" ht="26.25" customHeight="1" x14ac:dyDescent="0.2">
      <c r="A11" s="234">
        <v>5</v>
      </c>
      <c r="B11" s="780" t="s">
        <v>378</v>
      </c>
      <c r="C11" s="781"/>
      <c r="D11" s="781"/>
      <c r="E11" s="781"/>
      <c r="F11" s="781"/>
      <c r="G11" s="781"/>
      <c r="H11" s="781"/>
      <c r="I11" s="781"/>
      <c r="J11" s="781"/>
      <c r="K11" s="781"/>
      <c r="L11" s="781"/>
      <c r="M11" s="781"/>
      <c r="N11" s="781"/>
      <c r="O11" s="781"/>
      <c r="P11" s="782"/>
      <c r="Q11" s="783">
        <v>1218</v>
      </c>
      <c r="R11" s="784"/>
      <c r="S11" s="784"/>
      <c r="T11" s="784"/>
      <c r="U11" s="784"/>
      <c r="V11" s="784">
        <v>1218</v>
      </c>
      <c r="W11" s="784"/>
      <c r="X11" s="784"/>
      <c r="Y11" s="784"/>
      <c r="Z11" s="784"/>
      <c r="AA11" s="784">
        <f t="shared" si="0"/>
        <v>0</v>
      </c>
      <c r="AB11" s="784"/>
      <c r="AC11" s="784"/>
      <c r="AD11" s="784"/>
      <c r="AE11" s="785"/>
      <c r="AF11" s="786" t="s">
        <v>122</v>
      </c>
      <c r="AG11" s="787"/>
      <c r="AH11" s="787"/>
      <c r="AI11" s="787"/>
      <c r="AJ11" s="788"/>
      <c r="AK11" s="769" t="s">
        <v>554</v>
      </c>
      <c r="AL11" s="770"/>
      <c r="AM11" s="770"/>
      <c r="AN11" s="770"/>
      <c r="AO11" s="770"/>
      <c r="AP11" s="770">
        <v>15084</v>
      </c>
      <c r="AQ11" s="770"/>
      <c r="AR11" s="770"/>
      <c r="AS11" s="770"/>
      <c r="AT11" s="770"/>
      <c r="AU11" s="771"/>
      <c r="AV11" s="771"/>
      <c r="AW11" s="771"/>
      <c r="AX11" s="771"/>
      <c r="AY11" s="772"/>
      <c r="AZ11" s="228"/>
      <c r="BA11" s="228"/>
      <c r="BB11" s="228"/>
      <c r="BC11" s="228"/>
      <c r="BD11" s="228"/>
      <c r="BE11" s="229"/>
      <c r="BF11" s="229"/>
      <c r="BG11" s="229"/>
      <c r="BH11" s="229"/>
      <c r="BI11" s="229"/>
      <c r="BJ11" s="229"/>
      <c r="BK11" s="229"/>
      <c r="BL11" s="229"/>
      <c r="BM11" s="229"/>
      <c r="BN11" s="229"/>
      <c r="BO11" s="229"/>
      <c r="BP11" s="229"/>
      <c r="BQ11" s="234">
        <v>5</v>
      </c>
      <c r="BR11" s="235"/>
      <c r="BS11" s="773" t="s">
        <v>563</v>
      </c>
      <c r="BT11" s="774"/>
      <c r="BU11" s="774"/>
      <c r="BV11" s="774"/>
      <c r="BW11" s="774"/>
      <c r="BX11" s="774"/>
      <c r="BY11" s="774"/>
      <c r="BZ11" s="774"/>
      <c r="CA11" s="774"/>
      <c r="CB11" s="774"/>
      <c r="CC11" s="774"/>
      <c r="CD11" s="774"/>
      <c r="CE11" s="774"/>
      <c r="CF11" s="774"/>
      <c r="CG11" s="775"/>
      <c r="CH11" s="776">
        <v>186</v>
      </c>
      <c r="CI11" s="777"/>
      <c r="CJ11" s="777"/>
      <c r="CK11" s="777"/>
      <c r="CL11" s="778"/>
      <c r="CM11" s="776">
        <v>4954</v>
      </c>
      <c r="CN11" s="777"/>
      <c r="CO11" s="777"/>
      <c r="CP11" s="777"/>
      <c r="CQ11" s="778"/>
      <c r="CR11" s="776">
        <v>41</v>
      </c>
      <c r="CS11" s="777"/>
      <c r="CT11" s="777"/>
      <c r="CU11" s="777"/>
      <c r="CV11" s="778"/>
      <c r="CW11" s="776" t="s">
        <v>567</v>
      </c>
      <c r="CX11" s="777"/>
      <c r="CY11" s="777"/>
      <c r="CZ11" s="777"/>
      <c r="DA11" s="778"/>
      <c r="DB11" s="776" t="s">
        <v>567</v>
      </c>
      <c r="DC11" s="777"/>
      <c r="DD11" s="777"/>
      <c r="DE11" s="777"/>
      <c r="DF11" s="778"/>
      <c r="DG11" s="776" t="s">
        <v>567</v>
      </c>
      <c r="DH11" s="777"/>
      <c r="DI11" s="777"/>
      <c r="DJ11" s="777"/>
      <c r="DK11" s="778"/>
      <c r="DL11" s="776" t="s">
        <v>567</v>
      </c>
      <c r="DM11" s="777"/>
      <c r="DN11" s="777"/>
      <c r="DO11" s="777"/>
      <c r="DP11" s="778"/>
      <c r="DQ11" s="776" t="s">
        <v>567</v>
      </c>
      <c r="DR11" s="777"/>
      <c r="DS11" s="777"/>
      <c r="DT11" s="777"/>
      <c r="DU11" s="778"/>
      <c r="DV11" s="773"/>
      <c r="DW11" s="774"/>
      <c r="DX11" s="774"/>
      <c r="DY11" s="774"/>
      <c r="DZ11" s="779"/>
      <c r="EA11" s="230"/>
    </row>
    <row r="12" spans="1:131" s="231" customFormat="1" ht="26.25" customHeight="1" x14ac:dyDescent="0.2">
      <c r="A12" s="234">
        <v>6</v>
      </c>
      <c r="B12" s="780" t="s">
        <v>379</v>
      </c>
      <c r="C12" s="781"/>
      <c r="D12" s="781"/>
      <c r="E12" s="781"/>
      <c r="F12" s="781"/>
      <c r="G12" s="781"/>
      <c r="H12" s="781"/>
      <c r="I12" s="781"/>
      <c r="J12" s="781"/>
      <c r="K12" s="781"/>
      <c r="L12" s="781"/>
      <c r="M12" s="781"/>
      <c r="N12" s="781"/>
      <c r="O12" s="781"/>
      <c r="P12" s="782"/>
      <c r="Q12" s="783">
        <v>133</v>
      </c>
      <c r="R12" s="784"/>
      <c r="S12" s="784"/>
      <c r="T12" s="784"/>
      <c r="U12" s="784"/>
      <c r="V12" s="784">
        <v>27</v>
      </c>
      <c r="W12" s="784"/>
      <c r="X12" s="784"/>
      <c r="Y12" s="784"/>
      <c r="Z12" s="784"/>
      <c r="AA12" s="784">
        <f t="shared" si="0"/>
        <v>106</v>
      </c>
      <c r="AB12" s="784"/>
      <c r="AC12" s="784"/>
      <c r="AD12" s="784"/>
      <c r="AE12" s="785"/>
      <c r="AF12" s="786">
        <v>68</v>
      </c>
      <c r="AG12" s="787"/>
      <c r="AH12" s="787"/>
      <c r="AI12" s="787"/>
      <c r="AJ12" s="788"/>
      <c r="AK12" s="769">
        <v>1</v>
      </c>
      <c r="AL12" s="770"/>
      <c r="AM12" s="770"/>
      <c r="AN12" s="770"/>
      <c r="AO12" s="770"/>
      <c r="AP12" s="770">
        <v>364</v>
      </c>
      <c r="AQ12" s="770"/>
      <c r="AR12" s="770"/>
      <c r="AS12" s="770"/>
      <c r="AT12" s="770"/>
      <c r="AU12" s="771"/>
      <c r="AV12" s="771"/>
      <c r="AW12" s="771"/>
      <c r="AX12" s="771"/>
      <c r="AY12" s="772"/>
      <c r="AZ12" s="228"/>
      <c r="BA12" s="228"/>
      <c r="BB12" s="228"/>
      <c r="BC12" s="228"/>
      <c r="BD12" s="228"/>
      <c r="BE12" s="229"/>
      <c r="BF12" s="229"/>
      <c r="BG12" s="229"/>
      <c r="BH12" s="229"/>
      <c r="BI12" s="229"/>
      <c r="BJ12" s="229"/>
      <c r="BK12" s="229"/>
      <c r="BL12" s="229"/>
      <c r="BM12" s="229"/>
      <c r="BN12" s="229"/>
      <c r="BO12" s="229"/>
      <c r="BP12" s="229"/>
      <c r="BQ12" s="234">
        <v>6</v>
      </c>
      <c r="BR12" s="235"/>
      <c r="BS12" s="773" t="s">
        <v>564</v>
      </c>
      <c r="BT12" s="774"/>
      <c r="BU12" s="774"/>
      <c r="BV12" s="774"/>
      <c r="BW12" s="774"/>
      <c r="BX12" s="774"/>
      <c r="BY12" s="774"/>
      <c r="BZ12" s="774"/>
      <c r="CA12" s="774"/>
      <c r="CB12" s="774"/>
      <c r="CC12" s="774"/>
      <c r="CD12" s="774"/>
      <c r="CE12" s="774"/>
      <c r="CF12" s="774"/>
      <c r="CG12" s="775"/>
      <c r="CH12" s="776">
        <v>4</v>
      </c>
      <c r="CI12" s="777"/>
      <c r="CJ12" s="777"/>
      <c r="CK12" s="777"/>
      <c r="CL12" s="778"/>
      <c r="CM12" s="776">
        <v>1089</v>
      </c>
      <c r="CN12" s="777"/>
      <c r="CO12" s="777"/>
      <c r="CP12" s="777"/>
      <c r="CQ12" s="778"/>
      <c r="CR12" s="776">
        <v>539</v>
      </c>
      <c r="CS12" s="777"/>
      <c r="CT12" s="777"/>
      <c r="CU12" s="777"/>
      <c r="CV12" s="778"/>
      <c r="CW12" s="776" t="s">
        <v>567</v>
      </c>
      <c r="CX12" s="777"/>
      <c r="CY12" s="777"/>
      <c r="CZ12" s="777"/>
      <c r="DA12" s="778"/>
      <c r="DB12" s="776" t="s">
        <v>567</v>
      </c>
      <c r="DC12" s="777"/>
      <c r="DD12" s="777"/>
      <c r="DE12" s="777"/>
      <c r="DF12" s="778"/>
      <c r="DG12" s="776" t="s">
        <v>567</v>
      </c>
      <c r="DH12" s="777"/>
      <c r="DI12" s="777"/>
      <c r="DJ12" s="777"/>
      <c r="DK12" s="778"/>
      <c r="DL12" s="776" t="s">
        <v>567</v>
      </c>
      <c r="DM12" s="777"/>
      <c r="DN12" s="777"/>
      <c r="DO12" s="777"/>
      <c r="DP12" s="778"/>
      <c r="DQ12" s="776" t="s">
        <v>567</v>
      </c>
      <c r="DR12" s="777"/>
      <c r="DS12" s="777"/>
      <c r="DT12" s="777"/>
      <c r="DU12" s="778"/>
      <c r="DV12" s="773"/>
      <c r="DW12" s="774"/>
      <c r="DX12" s="774"/>
      <c r="DY12" s="774"/>
      <c r="DZ12" s="779"/>
      <c r="EA12" s="230"/>
    </row>
    <row r="13" spans="1:131" s="231" customFormat="1" ht="26.25" customHeight="1" x14ac:dyDescent="0.2">
      <c r="A13" s="234">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8"/>
      <c r="BA13" s="228"/>
      <c r="BB13" s="228"/>
      <c r="BC13" s="228"/>
      <c r="BD13" s="228"/>
      <c r="BE13" s="229"/>
      <c r="BF13" s="229"/>
      <c r="BG13" s="229"/>
      <c r="BH13" s="229"/>
      <c r="BI13" s="229"/>
      <c r="BJ13" s="229"/>
      <c r="BK13" s="229"/>
      <c r="BL13" s="229"/>
      <c r="BM13" s="229"/>
      <c r="BN13" s="229"/>
      <c r="BO13" s="229"/>
      <c r="BP13" s="229"/>
      <c r="BQ13" s="234">
        <v>7</v>
      </c>
      <c r="BR13" s="235"/>
      <c r="BS13" s="773" t="s">
        <v>565</v>
      </c>
      <c r="BT13" s="774"/>
      <c r="BU13" s="774"/>
      <c r="BV13" s="774"/>
      <c r="BW13" s="774"/>
      <c r="BX13" s="774"/>
      <c r="BY13" s="774"/>
      <c r="BZ13" s="774"/>
      <c r="CA13" s="774"/>
      <c r="CB13" s="774"/>
      <c r="CC13" s="774"/>
      <c r="CD13" s="774"/>
      <c r="CE13" s="774"/>
      <c r="CF13" s="774"/>
      <c r="CG13" s="775"/>
      <c r="CH13" s="776">
        <v>-704</v>
      </c>
      <c r="CI13" s="777"/>
      <c r="CJ13" s="777"/>
      <c r="CK13" s="777"/>
      <c r="CL13" s="778"/>
      <c r="CM13" s="776">
        <v>-138</v>
      </c>
      <c r="CN13" s="777"/>
      <c r="CO13" s="777"/>
      <c r="CP13" s="777"/>
      <c r="CQ13" s="778"/>
      <c r="CR13" s="776">
        <v>3301</v>
      </c>
      <c r="CS13" s="777"/>
      <c r="CT13" s="777"/>
      <c r="CU13" s="777"/>
      <c r="CV13" s="778"/>
      <c r="CW13" s="776">
        <v>1302</v>
      </c>
      <c r="CX13" s="777"/>
      <c r="CY13" s="777"/>
      <c r="CZ13" s="777"/>
      <c r="DA13" s="778"/>
      <c r="DB13" s="776">
        <v>15384</v>
      </c>
      <c r="DC13" s="777"/>
      <c r="DD13" s="777"/>
      <c r="DE13" s="777"/>
      <c r="DF13" s="778"/>
      <c r="DG13" s="776" t="s">
        <v>567</v>
      </c>
      <c r="DH13" s="777"/>
      <c r="DI13" s="777"/>
      <c r="DJ13" s="777"/>
      <c r="DK13" s="778"/>
      <c r="DL13" s="776" t="s">
        <v>567</v>
      </c>
      <c r="DM13" s="777"/>
      <c r="DN13" s="777"/>
      <c r="DO13" s="777"/>
      <c r="DP13" s="778"/>
      <c r="DQ13" s="776">
        <v>3639</v>
      </c>
      <c r="DR13" s="777"/>
      <c r="DS13" s="777"/>
      <c r="DT13" s="777"/>
      <c r="DU13" s="778"/>
      <c r="DV13" s="773"/>
      <c r="DW13" s="774"/>
      <c r="DX13" s="774"/>
      <c r="DY13" s="774"/>
      <c r="DZ13" s="779"/>
      <c r="EA13" s="230"/>
    </row>
    <row r="14" spans="1:131" s="231" customFormat="1" ht="26.25" customHeight="1" x14ac:dyDescent="0.2">
      <c r="A14" s="234">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8"/>
      <c r="BA14" s="228"/>
      <c r="BB14" s="228"/>
      <c r="BC14" s="228"/>
      <c r="BD14" s="228"/>
      <c r="BE14" s="229"/>
      <c r="BF14" s="229"/>
      <c r="BG14" s="229"/>
      <c r="BH14" s="229"/>
      <c r="BI14" s="229"/>
      <c r="BJ14" s="229"/>
      <c r="BK14" s="229"/>
      <c r="BL14" s="229"/>
      <c r="BM14" s="229"/>
      <c r="BN14" s="229"/>
      <c r="BO14" s="229"/>
      <c r="BP14" s="229"/>
      <c r="BQ14" s="234">
        <v>8</v>
      </c>
      <c r="BR14" s="235"/>
      <c r="BS14" s="773" t="s">
        <v>566</v>
      </c>
      <c r="BT14" s="774"/>
      <c r="BU14" s="774"/>
      <c r="BV14" s="774"/>
      <c r="BW14" s="774"/>
      <c r="BX14" s="774"/>
      <c r="BY14" s="774"/>
      <c r="BZ14" s="774"/>
      <c r="CA14" s="774"/>
      <c r="CB14" s="774"/>
      <c r="CC14" s="774"/>
      <c r="CD14" s="774"/>
      <c r="CE14" s="774"/>
      <c r="CF14" s="774"/>
      <c r="CG14" s="775"/>
      <c r="CH14" s="776">
        <v>-883</v>
      </c>
      <c r="CI14" s="777"/>
      <c r="CJ14" s="777"/>
      <c r="CK14" s="777"/>
      <c r="CL14" s="778"/>
      <c r="CM14" s="776">
        <v>8640</v>
      </c>
      <c r="CN14" s="777"/>
      <c r="CO14" s="777"/>
      <c r="CP14" s="777"/>
      <c r="CQ14" s="778"/>
      <c r="CR14" s="776">
        <v>520</v>
      </c>
      <c r="CS14" s="777"/>
      <c r="CT14" s="777"/>
      <c r="CU14" s="777"/>
      <c r="CV14" s="778"/>
      <c r="CW14" s="776">
        <v>1</v>
      </c>
      <c r="CX14" s="777"/>
      <c r="CY14" s="777"/>
      <c r="CZ14" s="777"/>
      <c r="DA14" s="778"/>
      <c r="DB14" s="776">
        <v>1487</v>
      </c>
      <c r="DC14" s="777"/>
      <c r="DD14" s="777"/>
      <c r="DE14" s="777"/>
      <c r="DF14" s="778"/>
      <c r="DG14" s="776" t="s">
        <v>567</v>
      </c>
      <c r="DH14" s="777"/>
      <c r="DI14" s="777"/>
      <c r="DJ14" s="777"/>
      <c r="DK14" s="778"/>
      <c r="DL14" s="776" t="s">
        <v>567</v>
      </c>
      <c r="DM14" s="777"/>
      <c r="DN14" s="777"/>
      <c r="DO14" s="777"/>
      <c r="DP14" s="778"/>
      <c r="DQ14" s="776" t="s">
        <v>567</v>
      </c>
      <c r="DR14" s="777"/>
      <c r="DS14" s="777"/>
      <c r="DT14" s="777"/>
      <c r="DU14" s="778"/>
      <c r="DV14" s="773"/>
      <c r="DW14" s="774"/>
      <c r="DX14" s="774"/>
      <c r="DY14" s="774"/>
      <c r="DZ14" s="779"/>
      <c r="EA14" s="230"/>
    </row>
    <row r="15" spans="1:131" s="231" customFormat="1" ht="26.25" customHeight="1" x14ac:dyDescent="0.2">
      <c r="A15" s="234">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8"/>
      <c r="BA15" s="228"/>
      <c r="BB15" s="228"/>
      <c r="BC15" s="228"/>
      <c r="BD15" s="228"/>
      <c r="BE15" s="229"/>
      <c r="BF15" s="229"/>
      <c r="BG15" s="229"/>
      <c r="BH15" s="229"/>
      <c r="BI15" s="229"/>
      <c r="BJ15" s="229"/>
      <c r="BK15" s="229"/>
      <c r="BL15" s="229"/>
      <c r="BM15" s="229"/>
      <c r="BN15" s="229"/>
      <c r="BO15" s="229"/>
      <c r="BP15" s="229"/>
      <c r="BQ15" s="234">
        <v>9</v>
      </c>
      <c r="BR15" s="235"/>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0"/>
    </row>
    <row r="16" spans="1:131" s="231" customFormat="1" ht="26.25" customHeight="1" x14ac:dyDescent="0.2">
      <c r="A16" s="234">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8"/>
      <c r="BA16" s="228"/>
      <c r="BB16" s="228"/>
      <c r="BC16" s="228"/>
      <c r="BD16" s="228"/>
      <c r="BE16" s="229"/>
      <c r="BF16" s="229"/>
      <c r="BG16" s="229"/>
      <c r="BH16" s="229"/>
      <c r="BI16" s="229"/>
      <c r="BJ16" s="229"/>
      <c r="BK16" s="229"/>
      <c r="BL16" s="229"/>
      <c r="BM16" s="229"/>
      <c r="BN16" s="229"/>
      <c r="BO16" s="229"/>
      <c r="BP16" s="229"/>
      <c r="BQ16" s="234">
        <v>10</v>
      </c>
      <c r="BR16" s="235"/>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0"/>
    </row>
    <row r="17" spans="1:131" s="231" customFormat="1" ht="26.25" customHeight="1" x14ac:dyDescent="0.2">
      <c r="A17" s="234">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8"/>
      <c r="BA17" s="228"/>
      <c r="BB17" s="228"/>
      <c r="BC17" s="228"/>
      <c r="BD17" s="228"/>
      <c r="BE17" s="229"/>
      <c r="BF17" s="229"/>
      <c r="BG17" s="229"/>
      <c r="BH17" s="229"/>
      <c r="BI17" s="229"/>
      <c r="BJ17" s="229"/>
      <c r="BK17" s="229"/>
      <c r="BL17" s="229"/>
      <c r="BM17" s="229"/>
      <c r="BN17" s="229"/>
      <c r="BO17" s="229"/>
      <c r="BP17" s="229"/>
      <c r="BQ17" s="234">
        <v>11</v>
      </c>
      <c r="BR17" s="235"/>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0"/>
    </row>
    <row r="18" spans="1:131" s="231" customFormat="1" ht="26.25" customHeight="1" x14ac:dyDescent="0.2">
      <c r="A18" s="234">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8"/>
      <c r="BA18" s="228"/>
      <c r="BB18" s="228"/>
      <c r="BC18" s="228"/>
      <c r="BD18" s="228"/>
      <c r="BE18" s="229"/>
      <c r="BF18" s="229"/>
      <c r="BG18" s="229"/>
      <c r="BH18" s="229"/>
      <c r="BI18" s="229"/>
      <c r="BJ18" s="229"/>
      <c r="BK18" s="229"/>
      <c r="BL18" s="229"/>
      <c r="BM18" s="229"/>
      <c r="BN18" s="229"/>
      <c r="BO18" s="229"/>
      <c r="BP18" s="229"/>
      <c r="BQ18" s="234">
        <v>12</v>
      </c>
      <c r="BR18" s="235"/>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0"/>
    </row>
    <row r="19" spans="1:131" s="231" customFormat="1" ht="26.25" customHeight="1" x14ac:dyDescent="0.2">
      <c r="A19" s="234">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8"/>
      <c r="BA19" s="228"/>
      <c r="BB19" s="228"/>
      <c r="BC19" s="228"/>
      <c r="BD19" s="228"/>
      <c r="BE19" s="229"/>
      <c r="BF19" s="229"/>
      <c r="BG19" s="229"/>
      <c r="BH19" s="229"/>
      <c r="BI19" s="229"/>
      <c r="BJ19" s="229"/>
      <c r="BK19" s="229"/>
      <c r="BL19" s="229"/>
      <c r="BM19" s="229"/>
      <c r="BN19" s="229"/>
      <c r="BO19" s="229"/>
      <c r="BP19" s="229"/>
      <c r="BQ19" s="234">
        <v>13</v>
      </c>
      <c r="BR19" s="235"/>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0"/>
    </row>
    <row r="20" spans="1:131" s="231" customFormat="1" ht="26.25" customHeight="1" x14ac:dyDescent="0.2">
      <c r="A20" s="234">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8"/>
      <c r="BA20" s="228"/>
      <c r="BB20" s="228"/>
      <c r="BC20" s="228"/>
      <c r="BD20" s="228"/>
      <c r="BE20" s="229"/>
      <c r="BF20" s="229"/>
      <c r="BG20" s="229"/>
      <c r="BH20" s="229"/>
      <c r="BI20" s="229"/>
      <c r="BJ20" s="229"/>
      <c r="BK20" s="229"/>
      <c r="BL20" s="229"/>
      <c r="BM20" s="229"/>
      <c r="BN20" s="229"/>
      <c r="BO20" s="229"/>
      <c r="BP20" s="229"/>
      <c r="BQ20" s="234">
        <v>14</v>
      </c>
      <c r="BR20" s="235"/>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0"/>
    </row>
    <row r="21" spans="1:131" s="231" customFormat="1" ht="26.25" customHeight="1" thickBot="1" x14ac:dyDescent="0.25">
      <c r="A21" s="234">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8"/>
      <c r="BA21" s="228"/>
      <c r="BB21" s="228"/>
      <c r="BC21" s="228"/>
      <c r="BD21" s="228"/>
      <c r="BE21" s="229"/>
      <c r="BF21" s="229"/>
      <c r="BG21" s="229"/>
      <c r="BH21" s="229"/>
      <c r="BI21" s="229"/>
      <c r="BJ21" s="229"/>
      <c r="BK21" s="229"/>
      <c r="BL21" s="229"/>
      <c r="BM21" s="229"/>
      <c r="BN21" s="229"/>
      <c r="BO21" s="229"/>
      <c r="BP21" s="229"/>
      <c r="BQ21" s="234">
        <v>15</v>
      </c>
      <c r="BR21" s="235"/>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0"/>
    </row>
    <row r="22" spans="1:131" s="231" customFormat="1" ht="26.25" customHeight="1" x14ac:dyDescent="0.2">
      <c r="A22" s="234">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380</v>
      </c>
      <c r="BA22" s="806"/>
      <c r="BB22" s="806"/>
      <c r="BC22" s="806"/>
      <c r="BD22" s="807"/>
      <c r="BE22" s="229"/>
      <c r="BF22" s="229"/>
      <c r="BG22" s="229"/>
      <c r="BH22" s="229"/>
      <c r="BI22" s="229"/>
      <c r="BJ22" s="229"/>
      <c r="BK22" s="229"/>
      <c r="BL22" s="229"/>
      <c r="BM22" s="229"/>
      <c r="BN22" s="229"/>
      <c r="BO22" s="229"/>
      <c r="BP22" s="229"/>
      <c r="BQ22" s="234">
        <v>16</v>
      </c>
      <c r="BR22" s="235"/>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0"/>
    </row>
    <row r="23" spans="1:131" s="231" customFormat="1" ht="26.25" customHeight="1" thickBot="1" x14ac:dyDescent="0.25">
      <c r="A23" s="236" t="s">
        <v>381</v>
      </c>
      <c r="B23" s="789" t="s">
        <v>382</v>
      </c>
      <c r="C23" s="790"/>
      <c r="D23" s="790"/>
      <c r="E23" s="790"/>
      <c r="F23" s="790"/>
      <c r="G23" s="790"/>
      <c r="H23" s="790"/>
      <c r="I23" s="790"/>
      <c r="J23" s="790"/>
      <c r="K23" s="790"/>
      <c r="L23" s="790"/>
      <c r="M23" s="790"/>
      <c r="N23" s="790"/>
      <c r="O23" s="790"/>
      <c r="P23" s="791"/>
      <c r="Q23" s="792">
        <v>165413</v>
      </c>
      <c r="R23" s="793"/>
      <c r="S23" s="793"/>
      <c r="T23" s="793"/>
      <c r="U23" s="793"/>
      <c r="V23" s="793">
        <v>163437</v>
      </c>
      <c r="W23" s="793"/>
      <c r="X23" s="793"/>
      <c r="Y23" s="793"/>
      <c r="Z23" s="793"/>
      <c r="AA23" s="793">
        <f>Q23-V23</f>
        <v>1976</v>
      </c>
      <c r="AB23" s="793"/>
      <c r="AC23" s="793"/>
      <c r="AD23" s="793"/>
      <c r="AE23" s="794"/>
      <c r="AF23" s="795">
        <v>584</v>
      </c>
      <c r="AG23" s="793"/>
      <c r="AH23" s="793"/>
      <c r="AI23" s="793"/>
      <c r="AJ23" s="796"/>
      <c r="AK23" s="797"/>
      <c r="AL23" s="798"/>
      <c r="AM23" s="798"/>
      <c r="AN23" s="798"/>
      <c r="AO23" s="798"/>
      <c r="AP23" s="793">
        <v>76006</v>
      </c>
      <c r="AQ23" s="793"/>
      <c r="AR23" s="793"/>
      <c r="AS23" s="793"/>
      <c r="AT23" s="793"/>
      <c r="AU23" s="809"/>
      <c r="AV23" s="809"/>
      <c r="AW23" s="809"/>
      <c r="AX23" s="809"/>
      <c r="AY23" s="810"/>
      <c r="AZ23" s="811" t="s">
        <v>122</v>
      </c>
      <c r="BA23" s="812"/>
      <c r="BB23" s="812"/>
      <c r="BC23" s="812"/>
      <c r="BD23" s="813"/>
      <c r="BE23" s="229"/>
      <c r="BF23" s="229"/>
      <c r="BG23" s="229"/>
      <c r="BH23" s="229"/>
      <c r="BI23" s="229"/>
      <c r="BJ23" s="229"/>
      <c r="BK23" s="229"/>
      <c r="BL23" s="229"/>
      <c r="BM23" s="229"/>
      <c r="BN23" s="229"/>
      <c r="BO23" s="229"/>
      <c r="BP23" s="229"/>
      <c r="BQ23" s="234">
        <v>17</v>
      </c>
      <c r="BR23" s="235"/>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0"/>
    </row>
    <row r="24" spans="1:131" s="231" customFormat="1" ht="26.25" customHeight="1" x14ac:dyDescent="0.2">
      <c r="A24" s="808" t="s">
        <v>383</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8"/>
      <c r="BA24" s="228"/>
      <c r="BB24" s="228"/>
      <c r="BC24" s="228"/>
      <c r="BD24" s="228"/>
      <c r="BE24" s="229"/>
      <c r="BF24" s="229"/>
      <c r="BG24" s="229"/>
      <c r="BH24" s="229"/>
      <c r="BI24" s="229"/>
      <c r="BJ24" s="229"/>
      <c r="BK24" s="229"/>
      <c r="BL24" s="229"/>
      <c r="BM24" s="229"/>
      <c r="BN24" s="229"/>
      <c r="BO24" s="229"/>
      <c r="BP24" s="229"/>
      <c r="BQ24" s="234">
        <v>18</v>
      </c>
      <c r="BR24" s="235"/>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0"/>
    </row>
    <row r="25" spans="1:131" ht="26.25" customHeight="1" thickBot="1" x14ac:dyDescent="0.25">
      <c r="A25" s="725" t="s">
        <v>384</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8"/>
      <c r="BK25" s="228"/>
      <c r="BL25" s="228"/>
      <c r="BM25" s="228"/>
      <c r="BN25" s="228"/>
      <c r="BO25" s="237"/>
      <c r="BP25" s="237"/>
      <c r="BQ25" s="234">
        <v>19</v>
      </c>
      <c r="BR25" s="235"/>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26"/>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385</v>
      </c>
      <c r="R26" s="734"/>
      <c r="S26" s="734"/>
      <c r="T26" s="734"/>
      <c r="U26" s="735"/>
      <c r="V26" s="733" t="s">
        <v>386</v>
      </c>
      <c r="W26" s="734"/>
      <c r="X26" s="734"/>
      <c r="Y26" s="734"/>
      <c r="Z26" s="735"/>
      <c r="AA26" s="733" t="s">
        <v>387</v>
      </c>
      <c r="AB26" s="734"/>
      <c r="AC26" s="734"/>
      <c r="AD26" s="734"/>
      <c r="AE26" s="734"/>
      <c r="AF26" s="814" t="s">
        <v>388</v>
      </c>
      <c r="AG26" s="815"/>
      <c r="AH26" s="815"/>
      <c r="AI26" s="815"/>
      <c r="AJ26" s="816"/>
      <c r="AK26" s="734" t="s">
        <v>389</v>
      </c>
      <c r="AL26" s="734"/>
      <c r="AM26" s="734"/>
      <c r="AN26" s="734"/>
      <c r="AO26" s="735"/>
      <c r="AP26" s="733" t="s">
        <v>390</v>
      </c>
      <c r="AQ26" s="734"/>
      <c r="AR26" s="734"/>
      <c r="AS26" s="734"/>
      <c r="AT26" s="735"/>
      <c r="AU26" s="733" t="s">
        <v>391</v>
      </c>
      <c r="AV26" s="734"/>
      <c r="AW26" s="734"/>
      <c r="AX26" s="734"/>
      <c r="AY26" s="735"/>
      <c r="AZ26" s="733" t="s">
        <v>392</v>
      </c>
      <c r="BA26" s="734"/>
      <c r="BB26" s="734"/>
      <c r="BC26" s="734"/>
      <c r="BD26" s="735"/>
      <c r="BE26" s="733" t="s">
        <v>364</v>
      </c>
      <c r="BF26" s="734"/>
      <c r="BG26" s="734"/>
      <c r="BH26" s="734"/>
      <c r="BI26" s="740"/>
      <c r="BJ26" s="228"/>
      <c r="BK26" s="228"/>
      <c r="BL26" s="228"/>
      <c r="BM26" s="228"/>
      <c r="BN26" s="228"/>
      <c r="BO26" s="237"/>
      <c r="BP26" s="237"/>
      <c r="BQ26" s="234">
        <v>20</v>
      </c>
      <c r="BR26" s="235"/>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26"/>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8"/>
      <c r="BK27" s="228"/>
      <c r="BL27" s="228"/>
      <c r="BM27" s="228"/>
      <c r="BN27" s="228"/>
      <c r="BO27" s="237"/>
      <c r="BP27" s="237"/>
      <c r="BQ27" s="234">
        <v>21</v>
      </c>
      <c r="BR27" s="235"/>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26"/>
    </row>
    <row r="28" spans="1:131" ht="26.25" customHeight="1" thickTop="1" x14ac:dyDescent="0.2">
      <c r="A28" s="238">
        <v>1</v>
      </c>
      <c r="B28" s="749" t="s">
        <v>393</v>
      </c>
      <c r="C28" s="750"/>
      <c r="D28" s="750"/>
      <c r="E28" s="750"/>
      <c r="F28" s="750"/>
      <c r="G28" s="750"/>
      <c r="H28" s="750"/>
      <c r="I28" s="750"/>
      <c r="J28" s="750"/>
      <c r="K28" s="750"/>
      <c r="L28" s="750"/>
      <c r="M28" s="750"/>
      <c r="N28" s="750"/>
      <c r="O28" s="750"/>
      <c r="P28" s="751"/>
      <c r="Q28" s="822">
        <v>34731</v>
      </c>
      <c r="R28" s="823"/>
      <c r="S28" s="823"/>
      <c r="T28" s="823"/>
      <c r="U28" s="823"/>
      <c r="V28" s="823">
        <v>33863</v>
      </c>
      <c r="W28" s="823"/>
      <c r="X28" s="823"/>
      <c r="Y28" s="823"/>
      <c r="Z28" s="823"/>
      <c r="AA28" s="823">
        <f>Q28-V28</f>
        <v>868</v>
      </c>
      <c r="AB28" s="823"/>
      <c r="AC28" s="823"/>
      <c r="AD28" s="823"/>
      <c r="AE28" s="824"/>
      <c r="AF28" s="825">
        <v>868</v>
      </c>
      <c r="AG28" s="823"/>
      <c r="AH28" s="823"/>
      <c r="AI28" s="823"/>
      <c r="AJ28" s="826"/>
      <c r="AK28" s="827">
        <v>2927</v>
      </c>
      <c r="AL28" s="828"/>
      <c r="AM28" s="828"/>
      <c r="AN28" s="828"/>
      <c r="AO28" s="828"/>
      <c r="AP28" s="828" t="s">
        <v>554</v>
      </c>
      <c r="AQ28" s="828"/>
      <c r="AR28" s="828"/>
      <c r="AS28" s="828"/>
      <c r="AT28" s="828"/>
      <c r="AU28" s="828" t="s">
        <v>554</v>
      </c>
      <c r="AV28" s="828"/>
      <c r="AW28" s="828"/>
      <c r="AX28" s="828"/>
      <c r="AY28" s="828"/>
      <c r="AZ28" s="829"/>
      <c r="BA28" s="829"/>
      <c r="BB28" s="829"/>
      <c r="BC28" s="829"/>
      <c r="BD28" s="829"/>
      <c r="BE28" s="820"/>
      <c r="BF28" s="820"/>
      <c r="BG28" s="820"/>
      <c r="BH28" s="820"/>
      <c r="BI28" s="821"/>
      <c r="BJ28" s="228"/>
      <c r="BK28" s="228"/>
      <c r="BL28" s="228"/>
      <c r="BM28" s="228"/>
      <c r="BN28" s="228"/>
      <c r="BO28" s="237"/>
      <c r="BP28" s="237"/>
      <c r="BQ28" s="234">
        <v>22</v>
      </c>
      <c r="BR28" s="235"/>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26"/>
    </row>
    <row r="29" spans="1:131" ht="26.25" customHeight="1" x14ac:dyDescent="0.2">
      <c r="A29" s="238">
        <v>2</v>
      </c>
      <c r="B29" s="780" t="s">
        <v>394</v>
      </c>
      <c r="C29" s="781"/>
      <c r="D29" s="781"/>
      <c r="E29" s="781"/>
      <c r="F29" s="781"/>
      <c r="G29" s="781"/>
      <c r="H29" s="781"/>
      <c r="I29" s="781"/>
      <c r="J29" s="781"/>
      <c r="K29" s="781"/>
      <c r="L29" s="781"/>
      <c r="M29" s="781"/>
      <c r="N29" s="781"/>
      <c r="O29" s="781"/>
      <c r="P29" s="782"/>
      <c r="Q29" s="783">
        <v>32488</v>
      </c>
      <c r="R29" s="784"/>
      <c r="S29" s="784"/>
      <c r="T29" s="784"/>
      <c r="U29" s="784"/>
      <c r="V29" s="784">
        <v>31697</v>
      </c>
      <c r="W29" s="784"/>
      <c r="X29" s="784"/>
      <c r="Y29" s="784"/>
      <c r="Z29" s="784"/>
      <c r="AA29" s="784">
        <f>Q29-V29</f>
        <v>791</v>
      </c>
      <c r="AB29" s="784"/>
      <c r="AC29" s="784"/>
      <c r="AD29" s="784"/>
      <c r="AE29" s="785"/>
      <c r="AF29" s="786">
        <v>791</v>
      </c>
      <c r="AG29" s="787"/>
      <c r="AH29" s="787"/>
      <c r="AI29" s="787"/>
      <c r="AJ29" s="788"/>
      <c r="AK29" s="834">
        <v>6009</v>
      </c>
      <c r="AL29" s="830"/>
      <c r="AM29" s="830"/>
      <c r="AN29" s="830"/>
      <c r="AO29" s="830"/>
      <c r="AP29" s="830" t="s">
        <v>554</v>
      </c>
      <c r="AQ29" s="830"/>
      <c r="AR29" s="830"/>
      <c r="AS29" s="830"/>
      <c r="AT29" s="830"/>
      <c r="AU29" s="830" t="s">
        <v>554</v>
      </c>
      <c r="AV29" s="830"/>
      <c r="AW29" s="830"/>
      <c r="AX29" s="830"/>
      <c r="AY29" s="830"/>
      <c r="AZ29" s="831"/>
      <c r="BA29" s="831"/>
      <c r="BB29" s="831"/>
      <c r="BC29" s="831"/>
      <c r="BD29" s="831"/>
      <c r="BE29" s="832"/>
      <c r="BF29" s="832"/>
      <c r="BG29" s="832"/>
      <c r="BH29" s="832"/>
      <c r="BI29" s="833"/>
      <c r="BJ29" s="228"/>
      <c r="BK29" s="228"/>
      <c r="BL29" s="228"/>
      <c r="BM29" s="228"/>
      <c r="BN29" s="228"/>
      <c r="BO29" s="237"/>
      <c r="BP29" s="237"/>
      <c r="BQ29" s="234">
        <v>23</v>
      </c>
      <c r="BR29" s="235"/>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26"/>
    </row>
    <row r="30" spans="1:131" ht="26.25" customHeight="1" x14ac:dyDescent="0.2">
      <c r="A30" s="238">
        <v>3</v>
      </c>
      <c r="B30" s="780" t="s">
        <v>395</v>
      </c>
      <c r="C30" s="781"/>
      <c r="D30" s="781"/>
      <c r="E30" s="781"/>
      <c r="F30" s="781"/>
      <c r="G30" s="781"/>
      <c r="H30" s="781"/>
      <c r="I30" s="781"/>
      <c r="J30" s="781"/>
      <c r="K30" s="781"/>
      <c r="L30" s="781"/>
      <c r="M30" s="781"/>
      <c r="N30" s="781"/>
      <c r="O30" s="781"/>
      <c r="P30" s="782"/>
      <c r="Q30" s="783">
        <v>6587</v>
      </c>
      <c r="R30" s="784"/>
      <c r="S30" s="784"/>
      <c r="T30" s="784"/>
      <c r="U30" s="784"/>
      <c r="V30" s="784">
        <v>6425</v>
      </c>
      <c r="W30" s="784"/>
      <c r="X30" s="784"/>
      <c r="Y30" s="784"/>
      <c r="Z30" s="784"/>
      <c r="AA30" s="784">
        <f>Q30-V30</f>
        <v>162</v>
      </c>
      <c r="AB30" s="784"/>
      <c r="AC30" s="784"/>
      <c r="AD30" s="784"/>
      <c r="AE30" s="785"/>
      <c r="AF30" s="786">
        <v>162</v>
      </c>
      <c r="AG30" s="787"/>
      <c r="AH30" s="787"/>
      <c r="AI30" s="787"/>
      <c r="AJ30" s="788"/>
      <c r="AK30" s="834">
        <v>1116</v>
      </c>
      <c r="AL30" s="830"/>
      <c r="AM30" s="830"/>
      <c r="AN30" s="830"/>
      <c r="AO30" s="830"/>
      <c r="AP30" s="830" t="s">
        <v>554</v>
      </c>
      <c r="AQ30" s="830"/>
      <c r="AR30" s="830"/>
      <c r="AS30" s="830"/>
      <c r="AT30" s="830"/>
      <c r="AU30" s="830" t="s">
        <v>554</v>
      </c>
      <c r="AV30" s="830"/>
      <c r="AW30" s="830"/>
      <c r="AX30" s="830"/>
      <c r="AY30" s="830"/>
      <c r="AZ30" s="831"/>
      <c r="BA30" s="831"/>
      <c r="BB30" s="831"/>
      <c r="BC30" s="831"/>
      <c r="BD30" s="831"/>
      <c r="BE30" s="832"/>
      <c r="BF30" s="832"/>
      <c r="BG30" s="832"/>
      <c r="BH30" s="832"/>
      <c r="BI30" s="833"/>
      <c r="BJ30" s="228"/>
      <c r="BK30" s="228"/>
      <c r="BL30" s="228"/>
      <c r="BM30" s="228"/>
      <c r="BN30" s="228"/>
      <c r="BO30" s="237"/>
      <c r="BP30" s="237"/>
      <c r="BQ30" s="234">
        <v>24</v>
      </c>
      <c r="BR30" s="235"/>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26"/>
    </row>
    <row r="31" spans="1:131" ht="26.25" customHeight="1" x14ac:dyDescent="0.2">
      <c r="A31" s="238">
        <v>4</v>
      </c>
      <c r="B31" s="780" t="s">
        <v>396</v>
      </c>
      <c r="C31" s="781"/>
      <c r="D31" s="781"/>
      <c r="E31" s="781"/>
      <c r="F31" s="781"/>
      <c r="G31" s="781"/>
      <c r="H31" s="781"/>
      <c r="I31" s="781"/>
      <c r="J31" s="781"/>
      <c r="K31" s="781"/>
      <c r="L31" s="781"/>
      <c r="M31" s="781"/>
      <c r="N31" s="781"/>
      <c r="O31" s="781"/>
      <c r="P31" s="782"/>
      <c r="Q31" s="783">
        <v>7663</v>
      </c>
      <c r="R31" s="784"/>
      <c r="S31" s="784"/>
      <c r="T31" s="784"/>
      <c r="U31" s="784"/>
      <c r="V31" s="784">
        <v>6505</v>
      </c>
      <c r="W31" s="784"/>
      <c r="X31" s="784"/>
      <c r="Y31" s="784"/>
      <c r="Z31" s="784"/>
      <c r="AA31" s="784">
        <f>Q31-V31</f>
        <v>1158</v>
      </c>
      <c r="AB31" s="784"/>
      <c r="AC31" s="784"/>
      <c r="AD31" s="784"/>
      <c r="AE31" s="785"/>
      <c r="AF31" s="786">
        <v>5247</v>
      </c>
      <c r="AG31" s="787"/>
      <c r="AH31" s="787"/>
      <c r="AI31" s="787"/>
      <c r="AJ31" s="788"/>
      <c r="AK31" s="834">
        <v>54</v>
      </c>
      <c r="AL31" s="830"/>
      <c r="AM31" s="830"/>
      <c r="AN31" s="830"/>
      <c r="AO31" s="830"/>
      <c r="AP31" s="830">
        <v>20448</v>
      </c>
      <c r="AQ31" s="830"/>
      <c r="AR31" s="830"/>
      <c r="AS31" s="830"/>
      <c r="AT31" s="830"/>
      <c r="AU31" s="830">
        <v>20</v>
      </c>
      <c r="AV31" s="830"/>
      <c r="AW31" s="830"/>
      <c r="AX31" s="830"/>
      <c r="AY31" s="830"/>
      <c r="AZ31" s="830"/>
      <c r="BA31" s="830"/>
      <c r="BB31" s="830"/>
      <c r="BC31" s="830"/>
      <c r="BD31" s="830"/>
      <c r="BE31" s="832" t="s">
        <v>397</v>
      </c>
      <c r="BF31" s="832"/>
      <c r="BG31" s="832"/>
      <c r="BH31" s="832"/>
      <c r="BI31" s="833"/>
      <c r="BJ31" s="228"/>
      <c r="BK31" s="228"/>
      <c r="BL31" s="228"/>
      <c r="BM31" s="228"/>
      <c r="BN31" s="228"/>
      <c r="BO31" s="237"/>
      <c r="BP31" s="237"/>
      <c r="BQ31" s="234">
        <v>25</v>
      </c>
      <c r="BR31" s="235"/>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26"/>
    </row>
    <row r="32" spans="1:131" ht="26.25" customHeight="1" x14ac:dyDescent="0.2">
      <c r="A32" s="238">
        <v>5</v>
      </c>
      <c r="B32" s="780" t="s">
        <v>398</v>
      </c>
      <c r="C32" s="781"/>
      <c r="D32" s="781"/>
      <c r="E32" s="781"/>
      <c r="F32" s="781"/>
      <c r="G32" s="781"/>
      <c r="H32" s="781"/>
      <c r="I32" s="781"/>
      <c r="J32" s="781"/>
      <c r="K32" s="781"/>
      <c r="L32" s="781"/>
      <c r="M32" s="781"/>
      <c r="N32" s="781"/>
      <c r="O32" s="781"/>
      <c r="P32" s="782"/>
      <c r="Q32" s="783">
        <v>9101</v>
      </c>
      <c r="R32" s="784"/>
      <c r="S32" s="784"/>
      <c r="T32" s="784"/>
      <c r="U32" s="784"/>
      <c r="V32" s="784">
        <v>8250</v>
      </c>
      <c r="W32" s="784"/>
      <c r="X32" s="784"/>
      <c r="Y32" s="784"/>
      <c r="Z32" s="784"/>
      <c r="AA32" s="784">
        <f>Q32-V32</f>
        <v>851</v>
      </c>
      <c r="AB32" s="784"/>
      <c r="AC32" s="784"/>
      <c r="AD32" s="784"/>
      <c r="AE32" s="785"/>
      <c r="AF32" s="786">
        <v>4299</v>
      </c>
      <c r="AG32" s="787"/>
      <c r="AH32" s="787"/>
      <c r="AI32" s="787"/>
      <c r="AJ32" s="788"/>
      <c r="AK32" s="834">
        <v>2818</v>
      </c>
      <c r="AL32" s="830"/>
      <c r="AM32" s="830"/>
      <c r="AN32" s="830"/>
      <c r="AO32" s="830"/>
      <c r="AP32" s="830">
        <v>29595</v>
      </c>
      <c r="AQ32" s="830"/>
      <c r="AR32" s="830"/>
      <c r="AS32" s="830"/>
      <c r="AT32" s="830"/>
      <c r="AU32" s="830">
        <v>12992</v>
      </c>
      <c r="AV32" s="830"/>
      <c r="AW32" s="830"/>
      <c r="AX32" s="830"/>
      <c r="AY32" s="830"/>
      <c r="AZ32" s="830"/>
      <c r="BA32" s="830"/>
      <c r="BB32" s="830"/>
      <c r="BC32" s="830"/>
      <c r="BD32" s="830"/>
      <c r="BE32" s="832" t="s">
        <v>397</v>
      </c>
      <c r="BF32" s="832"/>
      <c r="BG32" s="832"/>
      <c r="BH32" s="832"/>
      <c r="BI32" s="833"/>
      <c r="BJ32" s="228"/>
      <c r="BK32" s="228"/>
      <c r="BL32" s="228"/>
      <c r="BM32" s="228"/>
      <c r="BN32" s="228"/>
      <c r="BO32" s="237"/>
      <c r="BP32" s="237"/>
      <c r="BQ32" s="234">
        <v>26</v>
      </c>
      <c r="BR32" s="235"/>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26"/>
    </row>
    <row r="33" spans="1:131" ht="26.25" customHeight="1" x14ac:dyDescent="0.2">
      <c r="A33" s="238">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8"/>
      <c r="BK33" s="228"/>
      <c r="BL33" s="228"/>
      <c r="BM33" s="228"/>
      <c r="BN33" s="228"/>
      <c r="BO33" s="237"/>
      <c r="BP33" s="237"/>
      <c r="BQ33" s="234">
        <v>27</v>
      </c>
      <c r="BR33" s="235"/>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26"/>
    </row>
    <row r="34" spans="1:131" ht="26.25" customHeight="1" x14ac:dyDescent="0.2">
      <c r="A34" s="238">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8"/>
      <c r="BK34" s="228"/>
      <c r="BL34" s="228"/>
      <c r="BM34" s="228"/>
      <c r="BN34" s="228"/>
      <c r="BO34" s="237"/>
      <c r="BP34" s="237"/>
      <c r="BQ34" s="234">
        <v>28</v>
      </c>
      <c r="BR34" s="235"/>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26"/>
    </row>
    <row r="35" spans="1:131" ht="26.25" customHeight="1" x14ac:dyDescent="0.2">
      <c r="A35" s="238">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8"/>
      <c r="BK35" s="228"/>
      <c r="BL35" s="228"/>
      <c r="BM35" s="228"/>
      <c r="BN35" s="228"/>
      <c r="BO35" s="237"/>
      <c r="BP35" s="237"/>
      <c r="BQ35" s="234">
        <v>29</v>
      </c>
      <c r="BR35" s="235"/>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26"/>
    </row>
    <row r="36" spans="1:131" ht="26.25" customHeight="1" x14ac:dyDescent="0.2">
      <c r="A36" s="238">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8"/>
      <c r="BK36" s="228"/>
      <c r="BL36" s="228"/>
      <c r="BM36" s="228"/>
      <c r="BN36" s="228"/>
      <c r="BO36" s="237"/>
      <c r="BP36" s="237"/>
      <c r="BQ36" s="234">
        <v>30</v>
      </c>
      <c r="BR36" s="235"/>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26"/>
    </row>
    <row r="37" spans="1:131" ht="26.25" customHeight="1" x14ac:dyDescent="0.2">
      <c r="A37" s="238">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8"/>
      <c r="BK37" s="228"/>
      <c r="BL37" s="228"/>
      <c r="BM37" s="228"/>
      <c r="BN37" s="228"/>
      <c r="BO37" s="237"/>
      <c r="BP37" s="237"/>
      <c r="BQ37" s="234">
        <v>31</v>
      </c>
      <c r="BR37" s="235"/>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26"/>
    </row>
    <row r="38" spans="1:131" ht="26.25" customHeight="1" x14ac:dyDescent="0.2">
      <c r="A38" s="238">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8"/>
      <c r="BK38" s="228"/>
      <c r="BL38" s="228"/>
      <c r="BM38" s="228"/>
      <c r="BN38" s="228"/>
      <c r="BO38" s="237"/>
      <c r="BP38" s="237"/>
      <c r="BQ38" s="234">
        <v>32</v>
      </c>
      <c r="BR38" s="235"/>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26"/>
    </row>
    <row r="39" spans="1:131" ht="26.25" customHeight="1" x14ac:dyDescent="0.2">
      <c r="A39" s="238">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8"/>
      <c r="BK39" s="228"/>
      <c r="BL39" s="228"/>
      <c r="BM39" s="228"/>
      <c r="BN39" s="228"/>
      <c r="BO39" s="237"/>
      <c r="BP39" s="237"/>
      <c r="BQ39" s="234">
        <v>33</v>
      </c>
      <c r="BR39" s="235"/>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26"/>
    </row>
    <row r="40" spans="1:131" ht="26.25" customHeight="1" x14ac:dyDescent="0.2">
      <c r="A40" s="234">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8"/>
      <c r="BK40" s="228"/>
      <c r="BL40" s="228"/>
      <c r="BM40" s="228"/>
      <c r="BN40" s="228"/>
      <c r="BO40" s="237"/>
      <c r="BP40" s="237"/>
      <c r="BQ40" s="234">
        <v>34</v>
      </c>
      <c r="BR40" s="235"/>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26"/>
    </row>
    <row r="41" spans="1:131" ht="26.25" customHeight="1" x14ac:dyDescent="0.2">
      <c r="A41" s="234">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8"/>
      <c r="BK41" s="228"/>
      <c r="BL41" s="228"/>
      <c r="BM41" s="228"/>
      <c r="BN41" s="228"/>
      <c r="BO41" s="237"/>
      <c r="BP41" s="237"/>
      <c r="BQ41" s="234">
        <v>35</v>
      </c>
      <c r="BR41" s="235"/>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26"/>
    </row>
    <row r="42" spans="1:131" ht="26.25" customHeight="1" x14ac:dyDescent="0.2">
      <c r="A42" s="234">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8"/>
      <c r="BK42" s="228"/>
      <c r="BL42" s="228"/>
      <c r="BM42" s="228"/>
      <c r="BN42" s="228"/>
      <c r="BO42" s="237"/>
      <c r="BP42" s="237"/>
      <c r="BQ42" s="234">
        <v>36</v>
      </c>
      <c r="BR42" s="235"/>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26"/>
    </row>
    <row r="43" spans="1:131" ht="26.25" customHeight="1" x14ac:dyDescent="0.2">
      <c r="A43" s="234">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8"/>
      <c r="BK43" s="228"/>
      <c r="BL43" s="228"/>
      <c r="BM43" s="228"/>
      <c r="BN43" s="228"/>
      <c r="BO43" s="237"/>
      <c r="BP43" s="237"/>
      <c r="BQ43" s="234">
        <v>37</v>
      </c>
      <c r="BR43" s="235"/>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26"/>
    </row>
    <row r="44" spans="1:131" ht="26.25" customHeight="1" x14ac:dyDescent="0.2">
      <c r="A44" s="234">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8"/>
      <c r="BK44" s="228"/>
      <c r="BL44" s="228"/>
      <c r="BM44" s="228"/>
      <c r="BN44" s="228"/>
      <c r="BO44" s="237"/>
      <c r="BP44" s="237"/>
      <c r="BQ44" s="234">
        <v>38</v>
      </c>
      <c r="BR44" s="235"/>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26"/>
    </row>
    <row r="45" spans="1:131" ht="26.25" customHeight="1" x14ac:dyDescent="0.2">
      <c r="A45" s="234">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8"/>
      <c r="BK45" s="228"/>
      <c r="BL45" s="228"/>
      <c r="BM45" s="228"/>
      <c r="BN45" s="228"/>
      <c r="BO45" s="237"/>
      <c r="BP45" s="237"/>
      <c r="BQ45" s="234">
        <v>39</v>
      </c>
      <c r="BR45" s="235"/>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26"/>
    </row>
    <row r="46" spans="1:131" ht="26.25" customHeight="1" x14ac:dyDescent="0.2">
      <c r="A46" s="234">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8"/>
      <c r="BK46" s="228"/>
      <c r="BL46" s="228"/>
      <c r="BM46" s="228"/>
      <c r="BN46" s="228"/>
      <c r="BO46" s="237"/>
      <c r="BP46" s="237"/>
      <c r="BQ46" s="234">
        <v>40</v>
      </c>
      <c r="BR46" s="235"/>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26"/>
    </row>
    <row r="47" spans="1:131" ht="26.25" customHeight="1" x14ac:dyDescent="0.2">
      <c r="A47" s="234">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8"/>
      <c r="BK47" s="228"/>
      <c r="BL47" s="228"/>
      <c r="BM47" s="228"/>
      <c r="BN47" s="228"/>
      <c r="BO47" s="237"/>
      <c r="BP47" s="237"/>
      <c r="BQ47" s="234">
        <v>41</v>
      </c>
      <c r="BR47" s="235"/>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26"/>
    </row>
    <row r="48" spans="1:131" ht="26.25" customHeight="1" x14ac:dyDescent="0.2">
      <c r="A48" s="234">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8"/>
      <c r="BK48" s="228"/>
      <c r="BL48" s="228"/>
      <c r="BM48" s="228"/>
      <c r="BN48" s="228"/>
      <c r="BO48" s="237"/>
      <c r="BP48" s="237"/>
      <c r="BQ48" s="234">
        <v>42</v>
      </c>
      <c r="BR48" s="235"/>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26"/>
    </row>
    <row r="49" spans="1:131" ht="26.25" customHeight="1" x14ac:dyDescent="0.2">
      <c r="A49" s="234">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8"/>
      <c r="BK49" s="228"/>
      <c r="BL49" s="228"/>
      <c r="BM49" s="228"/>
      <c r="BN49" s="228"/>
      <c r="BO49" s="237"/>
      <c r="BP49" s="237"/>
      <c r="BQ49" s="234">
        <v>43</v>
      </c>
      <c r="BR49" s="235"/>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26"/>
    </row>
    <row r="50" spans="1:131" ht="26.25" customHeight="1" x14ac:dyDescent="0.2">
      <c r="A50" s="234">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8"/>
      <c r="BK50" s="228"/>
      <c r="BL50" s="228"/>
      <c r="BM50" s="228"/>
      <c r="BN50" s="228"/>
      <c r="BO50" s="237"/>
      <c r="BP50" s="237"/>
      <c r="BQ50" s="234">
        <v>44</v>
      </c>
      <c r="BR50" s="235"/>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26"/>
    </row>
    <row r="51" spans="1:131" ht="26.25" customHeight="1" x14ac:dyDescent="0.2">
      <c r="A51" s="234">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8"/>
      <c r="BK51" s="228"/>
      <c r="BL51" s="228"/>
      <c r="BM51" s="228"/>
      <c r="BN51" s="228"/>
      <c r="BO51" s="237"/>
      <c r="BP51" s="237"/>
      <c r="BQ51" s="234">
        <v>45</v>
      </c>
      <c r="BR51" s="235"/>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26"/>
    </row>
    <row r="52" spans="1:131" ht="26.25" customHeight="1" x14ac:dyDescent="0.2">
      <c r="A52" s="234">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8"/>
      <c r="BK52" s="228"/>
      <c r="BL52" s="228"/>
      <c r="BM52" s="228"/>
      <c r="BN52" s="228"/>
      <c r="BO52" s="237"/>
      <c r="BP52" s="237"/>
      <c r="BQ52" s="234">
        <v>46</v>
      </c>
      <c r="BR52" s="235"/>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26"/>
    </row>
    <row r="53" spans="1:131" ht="26.25" customHeight="1" x14ac:dyDescent="0.2">
      <c r="A53" s="234">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8"/>
      <c r="BK53" s="228"/>
      <c r="BL53" s="228"/>
      <c r="BM53" s="228"/>
      <c r="BN53" s="228"/>
      <c r="BO53" s="237"/>
      <c r="BP53" s="237"/>
      <c r="BQ53" s="234">
        <v>47</v>
      </c>
      <c r="BR53" s="235"/>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26"/>
    </row>
    <row r="54" spans="1:131" ht="26.25" customHeight="1" x14ac:dyDescent="0.2">
      <c r="A54" s="234">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8"/>
      <c r="BK54" s="228"/>
      <c r="BL54" s="228"/>
      <c r="BM54" s="228"/>
      <c r="BN54" s="228"/>
      <c r="BO54" s="237"/>
      <c r="BP54" s="237"/>
      <c r="BQ54" s="234">
        <v>48</v>
      </c>
      <c r="BR54" s="235"/>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26"/>
    </row>
    <row r="55" spans="1:131" ht="26.25" customHeight="1" x14ac:dyDescent="0.2">
      <c r="A55" s="234">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8"/>
      <c r="BK55" s="228"/>
      <c r="BL55" s="228"/>
      <c r="BM55" s="228"/>
      <c r="BN55" s="228"/>
      <c r="BO55" s="237"/>
      <c r="BP55" s="237"/>
      <c r="BQ55" s="234">
        <v>49</v>
      </c>
      <c r="BR55" s="235"/>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26"/>
    </row>
    <row r="56" spans="1:131" ht="26.25" customHeight="1" x14ac:dyDescent="0.2">
      <c r="A56" s="234">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8"/>
      <c r="BK56" s="228"/>
      <c r="BL56" s="228"/>
      <c r="BM56" s="228"/>
      <c r="BN56" s="228"/>
      <c r="BO56" s="237"/>
      <c r="BP56" s="237"/>
      <c r="BQ56" s="234">
        <v>50</v>
      </c>
      <c r="BR56" s="235"/>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26"/>
    </row>
    <row r="57" spans="1:131" ht="26.25" customHeight="1" x14ac:dyDescent="0.2">
      <c r="A57" s="234">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8"/>
      <c r="BK57" s="228"/>
      <c r="BL57" s="228"/>
      <c r="BM57" s="228"/>
      <c r="BN57" s="228"/>
      <c r="BO57" s="237"/>
      <c r="BP57" s="237"/>
      <c r="BQ57" s="234">
        <v>51</v>
      </c>
      <c r="BR57" s="235"/>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26"/>
    </row>
    <row r="58" spans="1:131" ht="26.25" customHeight="1" x14ac:dyDescent="0.2">
      <c r="A58" s="234">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8"/>
      <c r="BK58" s="228"/>
      <c r="BL58" s="228"/>
      <c r="BM58" s="228"/>
      <c r="BN58" s="228"/>
      <c r="BO58" s="237"/>
      <c r="BP58" s="237"/>
      <c r="BQ58" s="234">
        <v>52</v>
      </c>
      <c r="BR58" s="235"/>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26"/>
    </row>
    <row r="59" spans="1:131" ht="26.25" customHeight="1" x14ac:dyDescent="0.2">
      <c r="A59" s="234">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8"/>
      <c r="BK59" s="228"/>
      <c r="BL59" s="228"/>
      <c r="BM59" s="228"/>
      <c r="BN59" s="228"/>
      <c r="BO59" s="237"/>
      <c r="BP59" s="237"/>
      <c r="BQ59" s="234">
        <v>53</v>
      </c>
      <c r="BR59" s="235"/>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26"/>
    </row>
    <row r="60" spans="1:131" ht="26.25" customHeight="1" x14ac:dyDescent="0.2">
      <c r="A60" s="234">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8"/>
      <c r="BK60" s="228"/>
      <c r="BL60" s="228"/>
      <c r="BM60" s="228"/>
      <c r="BN60" s="228"/>
      <c r="BO60" s="237"/>
      <c r="BP60" s="237"/>
      <c r="BQ60" s="234">
        <v>54</v>
      </c>
      <c r="BR60" s="235"/>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26"/>
    </row>
    <row r="61" spans="1:131" ht="26.25" customHeight="1" thickBot="1" x14ac:dyDescent="0.25">
      <c r="A61" s="234">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8"/>
      <c r="BK61" s="228"/>
      <c r="BL61" s="228"/>
      <c r="BM61" s="228"/>
      <c r="BN61" s="228"/>
      <c r="BO61" s="237"/>
      <c r="BP61" s="237"/>
      <c r="BQ61" s="234">
        <v>55</v>
      </c>
      <c r="BR61" s="235"/>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26"/>
    </row>
    <row r="62" spans="1:131" ht="26.25" customHeight="1" x14ac:dyDescent="0.2">
      <c r="A62" s="234">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37"/>
      <c r="BP62" s="237"/>
      <c r="BQ62" s="234">
        <v>56</v>
      </c>
      <c r="BR62" s="235"/>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26"/>
    </row>
    <row r="63" spans="1:131" ht="26.25" customHeight="1" thickBot="1" x14ac:dyDescent="0.25">
      <c r="A63" s="236" t="s">
        <v>381</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11366</v>
      </c>
      <c r="AG63" s="844"/>
      <c r="AH63" s="844"/>
      <c r="AI63" s="844"/>
      <c r="AJ63" s="845"/>
      <c r="AK63" s="846"/>
      <c r="AL63" s="841"/>
      <c r="AM63" s="841"/>
      <c r="AN63" s="841"/>
      <c r="AO63" s="841"/>
      <c r="AP63" s="844">
        <v>50043</v>
      </c>
      <c r="AQ63" s="844"/>
      <c r="AR63" s="844"/>
      <c r="AS63" s="844"/>
      <c r="AT63" s="844"/>
      <c r="AU63" s="844">
        <v>13012</v>
      </c>
      <c r="AV63" s="844"/>
      <c r="AW63" s="844"/>
      <c r="AX63" s="844"/>
      <c r="AY63" s="844"/>
      <c r="AZ63" s="848"/>
      <c r="BA63" s="848"/>
      <c r="BB63" s="848"/>
      <c r="BC63" s="848"/>
      <c r="BD63" s="848"/>
      <c r="BE63" s="849"/>
      <c r="BF63" s="849"/>
      <c r="BG63" s="849"/>
      <c r="BH63" s="849"/>
      <c r="BI63" s="850"/>
      <c r="BJ63" s="851" t="s">
        <v>122</v>
      </c>
      <c r="BK63" s="852"/>
      <c r="BL63" s="852"/>
      <c r="BM63" s="852"/>
      <c r="BN63" s="853"/>
      <c r="BO63" s="237"/>
      <c r="BP63" s="237"/>
      <c r="BQ63" s="234">
        <v>57</v>
      </c>
      <c r="BR63" s="235"/>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26"/>
    </row>
    <row r="65" spans="1:131" ht="26.25" customHeight="1" thickBot="1" x14ac:dyDescent="0.25">
      <c r="A65" s="228" t="s">
        <v>401</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26"/>
    </row>
    <row r="66" spans="1:131" ht="26.25" customHeight="1" x14ac:dyDescent="0.2">
      <c r="A66" s="727" t="s">
        <v>402</v>
      </c>
      <c r="B66" s="728"/>
      <c r="C66" s="728"/>
      <c r="D66" s="728"/>
      <c r="E66" s="728"/>
      <c r="F66" s="728"/>
      <c r="G66" s="728"/>
      <c r="H66" s="728"/>
      <c r="I66" s="728"/>
      <c r="J66" s="728"/>
      <c r="K66" s="728"/>
      <c r="L66" s="728"/>
      <c r="M66" s="728"/>
      <c r="N66" s="728"/>
      <c r="O66" s="728"/>
      <c r="P66" s="729"/>
      <c r="Q66" s="733" t="s">
        <v>385</v>
      </c>
      <c r="R66" s="734"/>
      <c r="S66" s="734"/>
      <c r="T66" s="734"/>
      <c r="U66" s="735"/>
      <c r="V66" s="733" t="s">
        <v>386</v>
      </c>
      <c r="W66" s="734"/>
      <c r="X66" s="734"/>
      <c r="Y66" s="734"/>
      <c r="Z66" s="735"/>
      <c r="AA66" s="733" t="s">
        <v>387</v>
      </c>
      <c r="AB66" s="734"/>
      <c r="AC66" s="734"/>
      <c r="AD66" s="734"/>
      <c r="AE66" s="735"/>
      <c r="AF66" s="854" t="s">
        <v>388</v>
      </c>
      <c r="AG66" s="815"/>
      <c r="AH66" s="815"/>
      <c r="AI66" s="815"/>
      <c r="AJ66" s="855"/>
      <c r="AK66" s="733" t="s">
        <v>389</v>
      </c>
      <c r="AL66" s="728"/>
      <c r="AM66" s="728"/>
      <c r="AN66" s="728"/>
      <c r="AO66" s="729"/>
      <c r="AP66" s="733" t="s">
        <v>390</v>
      </c>
      <c r="AQ66" s="734"/>
      <c r="AR66" s="734"/>
      <c r="AS66" s="734"/>
      <c r="AT66" s="735"/>
      <c r="AU66" s="733" t="s">
        <v>403</v>
      </c>
      <c r="AV66" s="734"/>
      <c r="AW66" s="734"/>
      <c r="AX66" s="734"/>
      <c r="AY66" s="735"/>
      <c r="AZ66" s="733" t="s">
        <v>364</v>
      </c>
      <c r="BA66" s="734"/>
      <c r="BB66" s="734"/>
      <c r="BC66" s="734"/>
      <c r="BD66" s="740"/>
      <c r="BE66" s="237"/>
      <c r="BF66" s="237"/>
      <c r="BG66" s="237"/>
      <c r="BH66" s="237"/>
      <c r="BI66" s="237"/>
      <c r="BJ66" s="237"/>
      <c r="BK66" s="237"/>
      <c r="BL66" s="237"/>
      <c r="BM66" s="237"/>
      <c r="BN66" s="237"/>
      <c r="BO66" s="237"/>
      <c r="BP66" s="237"/>
      <c r="BQ66" s="234">
        <v>60</v>
      </c>
      <c r="BR66" s="239"/>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26"/>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37"/>
      <c r="BF67" s="237"/>
      <c r="BG67" s="237"/>
      <c r="BH67" s="237"/>
      <c r="BI67" s="237"/>
      <c r="BJ67" s="237"/>
      <c r="BK67" s="237"/>
      <c r="BL67" s="237"/>
      <c r="BM67" s="237"/>
      <c r="BN67" s="237"/>
      <c r="BO67" s="237"/>
      <c r="BP67" s="237"/>
      <c r="BQ67" s="234">
        <v>61</v>
      </c>
      <c r="BR67" s="239"/>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26"/>
    </row>
    <row r="68" spans="1:131" ht="26.25" customHeight="1" thickTop="1" x14ac:dyDescent="0.2">
      <c r="A68" s="232">
        <v>1</v>
      </c>
      <c r="B68" s="868" t="s">
        <v>568</v>
      </c>
      <c r="C68" s="869"/>
      <c r="D68" s="869"/>
      <c r="E68" s="869"/>
      <c r="F68" s="869"/>
      <c r="G68" s="869"/>
      <c r="H68" s="869"/>
      <c r="I68" s="869"/>
      <c r="J68" s="869"/>
      <c r="K68" s="869"/>
      <c r="L68" s="869"/>
      <c r="M68" s="869"/>
      <c r="N68" s="869"/>
      <c r="O68" s="869"/>
      <c r="P68" s="870"/>
      <c r="Q68" s="871">
        <v>87370</v>
      </c>
      <c r="R68" s="872"/>
      <c r="S68" s="872"/>
      <c r="T68" s="872"/>
      <c r="U68" s="872"/>
      <c r="V68" s="872">
        <v>81204</v>
      </c>
      <c r="W68" s="872"/>
      <c r="X68" s="872"/>
      <c r="Y68" s="872"/>
      <c r="Z68" s="872"/>
      <c r="AA68" s="872">
        <v>6166</v>
      </c>
      <c r="AB68" s="872"/>
      <c r="AC68" s="872"/>
      <c r="AD68" s="872"/>
      <c r="AE68" s="872"/>
      <c r="AF68" s="872">
        <v>13225</v>
      </c>
      <c r="AG68" s="872"/>
      <c r="AH68" s="872"/>
      <c r="AI68" s="872"/>
      <c r="AJ68" s="872"/>
      <c r="AK68" s="830" t="s">
        <v>554</v>
      </c>
      <c r="AL68" s="830"/>
      <c r="AM68" s="830"/>
      <c r="AN68" s="830"/>
      <c r="AO68" s="830"/>
      <c r="AP68" s="830" t="s">
        <v>554</v>
      </c>
      <c r="AQ68" s="830"/>
      <c r="AR68" s="830"/>
      <c r="AS68" s="830"/>
      <c r="AT68" s="830"/>
      <c r="AU68" s="830" t="s">
        <v>554</v>
      </c>
      <c r="AV68" s="830"/>
      <c r="AW68" s="830"/>
      <c r="AX68" s="830"/>
      <c r="AY68" s="830"/>
      <c r="AZ68" s="866"/>
      <c r="BA68" s="866"/>
      <c r="BB68" s="866"/>
      <c r="BC68" s="866"/>
      <c r="BD68" s="867"/>
      <c r="BE68" s="237"/>
      <c r="BF68" s="237"/>
      <c r="BG68" s="237"/>
      <c r="BH68" s="237"/>
      <c r="BI68" s="237"/>
      <c r="BJ68" s="237"/>
      <c r="BK68" s="237"/>
      <c r="BL68" s="237"/>
      <c r="BM68" s="237"/>
      <c r="BN68" s="237"/>
      <c r="BO68" s="237"/>
      <c r="BP68" s="237"/>
      <c r="BQ68" s="234">
        <v>62</v>
      </c>
      <c r="BR68" s="239"/>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26"/>
    </row>
    <row r="69" spans="1:131" ht="26.25" customHeight="1" x14ac:dyDescent="0.2">
      <c r="A69" s="234">
        <v>2</v>
      </c>
      <c r="B69" s="873" t="s">
        <v>555</v>
      </c>
      <c r="C69" s="874"/>
      <c r="D69" s="874"/>
      <c r="E69" s="874"/>
      <c r="F69" s="874"/>
      <c r="G69" s="874"/>
      <c r="H69" s="874"/>
      <c r="I69" s="874"/>
      <c r="J69" s="874"/>
      <c r="K69" s="874"/>
      <c r="L69" s="874"/>
      <c r="M69" s="874"/>
      <c r="N69" s="874"/>
      <c r="O69" s="874"/>
      <c r="P69" s="875"/>
      <c r="Q69" s="876">
        <v>230</v>
      </c>
      <c r="R69" s="830"/>
      <c r="S69" s="830"/>
      <c r="T69" s="830"/>
      <c r="U69" s="830"/>
      <c r="V69" s="830">
        <v>195</v>
      </c>
      <c r="W69" s="830"/>
      <c r="X69" s="830"/>
      <c r="Y69" s="830"/>
      <c r="Z69" s="830"/>
      <c r="AA69" s="830">
        <v>35</v>
      </c>
      <c r="AB69" s="830"/>
      <c r="AC69" s="830"/>
      <c r="AD69" s="830"/>
      <c r="AE69" s="830"/>
      <c r="AF69" s="830">
        <v>35</v>
      </c>
      <c r="AG69" s="830"/>
      <c r="AH69" s="830"/>
      <c r="AI69" s="830"/>
      <c r="AJ69" s="830"/>
      <c r="AK69" s="830" t="s">
        <v>554</v>
      </c>
      <c r="AL69" s="830"/>
      <c r="AM69" s="830"/>
      <c r="AN69" s="830"/>
      <c r="AO69" s="830"/>
      <c r="AP69" s="830" t="s">
        <v>554</v>
      </c>
      <c r="AQ69" s="830"/>
      <c r="AR69" s="830"/>
      <c r="AS69" s="830"/>
      <c r="AT69" s="830"/>
      <c r="AU69" s="830" t="s">
        <v>554</v>
      </c>
      <c r="AV69" s="830"/>
      <c r="AW69" s="830"/>
      <c r="AX69" s="830"/>
      <c r="AY69" s="830"/>
      <c r="AZ69" s="832"/>
      <c r="BA69" s="832"/>
      <c r="BB69" s="832"/>
      <c r="BC69" s="832"/>
      <c r="BD69" s="833"/>
      <c r="BE69" s="237"/>
      <c r="BF69" s="237"/>
      <c r="BG69" s="237"/>
      <c r="BH69" s="237"/>
      <c r="BI69" s="237"/>
      <c r="BJ69" s="237"/>
      <c r="BK69" s="237"/>
      <c r="BL69" s="237"/>
      <c r="BM69" s="237"/>
      <c r="BN69" s="237"/>
      <c r="BO69" s="237"/>
      <c r="BP69" s="237"/>
      <c r="BQ69" s="234">
        <v>63</v>
      </c>
      <c r="BR69" s="239"/>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26"/>
    </row>
    <row r="70" spans="1:131" ht="26.25" customHeight="1" x14ac:dyDescent="0.2">
      <c r="A70" s="234">
        <v>3</v>
      </c>
      <c r="B70" s="873" t="s">
        <v>556</v>
      </c>
      <c r="C70" s="874"/>
      <c r="D70" s="874"/>
      <c r="E70" s="874"/>
      <c r="F70" s="874"/>
      <c r="G70" s="874"/>
      <c r="H70" s="874"/>
      <c r="I70" s="874"/>
      <c r="J70" s="874"/>
      <c r="K70" s="874"/>
      <c r="L70" s="874"/>
      <c r="M70" s="874"/>
      <c r="N70" s="874"/>
      <c r="O70" s="874"/>
      <c r="P70" s="875"/>
      <c r="Q70" s="876">
        <v>1359863</v>
      </c>
      <c r="R70" s="830"/>
      <c r="S70" s="830"/>
      <c r="T70" s="830"/>
      <c r="U70" s="830"/>
      <c r="V70" s="830">
        <v>1332205</v>
      </c>
      <c r="W70" s="830"/>
      <c r="X70" s="830"/>
      <c r="Y70" s="830"/>
      <c r="Z70" s="830"/>
      <c r="AA70" s="830">
        <v>27659</v>
      </c>
      <c r="AB70" s="830"/>
      <c r="AC70" s="830"/>
      <c r="AD70" s="830"/>
      <c r="AE70" s="830"/>
      <c r="AF70" s="830">
        <v>27659</v>
      </c>
      <c r="AG70" s="830"/>
      <c r="AH70" s="830"/>
      <c r="AI70" s="830"/>
      <c r="AJ70" s="830"/>
      <c r="AK70" s="830">
        <v>9500</v>
      </c>
      <c r="AL70" s="830"/>
      <c r="AM70" s="830"/>
      <c r="AN70" s="830"/>
      <c r="AO70" s="830"/>
      <c r="AP70" s="830" t="s">
        <v>554</v>
      </c>
      <c r="AQ70" s="830"/>
      <c r="AR70" s="830"/>
      <c r="AS70" s="830"/>
      <c r="AT70" s="830"/>
      <c r="AU70" s="830" t="s">
        <v>554</v>
      </c>
      <c r="AV70" s="830"/>
      <c r="AW70" s="830"/>
      <c r="AX70" s="830"/>
      <c r="AY70" s="830"/>
      <c r="AZ70" s="832"/>
      <c r="BA70" s="832"/>
      <c r="BB70" s="832"/>
      <c r="BC70" s="832"/>
      <c r="BD70" s="833"/>
      <c r="BE70" s="237"/>
      <c r="BF70" s="237"/>
      <c r="BG70" s="237"/>
      <c r="BH70" s="237"/>
      <c r="BI70" s="237"/>
      <c r="BJ70" s="237"/>
      <c r="BK70" s="237"/>
      <c r="BL70" s="237"/>
      <c r="BM70" s="237"/>
      <c r="BN70" s="237"/>
      <c r="BO70" s="237"/>
      <c r="BP70" s="237"/>
      <c r="BQ70" s="234">
        <v>64</v>
      </c>
      <c r="BR70" s="239"/>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26"/>
    </row>
    <row r="71" spans="1:131" ht="26.25" customHeight="1" x14ac:dyDescent="0.2">
      <c r="A71" s="234">
        <v>4</v>
      </c>
      <c r="B71" s="873" t="s">
        <v>557</v>
      </c>
      <c r="C71" s="874"/>
      <c r="D71" s="874"/>
      <c r="E71" s="874"/>
      <c r="F71" s="874"/>
      <c r="G71" s="874"/>
      <c r="H71" s="874"/>
      <c r="I71" s="874"/>
      <c r="J71" s="874"/>
      <c r="K71" s="874"/>
      <c r="L71" s="874"/>
      <c r="M71" s="874"/>
      <c r="N71" s="874"/>
      <c r="O71" s="874"/>
      <c r="P71" s="875"/>
      <c r="Q71" s="876">
        <v>131</v>
      </c>
      <c r="R71" s="830"/>
      <c r="S71" s="830"/>
      <c r="T71" s="830"/>
      <c r="U71" s="830"/>
      <c r="V71" s="830">
        <v>126</v>
      </c>
      <c r="W71" s="830"/>
      <c r="X71" s="830"/>
      <c r="Y71" s="830"/>
      <c r="Z71" s="830"/>
      <c r="AA71" s="830">
        <v>5</v>
      </c>
      <c r="AB71" s="830"/>
      <c r="AC71" s="830"/>
      <c r="AD71" s="830"/>
      <c r="AE71" s="830"/>
      <c r="AF71" s="830">
        <v>5</v>
      </c>
      <c r="AG71" s="830"/>
      <c r="AH71" s="830"/>
      <c r="AI71" s="830"/>
      <c r="AJ71" s="830"/>
      <c r="AK71" s="830" t="s">
        <v>554</v>
      </c>
      <c r="AL71" s="830"/>
      <c r="AM71" s="830"/>
      <c r="AN71" s="830"/>
      <c r="AO71" s="830"/>
      <c r="AP71" s="830" t="s">
        <v>554</v>
      </c>
      <c r="AQ71" s="830"/>
      <c r="AR71" s="830"/>
      <c r="AS71" s="830"/>
      <c r="AT71" s="830"/>
      <c r="AU71" s="830" t="s">
        <v>554</v>
      </c>
      <c r="AV71" s="830"/>
      <c r="AW71" s="830"/>
      <c r="AX71" s="830"/>
      <c r="AY71" s="830"/>
      <c r="AZ71" s="832"/>
      <c r="BA71" s="832"/>
      <c r="BB71" s="832"/>
      <c r="BC71" s="832"/>
      <c r="BD71" s="833"/>
      <c r="BE71" s="237"/>
      <c r="BF71" s="237"/>
      <c r="BG71" s="237"/>
      <c r="BH71" s="237"/>
      <c r="BI71" s="237"/>
      <c r="BJ71" s="237"/>
      <c r="BK71" s="237"/>
      <c r="BL71" s="237"/>
      <c r="BM71" s="237"/>
      <c r="BN71" s="237"/>
      <c r="BO71" s="237"/>
      <c r="BP71" s="237"/>
      <c r="BQ71" s="234">
        <v>65</v>
      </c>
      <c r="BR71" s="239"/>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26"/>
    </row>
    <row r="72" spans="1:131" ht="26.25" customHeight="1" x14ac:dyDescent="0.2">
      <c r="A72" s="234">
        <v>5</v>
      </c>
      <c r="B72" s="873" t="s">
        <v>569</v>
      </c>
      <c r="C72" s="874"/>
      <c r="D72" s="874"/>
      <c r="E72" s="874"/>
      <c r="F72" s="874"/>
      <c r="G72" s="874"/>
      <c r="H72" s="874"/>
      <c r="I72" s="874"/>
      <c r="J72" s="874"/>
      <c r="K72" s="874"/>
      <c r="L72" s="874"/>
      <c r="M72" s="874"/>
      <c r="N72" s="874"/>
      <c r="O72" s="874"/>
      <c r="P72" s="875"/>
      <c r="Q72" s="876">
        <v>38885</v>
      </c>
      <c r="R72" s="830"/>
      <c r="S72" s="830"/>
      <c r="T72" s="830"/>
      <c r="U72" s="830"/>
      <c r="V72" s="830">
        <v>35641</v>
      </c>
      <c r="W72" s="830"/>
      <c r="X72" s="830"/>
      <c r="Y72" s="830"/>
      <c r="Z72" s="830"/>
      <c r="AA72" s="830">
        <v>3244</v>
      </c>
      <c r="AB72" s="830"/>
      <c r="AC72" s="830"/>
      <c r="AD72" s="830"/>
      <c r="AE72" s="830"/>
      <c r="AF72" s="830">
        <v>26209</v>
      </c>
      <c r="AG72" s="830"/>
      <c r="AH72" s="830"/>
      <c r="AI72" s="830"/>
      <c r="AJ72" s="830"/>
      <c r="AK72" s="830" t="s">
        <v>554</v>
      </c>
      <c r="AL72" s="830"/>
      <c r="AM72" s="830"/>
      <c r="AN72" s="830"/>
      <c r="AO72" s="830"/>
      <c r="AP72" s="830">
        <v>94795</v>
      </c>
      <c r="AQ72" s="830"/>
      <c r="AR72" s="830"/>
      <c r="AS72" s="830"/>
      <c r="AT72" s="830"/>
      <c r="AU72" s="830" t="s">
        <v>554</v>
      </c>
      <c r="AV72" s="830"/>
      <c r="AW72" s="830"/>
      <c r="AX72" s="830"/>
      <c r="AY72" s="830"/>
      <c r="AZ72" s="832"/>
      <c r="BA72" s="832"/>
      <c r="BB72" s="832"/>
      <c r="BC72" s="832"/>
      <c r="BD72" s="833"/>
      <c r="BE72" s="237"/>
      <c r="BF72" s="237"/>
      <c r="BG72" s="237"/>
      <c r="BH72" s="237"/>
      <c r="BI72" s="237"/>
      <c r="BJ72" s="237"/>
      <c r="BK72" s="237"/>
      <c r="BL72" s="237"/>
      <c r="BM72" s="237"/>
      <c r="BN72" s="237"/>
      <c r="BO72" s="237"/>
      <c r="BP72" s="237"/>
      <c r="BQ72" s="234">
        <v>66</v>
      </c>
      <c r="BR72" s="239"/>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26"/>
    </row>
    <row r="73" spans="1:131" ht="26.25" customHeight="1" x14ac:dyDescent="0.2">
      <c r="A73" s="234">
        <v>6</v>
      </c>
      <c r="B73" s="873" t="s">
        <v>558</v>
      </c>
      <c r="C73" s="874"/>
      <c r="D73" s="874"/>
      <c r="E73" s="874"/>
      <c r="F73" s="874"/>
      <c r="G73" s="874"/>
      <c r="H73" s="874"/>
      <c r="I73" s="874"/>
      <c r="J73" s="874"/>
      <c r="K73" s="874"/>
      <c r="L73" s="874"/>
      <c r="M73" s="874"/>
      <c r="N73" s="874"/>
      <c r="O73" s="874"/>
      <c r="P73" s="875"/>
      <c r="Q73" s="876">
        <v>6635</v>
      </c>
      <c r="R73" s="830"/>
      <c r="S73" s="830"/>
      <c r="T73" s="830"/>
      <c r="U73" s="830"/>
      <c r="V73" s="830">
        <v>5820</v>
      </c>
      <c r="W73" s="830"/>
      <c r="X73" s="830"/>
      <c r="Y73" s="830"/>
      <c r="Z73" s="830"/>
      <c r="AA73" s="830">
        <v>815</v>
      </c>
      <c r="AB73" s="830"/>
      <c r="AC73" s="830"/>
      <c r="AD73" s="830"/>
      <c r="AE73" s="830"/>
      <c r="AF73" s="830">
        <v>19303</v>
      </c>
      <c r="AG73" s="830"/>
      <c r="AH73" s="830"/>
      <c r="AI73" s="830"/>
      <c r="AJ73" s="830"/>
      <c r="AK73" s="830" t="s">
        <v>554</v>
      </c>
      <c r="AL73" s="830"/>
      <c r="AM73" s="830"/>
      <c r="AN73" s="830"/>
      <c r="AO73" s="830"/>
      <c r="AP73" s="830">
        <v>22689</v>
      </c>
      <c r="AQ73" s="830"/>
      <c r="AR73" s="830"/>
      <c r="AS73" s="830"/>
      <c r="AT73" s="830"/>
      <c r="AU73" s="830" t="s">
        <v>554</v>
      </c>
      <c r="AV73" s="830"/>
      <c r="AW73" s="830"/>
      <c r="AX73" s="830"/>
      <c r="AY73" s="830"/>
      <c r="AZ73" s="832"/>
      <c r="BA73" s="832"/>
      <c r="BB73" s="832"/>
      <c r="BC73" s="832"/>
      <c r="BD73" s="833"/>
      <c r="BE73" s="237"/>
      <c r="BF73" s="237"/>
      <c r="BG73" s="237"/>
      <c r="BH73" s="237"/>
      <c r="BI73" s="237"/>
      <c r="BJ73" s="237"/>
      <c r="BK73" s="237"/>
      <c r="BL73" s="237"/>
      <c r="BM73" s="237"/>
      <c r="BN73" s="237"/>
      <c r="BO73" s="237"/>
      <c r="BP73" s="237"/>
      <c r="BQ73" s="234">
        <v>67</v>
      </c>
      <c r="BR73" s="239"/>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26"/>
    </row>
    <row r="74" spans="1:131" ht="26.25" customHeight="1" x14ac:dyDescent="0.2">
      <c r="A74" s="234">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37"/>
      <c r="BF74" s="237"/>
      <c r="BG74" s="237"/>
      <c r="BH74" s="237"/>
      <c r="BI74" s="237"/>
      <c r="BJ74" s="237"/>
      <c r="BK74" s="237"/>
      <c r="BL74" s="237"/>
      <c r="BM74" s="237"/>
      <c r="BN74" s="237"/>
      <c r="BO74" s="237"/>
      <c r="BP74" s="237"/>
      <c r="BQ74" s="234">
        <v>68</v>
      </c>
      <c r="BR74" s="239"/>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26"/>
    </row>
    <row r="75" spans="1:131" ht="26.25" customHeight="1" x14ac:dyDescent="0.2">
      <c r="A75" s="234">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37"/>
      <c r="BF75" s="237"/>
      <c r="BG75" s="237"/>
      <c r="BH75" s="237"/>
      <c r="BI75" s="237"/>
      <c r="BJ75" s="237"/>
      <c r="BK75" s="237"/>
      <c r="BL75" s="237"/>
      <c r="BM75" s="237"/>
      <c r="BN75" s="237"/>
      <c r="BO75" s="237"/>
      <c r="BP75" s="237"/>
      <c r="BQ75" s="234">
        <v>69</v>
      </c>
      <c r="BR75" s="239"/>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26"/>
    </row>
    <row r="76" spans="1:131" ht="26.25" customHeight="1" x14ac:dyDescent="0.2">
      <c r="A76" s="234">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37"/>
      <c r="BF76" s="237"/>
      <c r="BG76" s="237"/>
      <c r="BH76" s="237"/>
      <c r="BI76" s="237"/>
      <c r="BJ76" s="237"/>
      <c r="BK76" s="237"/>
      <c r="BL76" s="237"/>
      <c r="BM76" s="237"/>
      <c r="BN76" s="237"/>
      <c r="BO76" s="237"/>
      <c r="BP76" s="237"/>
      <c r="BQ76" s="234">
        <v>70</v>
      </c>
      <c r="BR76" s="239"/>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26"/>
    </row>
    <row r="77" spans="1:131" ht="26.25" customHeight="1" x14ac:dyDescent="0.2">
      <c r="A77" s="234">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37"/>
      <c r="BF77" s="237"/>
      <c r="BG77" s="237"/>
      <c r="BH77" s="237"/>
      <c r="BI77" s="237"/>
      <c r="BJ77" s="237"/>
      <c r="BK77" s="237"/>
      <c r="BL77" s="237"/>
      <c r="BM77" s="237"/>
      <c r="BN77" s="237"/>
      <c r="BO77" s="237"/>
      <c r="BP77" s="237"/>
      <c r="BQ77" s="234">
        <v>71</v>
      </c>
      <c r="BR77" s="239"/>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26"/>
    </row>
    <row r="78" spans="1:131" ht="26.25" customHeight="1" x14ac:dyDescent="0.2">
      <c r="A78" s="234">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37"/>
      <c r="BF78" s="237"/>
      <c r="BG78" s="237"/>
      <c r="BH78" s="237"/>
      <c r="BI78" s="237"/>
      <c r="BJ78" s="226"/>
      <c r="BK78" s="226"/>
      <c r="BL78" s="226"/>
      <c r="BM78" s="226"/>
      <c r="BN78" s="226"/>
      <c r="BO78" s="237"/>
      <c r="BP78" s="237"/>
      <c r="BQ78" s="234">
        <v>72</v>
      </c>
      <c r="BR78" s="239"/>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26"/>
    </row>
    <row r="79" spans="1:131" ht="26.25" customHeight="1" x14ac:dyDescent="0.2">
      <c r="A79" s="234">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37"/>
      <c r="BF79" s="237"/>
      <c r="BG79" s="237"/>
      <c r="BH79" s="237"/>
      <c r="BI79" s="237"/>
      <c r="BJ79" s="226"/>
      <c r="BK79" s="226"/>
      <c r="BL79" s="226"/>
      <c r="BM79" s="226"/>
      <c r="BN79" s="226"/>
      <c r="BO79" s="237"/>
      <c r="BP79" s="237"/>
      <c r="BQ79" s="234">
        <v>73</v>
      </c>
      <c r="BR79" s="239"/>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26"/>
    </row>
    <row r="80" spans="1:131" ht="26.25" customHeight="1" x14ac:dyDescent="0.2">
      <c r="A80" s="234">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37"/>
      <c r="BF80" s="237"/>
      <c r="BG80" s="237"/>
      <c r="BH80" s="237"/>
      <c r="BI80" s="237"/>
      <c r="BJ80" s="237"/>
      <c r="BK80" s="237"/>
      <c r="BL80" s="237"/>
      <c r="BM80" s="237"/>
      <c r="BN80" s="237"/>
      <c r="BO80" s="237"/>
      <c r="BP80" s="237"/>
      <c r="BQ80" s="234">
        <v>74</v>
      </c>
      <c r="BR80" s="239"/>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26"/>
    </row>
    <row r="81" spans="1:131" ht="26.25" customHeight="1" x14ac:dyDescent="0.2">
      <c r="A81" s="234">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37"/>
      <c r="BF81" s="237"/>
      <c r="BG81" s="237"/>
      <c r="BH81" s="237"/>
      <c r="BI81" s="237"/>
      <c r="BJ81" s="237"/>
      <c r="BK81" s="237"/>
      <c r="BL81" s="237"/>
      <c r="BM81" s="237"/>
      <c r="BN81" s="237"/>
      <c r="BO81" s="237"/>
      <c r="BP81" s="237"/>
      <c r="BQ81" s="234">
        <v>75</v>
      </c>
      <c r="BR81" s="239"/>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26"/>
    </row>
    <row r="82" spans="1:131" ht="26.25" customHeight="1" x14ac:dyDescent="0.2">
      <c r="A82" s="234">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37"/>
      <c r="BF82" s="237"/>
      <c r="BG82" s="237"/>
      <c r="BH82" s="237"/>
      <c r="BI82" s="237"/>
      <c r="BJ82" s="237"/>
      <c r="BK82" s="237"/>
      <c r="BL82" s="237"/>
      <c r="BM82" s="237"/>
      <c r="BN82" s="237"/>
      <c r="BO82" s="237"/>
      <c r="BP82" s="237"/>
      <c r="BQ82" s="234">
        <v>76</v>
      </c>
      <c r="BR82" s="239"/>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26"/>
    </row>
    <row r="83" spans="1:131" ht="26.25" customHeight="1" x14ac:dyDescent="0.2">
      <c r="A83" s="234">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37"/>
      <c r="BF83" s="237"/>
      <c r="BG83" s="237"/>
      <c r="BH83" s="237"/>
      <c r="BI83" s="237"/>
      <c r="BJ83" s="237"/>
      <c r="BK83" s="237"/>
      <c r="BL83" s="237"/>
      <c r="BM83" s="237"/>
      <c r="BN83" s="237"/>
      <c r="BO83" s="237"/>
      <c r="BP83" s="237"/>
      <c r="BQ83" s="234">
        <v>77</v>
      </c>
      <c r="BR83" s="239"/>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26"/>
    </row>
    <row r="84" spans="1:131" ht="26.25" customHeight="1" x14ac:dyDescent="0.2">
      <c r="A84" s="234">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37"/>
      <c r="BF84" s="237"/>
      <c r="BG84" s="237"/>
      <c r="BH84" s="237"/>
      <c r="BI84" s="237"/>
      <c r="BJ84" s="237"/>
      <c r="BK84" s="237"/>
      <c r="BL84" s="237"/>
      <c r="BM84" s="237"/>
      <c r="BN84" s="237"/>
      <c r="BO84" s="237"/>
      <c r="BP84" s="237"/>
      <c r="BQ84" s="234">
        <v>78</v>
      </c>
      <c r="BR84" s="239"/>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26"/>
    </row>
    <row r="85" spans="1:131" ht="26.25" customHeight="1" x14ac:dyDescent="0.2">
      <c r="A85" s="234">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37"/>
      <c r="BF85" s="237"/>
      <c r="BG85" s="237"/>
      <c r="BH85" s="237"/>
      <c r="BI85" s="237"/>
      <c r="BJ85" s="237"/>
      <c r="BK85" s="237"/>
      <c r="BL85" s="237"/>
      <c r="BM85" s="237"/>
      <c r="BN85" s="237"/>
      <c r="BO85" s="237"/>
      <c r="BP85" s="237"/>
      <c r="BQ85" s="234">
        <v>79</v>
      </c>
      <c r="BR85" s="239"/>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26"/>
    </row>
    <row r="86" spans="1:131" ht="26.25" customHeight="1" x14ac:dyDescent="0.2">
      <c r="A86" s="234">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37"/>
      <c r="BF86" s="237"/>
      <c r="BG86" s="237"/>
      <c r="BH86" s="237"/>
      <c r="BI86" s="237"/>
      <c r="BJ86" s="237"/>
      <c r="BK86" s="237"/>
      <c r="BL86" s="237"/>
      <c r="BM86" s="237"/>
      <c r="BN86" s="237"/>
      <c r="BO86" s="237"/>
      <c r="BP86" s="237"/>
      <c r="BQ86" s="234">
        <v>80</v>
      </c>
      <c r="BR86" s="239"/>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26"/>
    </row>
    <row r="87" spans="1:131" ht="26.25" customHeight="1" x14ac:dyDescent="0.2">
      <c r="A87" s="240">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37"/>
      <c r="BF87" s="237"/>
      <c r="BG87" s="237"/>
      <c r="BH87" s="237"/>
      <c r="BI87" s="237"/>
      <c r="BJ87" s="237"/>
      <c r="BK87" s="237"/>
      <c r="BL87" s="237"/>
      <c r="BM87" s="237"/>
      <c r="BN87" s="237"/>
      <c r="BO87" s="237"/>
      <c r="BP87" s="237"/>
      <c r="BQ87" s="234">
        <v>81</v>
      </c>
      <c r="BR87" s="239"/>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26"/>
    </row>
    <row r="88" spans="1:131" ht="26.25" customHeight="1" thickBot="1" x14ac:dyDescent="0.25">
      <c r="A88" s="236" t="s">
        <v>381</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86436</v>
      </c>
      <c r="AG88" s="844"/>
      <c r="AH88" s="844"/>
      <c r="AI88" s="844"/>
      <c r="AJ88" s="844"/>
      <c r="AK88" s="841"/>
      <c r="AL88" s="841"/>
      <c r="AM88" s="841"/>
      <c r="AN88" s="841"/>
      <c r="AO88" s="841"/>
      <c r="AP88" s="844">
        <v>117484</v>
      </c>
      <c r="AQ88" s="844"/>
      <c r="AR88" s="844"/>
      <c r="AS88" s="844"/>
      <c r="AT88" s="844"/>
      <c r="AU88" s="844">
        <v>0</v>
      </c>
      <c r="AV88" s="844"/>
      <c r="AW88" s="844"/>
      <c r="AX88" s="844"/>
      <c r="AY88" s="844"/>
      <c r="AZ88" s="849"/>
      <c r="BA88" s="849"/>
      <c r="BB88" s="849"/>
      <c r="BC88" s="849"/>
      <c r="BD88" s="850"/>
      <c r="BE88" s="237"/>
      <c r="BF88" s="237"/>
      <c r="BG88" s="237"/>
      <c r="BH88" s="237"/>
      <c r="BI88" s="237"/>
      <c r="BJ88" s="237"/>
      <c r="BK88" s="237"/>
      <c r="BL88" s="237"/>
      <c r="BM88" s="237"/>
      <c r="BN88" s="237"/>
      <c r="BO88" s="237"/>
      <c r="BP88" s="237"/>
      <c r="BQ88" s="234">
        <v>82</v>
      </c>
      <c r="BR88" s="239"/>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381</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5101</v>
      </c>
      <c r="CS102" s="852"/>
      <c r="CT102" s="852"/>
      <c r="CU102" s="852"/>
      <c r="CV102" s="891"/>
      <c r="CW102" s="890">
        <v>1334</v>
      </c>
      <c r="CX102" s="852"/>
      <c r="CY102" s="852"/>
      <c r="CZ102" s="852"/>
      <c r="DA102" s="891"/>
      <c r="DB102" s="890">
        <v>16871</v>
      </c>
      <c r="DC102" s="852"/>
      <c r="DD102" s="852"/>
      <c r="DE102" s="852"/>
      <c r="DF102" s="891"/>
      <c r="DG102" s="890">
        <v>0</v>
      </c>
      <c r="DH102" s="852"/>
      <c r="DI102" s="852"/>
      <c r="DJ102" s="852"/>
      <c r="DK102" s="891"/>
      <c r="DL102" s="890">
        <v>0</v>
      </c>
      <c r="DM102" s="852"/>
      <c r="DN102" s="852"/>
      <c r="DO102" s="852"/>
      <c r="DP102" s="891"/>
      <c r="DQ102" s="890">
        <v>3639</v>
      </c>
      <c r="DR102" s="852"/>
      <c r="DS102" s="852"/>
      <c r="DT102" s="852"/>
      <c r="DU102" s="891"/>
      <c r="DV102" s="789"/>
      <c r="DW102" s="790"/>
      <c r="DX102" s="790"/>
      <c r="DY102" s="790"/>
      <c r="DZ102" s="91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408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409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26" customFormat="1" ht="26.25" customHeight="1" x14ac:dyDescent="0.2">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294</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294</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294</v>
      </c>
      <c r="DR109" s="893"/>
      <c r="DS109" s="893"/>
      <c r="DT109" s="893"/>
      <c r="DU109" s="894"/>
      <c r="DV109" s="892" t="s">
        <v>415</v>
      </c>
      <c r="DW109" s="893"/>
      <c r="DX109" s="893"/>
      <c r="DY109" s="893"/>
      <c r="DZ109" s="895"/>
    </row>
    <row r="110" spans="1:131" s="226" customFormat="1" ht="26.25" customHeight="1" x14ac:dyDescent="0.2">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7507179</v>
      </c>
      <c r="AB110" s="900"/>
      <c r="AC110" s="900"/>
      <c r="AD110" s="900"/>
      <c r="AE110" s="901"/>
      <c r="AF110" s="902">
        <v>8034447</v>
      </c>
      <c r="AG110" s="900"/>
      <c r="AH110" s="900"/>
      <c r="AI110" s="900"/>
      <c r="AJ110" s="901"/>
      <c r="AK110" s="902">
        <v>7998767</v>
      </c>
      <c r="AL110" s="900"/>
      <c r="AM110" s="900"/>
      <c r="AN110" s="900"/>
      <c r="AO110" s="901"/>
      <c r="AP110" s="903">
        <v>10.7</v>
      </c>
      <c r="AQ110" s="904"/>
      <c r="AR110" s="904"/>
      <c r="AS110" s="904"/>
      <c r="AT110" s="905"/>
      <c r="AU110" s="906" t="s">
        <v>69</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73311794</v>
      </c>
      <c r="BR110" s="931"/>
      <c r="BS110" s="931"/>
      <c r="BT110" s="931"/>
      <c r="BU110" s="931"/>
      <c r="BV110" s="931">
        <v>73282882</v>
      </c>
      <c r="BW110" s="931"/>
      <c r="BX110" s="931"/>
      <c r="BY110" s="931"/>
      <c r="BZ110" s="931"/>
      <c r="CA110" s="931">
        <v>76006169</v>
      </c>
      <c r="CB110" s="931"/>
      <c r="CC110" s="931"/>
      <c r="CD110" s="931"/>
      <c r="CE110" s="931"/>
      <c r="CF110" s="944">
        <v>102.1</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2572444</v>
      </c>
      <c r="DH110" s="931"/>
      <c r="DI110" s="931"/>
      <c r="DJ110" s="931"/>
      <c r="DK110" s="931"/>
      <c r="DL110" s="931">
        <v>2320152</v>
      </c>
      <c r="DM110" s="931"/>
      <c r="DN110" s="931"/>
      <c r="DO110" s="931"/>
      <c r="DP110" s="931"/>
      <c r="DQ110" s="931">
        <v>2067784</v>
      </c>
      <c r="DR110" s="931"/>
      <c r="DS110" s="931"/>
      <c r="DT110" s="931"/>
      <c r="DU110" s="931"/>
      <c r="DV110" s="932">
        <v>2.8</v>
      </c>
      <c r="DW110" s="932"/>
      <c r="DX110" s="932"/>
      <c r="DY110" s="932"/>
      <c r="DZ110" s="933"/>
    </row>
    <row r="111" spans="1:131" s="226" customFormat="1" ht="26.25" customHeight="1" x14ac:dyDescent="0.2">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v>2757687</v>
      </c>
      <c r="BR111" s="926"/>
      <c r="BS111" s="926"/>
      <c r="BT111" s="926"/>
      <c r="BU111" s="926"/>
      <c r="BV111" s="926">
        <v>2484799</v>
      </c>
      <c r="BW111" s="926"/>
      <c r="BX111" s="926"/>
      <c r="BY111" s="926"/>
      <c r="BZ111" s="926"/>
      <c r="CA111" s="926">
        <v>2211737</v>
      </c>
      <c r="CB111" s="926"/>
      <c r="CC111" s="926"/>
      <c r="CD111" s="926"/>
      <c r="CE111" s="926"/>
      <c r="CF111" s="920">
        <v>3</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v>185243</v>
      </c>
      <c r="DH111" s="926"/>
      <c r="DI111" s="926"/>
      <c r="DJ111" s="926"/>
      <c r="DK111" s="926"/>
      <c r="DL111" s="926">
        <v>164647</v>
      </c>
      <c r="DM111" s="926"/>
      <c r="DN111" s="926"/>
      <c r="DO111" s="926"/>
      <c r="DP111" s="926"/>
      <c r="DQ111" s="926">
        <v>143953</v>
      </c>
      <c r="DR111" s="926"/>
      <c r="DS111" s="926"/>
      <c r="DT111" s="926"/>
      <c r="DU111" s="926"/>
      <c r="DV111" s="927">
        <v>0.2</v>
      </c>
      <c r="DW111" s="927"/>
      <c r="DX111" s="927"/>
      <c r="DY111" s="927"/>
      <c r="DZ111" s="928"/>
    </row>
    <row r="112" spans="1:131" s="226" customFormat="1" ht="26.25" customHeight="1" x14ac:dyDescent="0.2">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13966224</v>
      </c>
      <c r="BR112" s="926"/>
      <c r="BS112" s="926"/>
      <c r="BT112" s="926"/>
      <c r="BU112" s="926"/>
      <c r="BV112" s="926">
        <v>13539878</v>
      </c>
      <c r="BW112" s="926"/>
      <c r="BX112" s="926"/>
      <c r="BY112" s="926"/>
      <c r="BZ112" s="926"/>
      <c r="CA112" s="926">
        <v>13012836</v>
      </c>
      <c r="CB112" s="926"/>
      <c r="CC112" s="926"/>
      <c r="CD112" s="926"/>
      <c r="CE112" s="926"/>
      <c r="CF112" s="920">
        <v>17.5</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26" customFormat="1" ht="26.25" customHeight="1" x14ac:dyDescent="0.2">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1680477</v>
      </c>
      <c r="AB113" s="938"/>
      <c r="AC113" s="938"/>
      <c r="AD113" s="938"/>
      <c r="AE113" s="939"/>
      <c r="AF113" s="940">
        <v>1605506</v>
      </c>
      <c r="AG113" s="938"/>
      <c r="AH113" s="938"/>
      <c r="AI113" s="938"/>
      <c r="AJ113" s="939"/>
      <c r="AK113" s="940">
        <v>1569811</v>
      </c>
      <c r="AL113" s="938"/>
      <c r="AM113" s="938"/>
      <c r="AN113" s="938"/>
      <c r="AO113" s="939"/>
      <c r="AP113" s="941">
        <v>2.1</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26" customFormat="1" ht="26.25" customHeight="1" x14ac:dyDescent="0.2">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15350828</v>
      </c>
      <c r="BR114" s="926"/>
      <c r="BS114" s="926"/>
      <c r="BT114" s="926"/>
      <c r="BU114" s="926"/>
      <c r="BV114" s="926">
        <v>15296177</v>
      </c>
      <c r="BW114" s="926"/>
      <c r="BX114" s="926"/>
      <c r="BY114" s="926"/>
      <c r="BZ114" s="926"/>
      <c r="CA114" s="926">
        <v>15860172</v>
      </c>
      <c r="CB114" s="926"/>
      <c r="CC114" s="926"/>
      <c r="CD114" s="926"/>
      <c r="CE114" s="926"/>
      <c r="CF114" s="920">
        <v>21.3</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26" customFormat="1" ht="26.25" customHeight="1" x14ac:dyDescent="0.2">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973211</v>
      </c>
      <c r="AB115" s="938"/>
      <c r="AC115" s="938"/>
      <c r="AD115" s="938"/>
      <c r="AE115" s="939"/>
      <c r="AF115" s="940">
        <v>310387</v>
      </c>
      <c r="AG115" s="938"/>
      <c r="AH115" s="938"/>
      <c r="AI115" s="938"/>
      <c r="AJ115" s="939"/>
      <c r="AK115" s="940">
        <v>306805</v>
      </c>
      <c r="AL115" s="938"/>
      <c r="AM115" s="938"/>
      <c r="AN115" s="938"/>
      <c r="AO115" s="939"/>
      <c r="AP115" s="941">
        <v>0.4</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v>4007695</v>
      </c>
      <c r="BR115" s="926"/>
      <c r="BS115" s="926"/>
      <c r="BT115" s="926"/>
      <c r="BU115" s="926"/>
      <c r="BV115" s="926">
        <v>2205132</v>
      </c>
      <c r="BW115" s="926"/>
      <c r="BX115" s="926"/>
      <c r="BY115" s="926"/>
      <c r="BZ115" s="926"/>
      <c r="CA115" s="926">
        <v>3638740</v>
      </c>
      <c r="CB115" s="926"/>
      <c r="CC115" s="926"/>
      <c r="CD115" s="926"/>
      <c r="CE115" s="926"/>
      <c r="CF115" s="920">
        <v>4.9000000000000004</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26" customFormat="1" ht="26.25" customHeight="1" x14ac:dyDescent="0.2">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26"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10160867</v>
      </c>
      <c r="AB117" s="979"/>
      <c r="AC117" s="979"/>
      <c r="AD117" s="979"/>
      <c r="AE117" s="980"/>
      <c r="AF117" s="981">
        <v>9950340</v>
      </c>
      <c r="AG117" s="979"/>
      <c r="AH117" s="979"/>
      <c r="AI117" s="979"/>
      <c r="AJ117" s="980"/>
      <c r="AK117" s="981">
        <v>9875383</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26" customFormat="1" ht="26.25" customHeight="1" x14ac:dyDescent="0.2">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294</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26" customFormat="1" ht="26.25" customHeight="1" x14ac:dyDescent="0.2">
      <c r="A119" s="1056"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951766</v>
      </c>
      <c r="AB119" s="900"/>
      <c r="AC119" s="900"/>
      <c r="AD119" s="900"/>
      <c r="AE119" s="901"/>
      <c r="AF119" s="902">
        <v>288942</v>
      </c>
      <c r="AG119" s="900"/>
      <c r="AH119" s="900"/>
      <c r="AI119" s="900"/>
      <c r="AJ119" s="901"/>
      <c r="AK119" s="902">
        <v>285360</v>
      </c>
      <c r="AL119" s="900"/>
      <c r="AM119" s="900"/>
      <c r="AN119" s="900"/>
      <c r="AO119" s="901"/>
      <c r="AP119" s="903">
        <v>0.4</v>
      </c>
      <c r="AQ119" s="904"/>
      <c r="AR119" s="904"/>
      <c r="AS119" s="904"/>
      <c r="AT119" s="905"/>
      <c r="AU119" s="910"/>
      <c r="AV119" s="911"/>
      <c r="AW119" s="911"/>
      <c r="AX119" s="911"/>
      <c r="AY119" s="911"/>
      <c r="AZ119" s="247" t="s">
        <v>177</v>
      </c>
      <c r="BA119" s="247"/>
      <c r="BB119" s="247"/>
      <c r="BC119" s="247"/>
      <c r="BD119" s="247"/>
      <c r="BE119" s="247"/>
      <c r="BF119" s="247"/>
      <c r="BG119" s="247"/>
      <c r="BH119" s="247"/>
      <c r="BI119" s="247"/>
      <c r="BJ119" s="247"/>
      <c r="BK119" s="247"/>
      <c r="BL119" s="247"/>
      <c r="BM119" s="247"/>
      <c r="BN119" s="247"/>
      <c r="BO119" s="977" t="s">
        <v>445</v>
      </c>
      <c r="BP119" s="1005"/>
      <c r="BQ119" s="999">
        <v>109394228</v>
      </c>
      <c r="BR119" s="1000"/>
      <c r="BS119" s="1000"/>
      <c r="BT119" s="1000"/>
      <c r="BU119" s="1000"/>
      <c r="BV119" s="1000">
        <v>106808868</v>
      </c>
      <c r="BW119" s="1000"/>
      <c r="BX119" s="1000"/>
      <c r="BY119" s="1000"/>
      <c r="BZ119" s="1000"/>
      <c r="CA119" s="1000">
        <v>110729654</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26" customFormat="1" ht="26.25" customHeight="1" x14ac:dyDescent="0.2">
      <c r="A120" s="1057"/>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v>21445</v>
      </c>
      <c r="AB120" s="959"/>
      <c r="AC120" s="959"/>
      <c r="AD120" s="959"/>
      <c r="AE120" s="960"/>
      <c r="AF120" s="961">
        <v>21445</v>
      </c>
      <c r="AG120" s="959"/>
      <c r="AH120" s="959"/>
      <c r="AI120" s="959"/>
      <c r="AJ120" s="960"/>
      <c r="AK120" s="961">
        <v>21445</v>
      </c>
      <c r="AL120" s="959"/>
      <c r="AM120" s="959"/>
      <c r="AN120" s="959"/>
      <c r="AO120" s="960"/>
      <c r="AP120" s="962">
        <v>0</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40547007</v>
      </c>
      <c r="BR120" s="931"/>
      <c r="BS120" s="931"/>
      <c r="BT120" s="931"/>
      <c r="BU120" s="931"/>
      <c r="BV120" s="931">
        <v>39794246</v>
      </c>
      <c r="BW120" s="931"/>
      <c r="BX120" s="931"/>
      <c r="BY120" s="931"/>
      <c r="BZ120" s="931"/>
      <c r="CA120" s="931">
        <v>37801961</v>
      </c>
      <c r="CB120" s="931"/>
      <c r="CC120" s="931"/>
      <c r="CD120" s="931"/>
      <c r="CE120" s="931"/>
      <c r="CF120" s="944">
        <v>50.8</v>
      </c>
      <c r="CG120" s="945"/>
      <c r="CH120" s="945"/>
      <c r="CI120" s="945"/>
      <c r="CJ120" s="945"/>
      <c r="CK120" s="1006" t="s">
        <v>449</v>
      </c>
      <c r="CL120" s="1007"/>
      <c r="CM120" s="1007"/>
      <c r="CN120" s="1007"/>
      <c r="CO120" s="1008"/>
      <c r="CP120" s="1014" t="s">
        <v>398</v>
      </c>
      <c r="CQ120" s="1015"/>
      <c r="CR120" s="1015"/>
      <c r="CS120" s="1015"/>
      <c r="CT120" s="1015"/>
      <c r="CU120" s="1015"/>
      <c r="CV120" s="1015"/>
      <c r="CW120" s="1015"/>
      <c r="CX120" s="1015"/>
      <c r="CY120" s="1015"/>
      <c r="CZ120" s="1015"/>
      <c r="DA120" s="1015"/>
      <c r="DB120" s="1015"/>
      <c r="DC120" s="1015"/>
      <c r="DD120" s="1015"/>
      <c r="DE120" s="1015"/>
      <c r="DF120" s="1016"/>
      <c r="DG120" s="930">
        <v>13948561</v>
      </c>
      <c r="DH120" s="931"/>
      <c r="DI120" s="931"/>
      <c r="DJ120" s="931"/>
      <c r="DK120" s="931"/>
      <c r="DL120" s="931">
        <v>13521309</v>
      </c>
      <c r="DM120" s="931"/>
      <c r="DN120" s="931"/>
      <c r="DO120" s="931"/>
      <c r="DP120" s="931"/>
      <c r="DQ120" s="931">
        <v>12992388</v>
      </c>
      <c r="DR120" s="931"/>
      <c r="DS120" s="931"/>
      <c r="DT120" s="931"/>
      <c r="DU120" s="931"/>
      <c r="DV120" s="932">
        <v>17.399999999999999</v>
      </c>
      <c r="DW120" s="932"/>
      <c r="DX120" s="932"/>
      <c r="DY120" s="932"/>
      <c r="DZ120" s="933"/>
    </row>
    <row r="121" spans="1:130" s="226" customFormat="1" ht="26.25" customHeight="1" x14ac:dyDescent="0.2">
      <c r="A121" s="1057"/>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32874873</v>
      </c>
      <c r="BR121" s="926"/>
      <c r="BS121" s="926"/>
      <c r="BT121" s="926"/>
      <c r="BU121" s="926"/>
      <c r="BV121" s="926">
        <v>31064626</v>
      </c>
      <c r="BW121" s="926"/>
      <c r="BX121" s="926"/>
      <c r="BY121" s="926"/>
      <c r="BZ121" s="926"/>
      <c r="CA121" s="926">
        <v>30346124</v>
      </c>
      <c r="CB121" s="926"/>
      <c r="CC121" s="926"/>
      <c r="CD121" s="926"/>
      <c r="CE121" s="926"/>
      <c r="CF121" s="920">
        <v>40.799999999999997</v>
      </c>
      <c r="CG121" s="921"/>
      <c r="CH121" s="921"/>
      <c r="CI121" s="921"/>
      <c r="CJ121" s="921"/>
      <c r="CK121" s="1009"/>
      <c r="CL121" s="1010"/>
      <c r="CM121" s="1010"/>
      <c r="CN121" s="1010"/>
      <c r="CO121" s="1011"/>
      <c r="CP121" s="1019" t="s">
        <v>396</v>
      </c>
      <c r="CQ121" s="1020"/>
      <c r="CR121" s="1020"/>
      <c r="CS121" s="1020"/>
      <c r="CT121" s="1020"/>
      <c r="CU121" s="1020"/>
      <c r="CV121" s="1020"/>
      <c r="CW121" s="1020"/>
      <c r="CX121" s="1020"/>
      <c r="CY121" s="1020"/>
      <c r="CZ121" s="1020"/>
      <c r="DA121" s="1020"/>
      <c r="DB121" s="1020"/>
      <c r="DC121" s="1020"/>
      <c r="DD121" s="1020"/>
      <c r="DE121" s="1020"/>
      <c r="DF121" s="1021"/>
      <c r="DG121" s="925">
        <v>17663</v>
      </c>
      <c r="DH121" s="926"/>
      <c r="DI121" s="926"/>
      <c r="DJ121" s="926"/>
      <c r="DK121" s="926"/>
      <c r="DL121" s="926">
        <v>18569</v>
      </c>
      <c r="DM121" s="926"/>
      <c r="DN121" s="926"/>
      <c r="DO121" s="926"/>
      <c r="DP121" s="926"/>
      <c r="DQ121" s="926">
        <v>20448</v>
      </c>
      <c r="DR121" s="926"/>
      <c r="DS121" s="926"/>
      <c r="DT121" s="926"/>
      <c r="DU121" s="926"/>
      <c r="DV121" s="927">
        <v>0</v>
      </c>
      <c r="DW121" s="927"/>
      <c r="DX121" s="927"/>
      <c r="DY121" s="927"/>
      <c r="DZ121" s="928"/>
    </row>
    <row r="122" spans="1:130" s="226" customFormat="1" ht="26.25" customHeight="1" x14ac:dyDescent="0.2">
      <c r="A122" s="1057"/>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67019046</v>
      </c>
      <c r="BR122" s="1000"/>
      <c r="BS122" s="1000"/>
      <c r="BT122" s="1000"/>
      <c r="BU122" s="1000"/>
      <c r="BV122" s="1000">
        <v>64059377</v>
      </c>
      <c r="BW122" s="1000"/>
      <c r="BX122" s="1000"/>
      <c r="BY122" s="1000"/>
      <c r="BZ122" s="1000"/>
      <c r="CA122" s="1000">
        <v>61809444</v>
      </c>
      <c r="CB122" s="1000"/>
      <c r="CC122" s="1000"/>
      <c r="CD122" s="1000"/>
      <c r="CE122" s="1000"/>
      <c r="CF122" s="1017">
        <v>83</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26" customFormat="1" ht="26.25" customHeight="1" x14ac:dyDescent="0.2">
      <c r="A123" s="1057"/>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47" t="s">
        <v>177</v>
      </c>
      <c r="BA123" s="247"/>
      <c r="BB123" s="247"/>
      <c r="BC123" s="247"/>
      <c r="BD123" s="247"/>
      <c r="BE123" s="247"/>
      <c r="BF123" s="247"/>
      <c r="BG123" s="247"/>
      <c r="BH123" s="247"/>
      <c r="BI123" s="247"/>
      <c r="BJ123" s="247"/>
      <c r="BK123" s="247"/>
      <c r="BL123" s="247"/>
      <c r="BM123" s="247"/>
      <c r="BN123" s="247"/>
      <c r="BO123" s="977" t="s">
        <v>453</v>
      </c>
      <c r="BP123" s="1005"/>
      <c r="BQ123" s="1063">
        <v>140440926</v>
      </c>
      <c r="BR123" s="1064"/>
      <c r="BS123" s="1064"/>
      <c r="BT123" s="1064"/>
      <c r="BU123" s="1064"/>
      <c r="BV123" s="1064">
        <v>134918249</v>
      </c>
      <c r="BW123" s="1064"/>
      <c r="BX123" s="1064"/>
      <c r="BY123" s="1064"/>
      <c r="BZ123" s="1064"/>
      <c r="CA123" s="1064">
        <v>129957529</v>
      </c>
      <c r="CB123" s="1064"/>
      <c r="CC123" s="1064"/>
      <c r="CD123" s="1064"/>
      <c r="CE123" s="1064"/>
      <c r="CF123" s="1001"/>
      <c r="CG123" s="1002"/>
      <c r="CH123" s="1002"/>
      <c r="CI123" s="1002"/>
      <c r="CJ123" s="1003"/>
      <c r="CK123" s="1009"/>
      <c r="CL123" s="1010"/>
      <c r="CM123" s="1010"/>
      <c r="CN123" s="1010"/>
      <c r="CO123" s="1011"/>
      <c r="CP123" s="1019" t="s">
        <v>395</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26" customFormat="1" ht="26.25" customHeight="1" thickBot="1" x14ac:dyDescent="0.25">
      <c r="A124" s="1057"/>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26" customFormat="1" ht="26.25" customHeight="1" x14ac:dyDescent="0.2">
      <c r="A125" s="1057"/>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26" customFormat="1" ht="26.25" customHeight="1" thickBot="1" x14ac:dyDescent="0.25">
      <c r="A126" s="1057"/>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26" customFormat="1" ht="26.25" customHeight="1" x14ac:dyDescent="0.2">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8"/>
      <c r="AV127" s="228"/>
      <c r="AW127" s="228"/>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8"/>
      <c r="CB127" s="228"/>
      <c r="CC127" s="228"/>
      <c r="CD127" s="251"/>
      <c r="CE127" s="251"/>
      <c r="CF127" s="251"/>
      <c r="CG127" s="228"/>
      <c r="CH127" s="228"/>
      <c r="CI127" s="228"/>
      <c r="CJ127" s="250"/>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v>4007695</v>
      </c>
      <c r="DH127" s="926"/>
      <c r="DI127" s="926"/>
      <c r="DJ127" s="926"/>
      <c r="DK127" s="926"/>
      <c r="DL127" s="926">
        <v>2205132</v>
      </c>
      <c r="DM127" s="926"/>
      <c r="DN127" s="926"/>
      <c r="DO127" s="926"/>
      <c r="DP127" s="926"/>
      <c r="DQ127" s="926">
        <v>3638740</v>
      </c>
      <c r="DR127" s="926"/>
      <c r="DS127" s="926"/>
      <c r="DT127" s="926"/>
      <c r="DU127" s="926"/>
      <c r="DV127" s="927">
        <v>4.9000000000000004</v>
      </c>
      <c r="DW127" s="927"/>
      <c r="DX127" s="927"/>
      <c r="DY127" s="927"/>
      <c r="DZ127" s="928"/>
    </row>
    <row r="128" spans="1:130" s="226" customFormat="1" ht="26.25" customHeight="1" thickBot="1" x14ac:dyDescent="0.25">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4004337</v>
      </c>
      <c r="AB128" s="1046"/>
      <c r="AC128" s="1046"/>
      <c r="AD128" s="1046"/>
      <c r="AE128" s="1047"/>
      <c r="AF128" s="1048">
        <v>3575896</v>
      </c>
      <c r="AG128" s="1046"/>
      <c r="AH128" s="1046"/>
      <c r="AI128" s="1046"/>
      <c r="AJ128" s="1047"/>
      <c r="AK128" s="1048">
        <v>3428755</v>
      </c>
      <c r="AL128" s="1046"/>
      <c r="AM128" s="1046"/>
      <c r="AN128" s="1046"/>
      <c r="AO128" s="1047"/>
      <c r="AP128" s="1049"/>
      <c r="AQ128" s="1050"/>
      <c r="AR128" s="1050"/>
      <c r="AS128" s="1050"/>
      <c r="AT128" s="1051"/>
      <c r="AU128" s="228"/>
      <c r="AV128" s="228"/>
      <c r="AW128" s="228"/>
      <c r="AX128" s="896" t="s">
        <v>467</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1"/>
      <c r="CB128" s="251"/>
      <c r="CC128" s="251"/>
      <c r="CD128" s="251"/>
      <c r="CE128" s="251"/>
      <c r="CF128" s="251"/>
      <c r="CG128" s="228"/>
      <c r="CH128" s="228"/>
      <c r="CI128" s="228"/>
      <c r="CJ128" s="250"/>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26"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79439365</v>
      </c>
      <c r="AB129" s="959"/>
      <c r="AC129" s="959"/>
      <c r="AD129" s="959"/>
      <c r="AE129" s="960"/>
      <c r="AF129" s="961">
        <v>78624182</v>
      </c>
      <c r="AG129" s="959"/>
      <c r="AH129" s="959"/>
      <c r="AI129" s="959"/>
      <c r="AJ129" s="960"/>
      <c r="AK129" s="961">
        <v>80328206</v>
      </c>
      <c r="AL129" s="959"/>
      <c r="AM129" s="959"/>
      <c r="AN129" s="959"/>
      <c r="AO129" s="960"/>
      <c r="AP129" s="1073"/>
      <c r="AQ129" s="1074"/>
      <c r="AR129" s="1074"/>
      <c r="AS129" s="1074"/>
      <c r="AT129" s="1075"/>
      <c r="AU129" s="229"/>
      <c r="AV129" s="229"/>
      <c r="AW129" s="229"/>
      <c r="AX129" s="1065" t="s">
        <v>470</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6351524</v>
      </c>
      <c r="AB130" s="959"/>
      <c r="AC130" s="959"/>
      <c r="AD130" s="959"/>
      <c r="AE130" s="960"/>
      <c r="AF130" s="961">
        <v>6274516</v>
      </c>
      <c r="AG130" s="959"/>
      <c r="AH130" s="959"/>
      <c r="AI130" s="959"/>
      <c r="AJ130" s="960"/>
      <c r="AK130" s="961">
        <v>5868413</v>
      </c>
      <c r="AL130" s="959"/>
      <c r="AM130" s="959"/>
      <c r="AN130" s="959"/>
      <c r="AO130" s="960"/>
      <c r="AP130" s="1073"/>
      <c r="AQ130" s="1074"/>
      <c r="AR130" s="1074"/>
      <c r="AS130" s="1074"/>
      <c r="AT130" s="1075"/>
      <c r="AU130" s="229"/>
      <c r="AV130" s="229"/>
      <c r="AW130" s="229"/>
      <c r="AX130" s="1065" t="s">
        <v>473</v>
      </c>
      <c r="AY130" s="923"/>
      <c r="AZ130" s="923"/>
      <c r="BA130" s="923"/>
      <c r="BB130" s="923"/>
      <c r="BC130" s="923"/>
      <c r="BD130" s="923"/>
      <c r="BE130" s="924"/>
      <c r="BF130" s="1101">
        <v>0.2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73087841</v>
      </c>
      <c r="AB131" s="986"/>
      <c r="AC131" s="986"/>
      <c r="AD131" s="986"/>
      <c r="AE131" s="987"/>
      <c r="AF131" s="985">
        <v>72349666</v>
      </c>
      <c r="AG131" s="986"/>
      <c r="AH131" s="986"/>
      <c r="AI131" s="986"/>
      <c r="AJ131" s="987"/>
      <c r="AK131" s="985">
        <v>74459793</v>
      </c>
      <c r="AL131" s="986"/>
      <c r="AM131" s="986"/>
      <c r="AN131" s="986"/>
      <c r="AO131" s="987"/>
      <c r="AP131" s="1110"/>
      <c r="AQ131" s="1111"/>
      <c r="AR131" s="1111"/>
      <c r="AS131" s="1111"/>
      <c r="AT131" s="1112"/>
      <c r="AU131" s="229"/>
      <c r="AV131" s="229"/>
      <c r="AW131" s="229"/>
      <c r="AX131" s="1083" t="s">
        <v>475</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-0.26679403000000002</v>
      </c>
      <c r="AB132" s="1097"/>
      <c r="AC132" s="1097"/>
      <c r="AD132" s="1097"/>
      <c r="AE132" s="1098"/>
      <c r="AF132" s="1099">
        <v>0.13811812200000001</v>
      </c>
      <c r="AG132" s="1097"/>
      <c r="AH132" s="1097"/>
      <c r="AI132" s="1097"/>
      <c r="AJ132" s="1098"/>
      <c r="AK132" s="1099">
        <v>0.77654661199999997</v>
      </c>
      <c r="AL132" s="1097"/>
      <c r="AM132" s="1097"/>
      <c r="AN132" s="1097"/>
      <c r="AO132" s="1098"/>
      <c r="AP132" s="1001"/>
      <c r="AQ132" s="1002"/>
      <c r="AR132" s="1002"/>
      <c r="AS132" s="1002"/>
      <c r="AT132" s="1100"/>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-1.2</v>
      </c>
      <c r="AB133" s="1080"/>
      <c r="AC133" s="1080"/>
      <c r="AD133" s="1080"/>
      <c r="AE133" s="1081"/>
      <c r="AF133" s="1079">
        <v>-0.3</v>
      </c>
      <c r="AG133" s="1080"/>
      <c r="AH133" s="1080"/>
      <c r="AI133" s="1080"/>
      <c r="AJ133" s="1081"/>
      <c r="AK133" s="1079">
        <v>0.2</v>
      </c>
      <c r="AL133" s="1080"/>
      <c r="AM133" s="1080"/>
      <c r="AN133" s="1080"/>
      <c r="AO133" s="1081"/>
      <c r="AP133" s="1028"/>
      <c r="AQ133" s="1029"/>
      <c r="AR133" s="1029"/>
      <c r="AS133" s="1029"/>
      <c r="AT133" s="108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5CWQ1kLOF1jwJsR/EsajNNdh/75u4wd6LX8wrmwhYCREL/98M4nxj4SpNoAHq5MtCi7shtjXFCTNMrAx2P32CA==" saltValue="sMPoZec6YUyVb5kg1oGoR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479</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algorithmName="SHA-512" hashValue="3DBUMSmHAGOl4cdRzTb6233InzgPRyRKTkjhqQ9nYJK8n0eyBfCSVNhKfVwFTF1S0WUG5Yx64Kf+H1xIMIrfdw==" saltValue="Jqz2eByIofAvlAIDQTdb0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7FHsfz+PGFWjGhMHPcCKyNuRKBq6IEyQZsCp4uFN0kcPDVvq96eiEVfnAexc5y5E4rYMQGnBwSBQkj/Qc87aTw==" saltValue="CscLMPJh9ZwSMM2jDOu0N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480</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481</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14" t="s">
        <v>482</v>
      </c>
      <c r="AP7" s="268"/>
      <c r="AQ7" s="269" t="s">
        <v>483</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15"/>
      <c r="AP8" s="274" t="s">
        <v>484</v>
      </c>
      <c r="AQ8" s="275" t="s">
        <v>485</v>
      </c>
      <c r="AR8" s="276" t="s">
        <v>486</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16" t="s">
        <v>487</v>
      </c>
      <c r="AL9" s="1117"/>
      <c r="AM9" s="1117"/>
      <c r="AN9" s="1118"/>
      <c r="AO9" s="277">
        <v>26472418</v>
      </c>
      <c r="AP9" s="277">
        <v>69176</v>
      </c>
      <c r="AQ9" s="278">
        <v>62936</v>
      </c>
      <c r="AR9" s="279">
        <v>9.9</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16" t="s">
        <v>488</v>
      </c>
      <c r="AL10" s="1117"/>
      <c r="AM10" s="1117"/>
      <c r="AN10" s="1118"/>
      <c r="AO10" s="280">
        <v>1092</v>
      </c>
      <c r="AP10" s="280">
        <v>3</v>
      </c>
      <c r="AQ10" s="281">
        <v>1734</v>
      </c>
      <c r="AR10" s="282">
        <v>-99.8</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16" t="s">
        <v>489</v>
      </c>
      <c r="AL11" s="1117"/>
      <c r="AM11" s="1117"/>
      <c r="AN11" s="1118"/>
      <c r="AO11" s="280">
        <v>372211</v>
      </c>
      <c r="AP11" s="280">
        <v>973</v>
      </c>
      <c r="AQ11" s="281">
        <v>694</v>
      </c>
      <c r="AR11" s="282">
        <v>40.200000000000003</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16" t="s">
        <v>490</v>
      </c>
      <c r="AL12" s="1117"/>
      <c r="AM12" s="1117"/>
      <c r="AN12" s="1118"/>
      <c r="AO12" s="280" t="s">
        <v>491</v>
      </c>
      <c r="AP12" s="280" t="s">
        <v>491</v>
      </c>
      <c r="AQ12" s="281">
        <v>24</v>
      </c>
      <c r="AR12" s="282" t="s">
        <v>491</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16" t="s">
        <v>492</v>
      </c>
      <c r="AL13" s="1117"/>
      <c r="AM13" s="1117"/>
      <c r="AN13" s="1118"/>
      <c r="AO13" s="280">
        <v>441803</v>
      </c>
      <c r="AP13" s="280">
        <v>1154</v>
      </c>
      <c r="AQ13" s="281">
        <v>1996</v>
      </c>
      <c r="AR13" s="282">
        <v>-42.2</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16" t="s">
        <v>493</v>
      </c>
      <c r="AL14" s="1117"/>
      <c r="AM14" s="1117"/>
      <c r="AN14" s="1118"/>
      <c r="AO14" s="280">
        <v>264277</v>
      </c>
      <c r="AP14" s="280">
        <v>691</v>
      </c>
      <c r="AQ14" s="281">
        <v>1351</v>
      </c>
      <c r="AR14" s="282">
        <v>-48.9</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19" t="s">
        <v>494</v>
      </c>
      <c r="AL15" s="1120"/>
      <c r="AM15" s="1120"/>
      <c r="AN15" s="1121"/>
      <c r="AO15" s="280">
        <v>-774595</v>
      </c>
      <c r="AP15" s="280">
        <v>-2024</v>
      </c>
      <c r="AQ15" s="281">
        <v>-1933</v>
      </c>
      <c r="AR15" s="282">
        <v>4.7</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19" t="s">
        <v>177</v>
      </c>
      <c r="AL16" s="1120"/>
      <c r="AM16" s="1120"/>
      <c r="AN16" s="1121"/>
      <c r="AO16" s="280">
        <v>26777206</v>
      </c>
      <c r="AP16" s="280">
        <v>69973</v>
      </c>
      <c r="AQ16" s="281">
        <v>66802</v>
      </c>
      <c r="AR16" s="282">
        <v>4.7</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495</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496</v>
      </c>
      <c r="AP20" s="289" t="s">
        <v>497</v>
      </c>
      <c r="AQ20" s="290" t="s">
        <v>498</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22" t="s">
        <v>499</v>
      </c>
      <c r="AL21" s="1123"/>
      <c r="AM21" s="1123"/>
      <c r="AN21" s="1124"/>
      <c r="AO21" s="293">
        <v>6.71</v>
      </c>
      <c r="AP21" s="294">
        <v>6.52</v>
      </c>
      <c r="AQ21" s="295">
        <v>0.19</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22" t="s">
        <v>500</v>
      </c>
      <c r="AL22" s="1123"/>
      <c r="AM22" s="1123"/>
      <c r="AN22" s="1124"/>
      <c r="AO22" s="298">
        <v>100</v>
      </c>
      <c r="AP22" s="299">
        <v>99.2</v>
      </c>
      <c r="AQ22" s="300">
        <v>0.8</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3"/>
    </row>
    <row r="27" spans="1:46" ht="13" x14ac:dyDescent="0.2">
      <c r="A27" s="305"/>
      <c r="AO27" s="258"/>
      <c r="AP27" s="258"/>
      <c r="AQ27" s="258"/>
      <c r="AR27" s="258"/>
      <c r="AS27" s="258"/>
      <c r="AT27" s="258"/>
    </row>
    <row r="28" spans="1:46" ht="16.5" x14ac:dyDescent="0.2">
      <c r="A28" s="259" t="s">
        <v>502</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503</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14" t="s">
        <v>482</v>
      </c>
      <c r="AP30" s="268"/>
      <c r="AQ30" s="269" t="s">
        <v>483</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15"/>
      <c r="AP31" s="274" t="s">
        <v>484</v>
      </c>
      <c r="AQ31" s="275" t="s">
        <v>485</v>
      </c>
      <c r="AR31" s="276" t="s">
        <v>486</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30" t="s">
        <v>504</v>
      </c>
      <c r="AL32" s="1131"/>
      <c r="AM32" s="1131"/>
      <c r="AN32" s="1132"/>
      <c r="AO32" s="308">
        <v>7998767</v>
      </c>
      <c r="AP32" s="308">
        <v>20902</v>
      </c>
      <c r="AQ32" s="309">
        <v>37417</v>
      </c>
      <c r="AR32" s="310">
        <v>-44.1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30" t="s">
        <v>505</v>
      </c>
      <c r="AL33" s="1131"/>
      <c r="AM33" s="1131"/>
      <c r="AN33" s="1132"/>
      <c r="AO33" s="308" t="s">
        <v>491</v>
      </c>
      <c r="AP33" s="308" t="s">
        <v>491</v>
      </c>
      <c r="AQ33" s="309" t="s">
        <v>491</v>
      </c>
      <c r="AR33" s="310" t="s">
        <v>491</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30" t="s">
        <v>506</v>
      </c>
      <c r="AL34" s="1131"/>
      <c r="AM34" s="1131"/>
      <c r="AN34" s="1132"/>
      <c r="AO34" s="308" t="s">
        <v>491</v>
      </c>
      <c r="AP34" s="308" t="s">
        <v>491</v>
      </c>
      <c r="AQ34" s="309">
        <v>46</v>
      </c>
      <c r="AR34" s="310" t="s">
        <v>491</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30" t="s">
        <v>507</v>
      </c>
      <c r="AL35" s="1131"/>
      <c r="AM35" s="1131"/>
      <c r="AN35" s="1132"/>
      <c r="AO35" s="308">
        <v>1569811</v>
      </c>
      <c r="AP35" s="308">
        <v>4102</v>
      </c>
      <c r="AQ35" s="309">
        <v>8245</v>
      </c>
      <c r="AR35" s="310">
        <v>-50.2</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30" t="s">
        <v>508</v>
      </c>
      <c r="AL36" s="1131"/>
      <c r="AM36" s="1131"/>
      <c r="AN36" s="1132"/>
      <c r="AO36" s="308" t="s">
        <v>491</v>
      </c>
      <c r="AP36" s="308" t="s">
        <v>491</v>
      </c>
      <c r="AQ36" s="309">
        <v>440</v>
      </c>
      <c r="AR36" s="310" t="s">
        <v>491</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30" t="s">
        <v>509</v>
      </c>
      <c r="AL37" s="1131"/>
      <c r="AM37" s="1131"/>
      <c r="AN37" s="1132"/>
      <c r="AO37" s="308">
        <v>306805</v>
      </c>
      <c r="AP37" s="308">
        <v>802</v>
      </c>
      <c r="AQ37" s="309">
        <v>558</v>
      </c>
      <c r="AR37" s="310">
        <v>43.7</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33" t="s">
        <v>510</v>
      </c>
      <c r="AL38" s="1134"/>
      <c r="AM38" s="1134"/>
      <c r="AN38" s="1135"/>
      <c r="AO38" s="311" t="s">
        <v>491</v>
      </c>
      <c r="AP38" s="311" t="s">
        <v>491</v>
      </c>
      <c r="AQ38" s="312">
        <v>1</v>
      </c>
      <c r="AR38" s="300" t="s">
        <v>491</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33" t="s">
        <v>511</v>
      </c>
      <c r="AL39" s="1134"/>
      <c r="AM39" s="1134"/>
      <c r="AN39" s="1135"/>
      <c r="AO39" s="308">
        <v>-3428755</v>
      </c>
      <c r="AP39" s="308">
        <v>-8960</v>
      </c>
      <c r="AQ39" s="309">
        <v>-7933</v>
      </c>
      <c r="AR39" s="310">
        <v>12.9</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30" t="s">
        <v>512</v>
      </c>
      <c r="AL40" s="1131"/>
      <c r="AM40" s="1131"/>
      <c r="AN40" s="1132"/>
      <c r="AO40" s="308">
        <v>-5868413</v>
      </c>
      <c r="AP40" s="308">
        <v>-15335</v>
      </c>
      <c r="AQ40" s="309">
        <v>-28055</v>
      </c>
      <c r="AR40" s="310">
        <v>-45.3</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36" t="s">
        <v>287</v>
      </c>
      <c r="AL41" s="1137"/>
      <c r="AM41" s="1137"/>
      <c r="AN41" s="1138"/>
      <c r="AO41" s="308">
        <v>578215</v>
      </c>
      <c r="AP41" s="308">
        <v>1511</v>
      </c>
      <c r="AQ41" s="309">
        <v>10719</v>
      </c>
      <c r="AR41" s="310">
        <v>-85.9</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513</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514</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25" t="s">
        <v>482</v>
      </c>
      <c r="AN49" s="1127" t="s">
        <v>515</v>
      </c>
      <c r="AO49" s="1128"/>
      <c r="AP49" s="1128"/>
      <c r="AQ49" s="1128"/>
      <c r="AR49" s="1129"/>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26"/>
      <c r="AN50" s="324" t="s">
        <v>516</v>
      </c>
      <c r="AO50" s="325" t="s">
        <v>517</v>
      </c>
      <c r="AP50" s="326" t="s">
        <v>518</v>
      </c>
      <c r="AQ50" s="327" t="s">
        <v>519</v>
      </c>
      <c r="AR50" s="328" t="s">
        <v>520</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521</v>
      </c>
      <c r="AL51" s="321"/>
      <c r="AM51" s="329">
        <v>13268609</v>
      </c>
      <c r="AN51" s="330">
        <v>35520</v>
      </c>
      <c r="AO51" s="331">
        <v>-7.3</v>
      </c>
      <c r="AP51" s="332">
        <v>46035</v>
      </c>
      <c r="AQ51" s="333">
        <v>2.2999999999999998</v>
      </c>
      <c r="AR51" s="334">
        <v>-9.6</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522</v>
      </c>
      <c r="AM52" s="337">
        <v>8543559</v>
      </c>
      <c r="AN52" s="338">
        <v>22871</v>
      </c>
      <c r="AO52" s="339">
        <v>-15.1</v>
      </c>
      <c r="AP52" s="340">
        <v>25158</v>
      </c>
      <c r="AQ52" s="341">
        <v>-0.4</v>
      </c>
      <c r="AR52" s="342">
        <v>-14.7</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523</v>
      </c>
      <c r="AL53" s="321"/>
      <c r="AM53" s="329">
        <v>16179367</v>
      </c>
      <c r="AN53" s="330">
        <v>43019</v>
      </c>
      <c r="AO53" s="331">
        <v>21.1</v>
      </c>
      <c r="AP53" s="332">
        <v>52191</v>
      </c>
      <c r="AQ53" s="333">
        <v>13.4</v>
      </c>
      <c r="AR53" s="334">
        <v>7.7</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522</v>
      </c>
      <c r="AM54" s="337">
        <v>11906513</v>
      </c>
      <c r="AN54" s="338">
        <v>31658</v>
      </c>
      <c r="AO54" s="339">
        <v>38.4</v>
      </c>
      <c r="AP54" s="340">
        <v>26807</v>
      </c>
      <c r="AQ54" s="341">
        <v>6.6</v>
      </c>
      <c r="AR54" s="342">
        <v>31.8</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524</v>
      </c>
      <c r="AL55" s="321"/>
      <c r="AM55" s="329">
        <v>16046337</v>
      </c>
      <c r="AN55" s="330">
        <v>42353</v>
      </c>
      <c r="AO55" s="331">
        <v>-1.5</v>
      </c>
      <c r="AP55" s="332">
        <v>48105</v>
      </c>
      <c r="AQ55" s="333">
        <v>-7.8</v>
      </c>
      <c r="AR55" s="334">
        <v>6.3</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522</v>
      </c>
      <c r="AM56" s="337">
        <v>8672700</v>
      </c>
      <c r="AN56" s="338">
        <v>22891</v>
      </c>
      <c r="AO56" s="339">
        <v>-27.7</v>
      </c>
      <c r="AP56" s="340">
        <v>24072</v>
      </c>
      <c r="AQ56" s="341">
        <v>-10.199999999999999</v>
      </c>
      <c r="AR56" s="342">
        <v>-17.5</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525</v>
      </c>
      <c r="AL57" s="321"/>
      <c r="AM57" s="329">
        <v>17076795</v>
      </c>
      <c r="AN57" s="330">
        <v>44784</v>
      </c>
      <c r="AO57" s="331">
        <v>5.7</v>
      </c>
      <c r="AP57" s="332">
        <v>47446</v>
      </c>
      <c r="AQ57" s="333">
        <v>-1.4</v>
      </c>
      <c r="AR57" s="334">
        <v>7.1</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522</v>
      </c>
      <c r="AM58" s="337">
        <v>10812622</v>
      </c>
      <c r="AN58" s="338">
        <v>28356</v>
      </c>
      <c r="AO58" s="339">
        <v>23.9</v>
      </c>
      <c r="AP58" s="340">
        <v>24371</v>
      </c>
      <c r="AQ58" s="341">
        <v>1.2</v>
      </c>
      <c r="AR58" s="342">
        <v>22.7</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526</v>
      </c>
      <c r="AL59" s="321"/>
      <c r="AM59" s="329">
        <v>22749959</v>
      </c>
      <c r="AN59" s="330">
        <v>59449</v>
      </c>
      <c r="AO59" s="331">
        <v>32.700000000000003</v>
      </c>
      <c r="AP59" s="332">
        <v>48387</v>
      </c>
      <c r="AQ59" s="333">
        <v>2</v>
      </c>
      <c r="AR59" s="334">
        <v>30.7</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522</v>
      </c>
      <c r="AM60" s="337">
        <v>17155143</v>
      </c>
      <c r="AN60" s="338">
        <v>44829</v>
      </c>
      <c r="AO60" s="339">
        <v>58.1</v>
      </c>
      <c r="AP60" s="340">
        <v>25592</v>
      </c>
      <c r="AQ60" s="341">
        <v>5</v>
      </c>
      <c r="AR60" s="342">
        <v>53.1</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527</v>
      </c>
      <c r="AL61" s="343"/>
      <c r="AM61" s="344">
        <v>17064213</v>
      </c>
      <c r="AN61" s="345">
        <v>45025</v>
      </c>
      <c r="AO61" s="346">
        <v>10.1</v>
      </c>
      <c r="AP61" s="347">
        <v>48433</v>
      </c>
      <c r="AQ61" s="348">
        <v>1.7</v>
      </c>
      <c r="AR61" s="334">
        <v>8.4</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522</v>
      </c>
      <c r="AM62" s="337">
        <v>11418107</v>
      </c>
      <c r="AN62" s="338">
        <v>30121</v>
      </c>
      <c r="AO62" s="339">
        <v>15.5</v>
      </c>
      <c r="AP62" s="340">
        <v>25200</v>
      </c>
      <c r="AQ62" s="341">
        <v>0.4</v>
      </c>
      <c r="AR62" s="342">
        <v>15.1</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FFiE+fq7DP+5Iriu2ZTrIxspleankk0KSSbouBkg3/1voNS84xoC4chqIX3R1Jbh+PDRv42IY4Ei7CsZ0TdRGg==" saltValue="GYFhiQI2EBP86Bad2QG/Q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479</v>
      </c>
    </row>
    <row r="121" spans="125:125" ht="13.5" hidden="1" customHeight="1" x14ac:dyDescent="0.2">
      <c r="DU121" s="255"/>
    </row>
  </sheetData>
  <sheetProtection algorithmName="SHA-512" hashValue="c3FE8jYMGgX/PolQ+KCF7quZCoOpvRYeKk43paAkNUtya8rdXmhGOkYROIogqgEJhcomfgrF0ReSPxdCWuwCYw==" saltValue="c3oKFmB9maZ1namQlFQ6w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479</v>
      </c>
    </row>
  </sheetData>
  <sheetProtection algorithmName="SHA-512" hashValue="SvC9aqPmJ8ayxFgK0SR3GuQ8sYtaTzoaHVFASMOqQVSDPMDm7NL8wNrEdlUWtDL2GZ/d6XqIHp0B7SMTVS5p8g==" saltValue="G1/aHp7Io/8rjMj8Kvyie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529</v>
      </c>
      <c r="G46" s="8" t="s">
        <v>530</v>
      </c>
      <c r="H46" s="8" t="s">
        <v>531</v>
      </c>
      <c r="I46" s="8" t="s">
        <v>532</v>
      </c>
      <c r="J46" s="9" t="s">
        <v>533</v>
      </c>
    </row>
    <row r="47" spans="2:10" ht="57.75" customHeight="1" x14ac:dyDescent="0.2">
      <c r="B47" s="10"/>
      <c r="C47" s="1139" t="s">
        <v>3</v>
      </c>
      <c r="D47" s="1139"/>
      <c r="E47" s="1140"/>
      <c r="F47" s="11">
        <v>18.73</v>
      </c>
      <c r="G47" s="12">
        <v>17</v>
      </c>
      <c r="H47" s="12">
        <v>16.37</v>
      </c>
      <c r="I47" s="12">
        <v>18.190000000000001</v>
      </c>
      <c r="J47" s="13">
        <v>18.13</v>
      </c>
    </row>
    <row r="48" spans="2:10" ht="57.75" customHeight="1" x14ac:dyDescent="0.2">
      <c r="B48" s="14"/>
      <c r="C48" s="1141" t="s">
        <v>4</v>
      </c>
      <c r="D48" s="1141"/>
      <c r="E48" s="1142"/>
      <c r="F48" s="15">
        <v>0.57999999999999996</v>
      </c>
      <c r="G48" s="16">
        <v>0.57999999999999996</v>
      </c>
      <c r="H48" s="16">
        <v>3.29</v>
      </c>
      <c r="I48" s="16">
        <v>1.89</v>
      </c>
      <c r="J48" s="17">
        <v>0.78</v>
      </c>
    </row>
    <row r="49" spans="2:10" ht="57.75" customHeight="1" thickBot="1" x14ac:dyDescent="0.25">
      <c r="B49" s="18"/>
      <c r="C49" s="1143" t="s">
        <v>5</v>
      </c>
      <c r="D49" s="1143"/>
      <c r="E49" s="1144"/>
      <c r="F49" s="19" t="s">
        <v>534</v>
      </c>
      <c r="G49" s="20" t="s">
        <v>535</v>
      </c>
      <c r="H49" s="20">
        <v>3.02</v>
      </c>
      <c r="I49" s="20">
        <v>0.21</v>
      </c>
      <c r="J49" s="21" t="s">
        <v>536</v>
      </c>
    </row>
    <row r="50" spans="2:10" ht="13" x14ac:dyDescent="0.2"/>
  </sheetData>
  <sheetProtection algorithmName="SHA-512" hashValue="KGSZmQul/3zhUko94Mn/th300FE6aZSR0srHrA00BEA2qjL2+oGUQ8WQkHRy9dVcY8QPK0ZhCLEkisvxbhF3Fw==" saltValue="CVR4stsxN76GLB++1T6p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dcterms:created xsi:type="dcterms:W3CDTF">2025-02-19T03:26:00Z</dcterms:created>
  <dcterms:modified xsi:type="dcterms:W3CDTF">2025-09-20T02:48:43Z</dcterms:modified>
  <cp:category/>
</cp:coreProperties>
</file>