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64234EF4-6480-42EA-BE7E-4445237CD820}" xr6:coauthVersionLast="47" xr6:coauthVersionMax="47" xr10:uidLastSave="{00000000-0000-0000-0000-000000000000}"/>
  <workbookProtection workbookAlgorithmName="SHA-512" workbookHashValue="4xfWt0F4LwU0HgycUTFZI+3G/27RO2/0d07CCjlj5X9CwrULiklbaGbC4tPP72vzXoOKb40mbYO3WhjLSK8NtA==" workbookSaltValue="LrmjIZLyY73/JlEwJy/f6Q==" workbookSpinCount="100000" lockStructure="1"/>
  <bookViews>
    <workbookView xWindow="-108" yWindow="-108" windowWidth="23256" windowHeight="14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V6" i="5"/>
  <c r="AL10" i="4" s="1"/>
  <c r="U6" i="5"/>
  <c r="BB8" i="4" s="1"/>
  <c r="T6" i="5"/>
  <c r="AT8" i="4" s="1"/>
  <c r="S6" i="5"/>
  <c r="AL8" i="4" s="1"/>
  <c r="R6" i="5"/>
  <c r="AD10" i="4" s="1"/>
  <c r="Q6" i="5"/>
  <c r="W10" i="4" s="1"/>
  <c r="P6" i="5"/>
  <c r="P10" i="4" s="1"/>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I85" i="4"/>
  <c r="G85" i="4"/>
  <c r="F85" i="4"/>
  <c r="AT10" i="4"/>
</calcChain>
</file>

<file path=xl/sharedStrings.xml><?xml version="1.0" encoding="utf-8"?>
<sst xmlns="http://schemas.openxmlformats.org/spreadsheetml/2006/main" count="257" uniqueCount="118">
  <si>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</si>
  <si>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</si>
  <si>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</si>
  <si>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</si>
  <si>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</si>
  <si>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</si>
  <si>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</si>
  <si>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</si>
  <si>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</si>
  <si>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</si>
  <si>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</si>
  <si>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</si>
  <si>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</si>
  <si>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</si>
  <si>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</si>
  <si>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</si>
  <si>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</si>
  <si>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</si>
  <si>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</si>
  <si>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</si>
  <si>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</si>
  <si>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</si>
  <si>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</si>
  <si>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</si>
  <si>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</si>
  <si>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</si>
  <si>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</si>
  <si>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</si>
  <si>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</si>
  <si>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</si>
  <si>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</si>
  <si>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</si>
  <si>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</si>
  <si>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</si>
  <si>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</si>
  <si>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</si>
  <si>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</si>
  <si>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</si>
  <si>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</si>
  <si>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</si>
  <si>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</si>
  <si>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</si>
  <si>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</si>
  <si>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</si>
  <si>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</si>
  <si>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</si>
  <si>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</si>
  <si>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</si>
  <si>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</si>
  <si>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</si>
  <si>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</si>
  <si>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</si>
  <si>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</si>
  <si>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</si>
  <si>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</si>
  <si>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</si>
  <si>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</si>
  <si>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</si>
  <si>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</si>
  <si>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</si>
  <si>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</si>
  <si>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</si>
  <si>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</si>
  <si>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</si>
  <si>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</si>
  <si>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</si>
  <si>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</si>
  <si>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</si>
  <si>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</si>
  <si>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</si>
  <si>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</si>
  <si>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</si>
  <si>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</si>
  <si>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</si>
  <si>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</si>
  <si>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</si>
  <si>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</si>
  <si>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</si>
  <si>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</si>
  <si>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</si>
  <si>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</si>
  <si>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</si>
  <si>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</si>
  <si>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</si>
  <si>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</si>
  <si>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</si>
  <si>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</si>
  <si>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</si>
  <si>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</si>
  <si>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</si>
  <si>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</si>
  <si>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</si>
  <si>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</si>
  <si>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</si>
  <si>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</si>
  <si>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</si>
  <si>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太子町</t>
  </si>
  <si>
    <t>法適用</t>
  </si>
  <si>
    <t>下水道事業</t>
  </si>
  <si>
    <t>公共下水道</t>
  </si>
  <si>
    <t>Cc1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</si>
  <si>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</si>
  <si>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</si>
  <si>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</si>
  <si>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</si>
  <si>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</si>
  <si>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</si>
  <si>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</si>
  <si>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</si>
  <si>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</si>
  <si>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</si>
  <si>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</si>
  <si>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</si>
  <si>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"R"yy</t>
    <phoneticPr fontId="4"/>
  </si>
  <si>
    <t>←書式設定</t>
    <rPh sb="1" eb="3">
      <t>ショシキ</t>
    </rPh>
    <rPh sb="3" eb="5">
      <t>セッテイ</t>
    </rPh>
    <phoneticPr fontId="4"/>
  </si>
  <si>
    <t>　太子町の公共下水道事業は、令和2年4月に地方公営企業法を適用し、公営企業会計に移行しました。
　①「経常収支比率」はほぼ横ばい傾向にあります。　　　　　　　　　　　　　
　②「累積欠損金比率」は極めて0％に近い数値です。
　③「流動比率」は100％を下回っており、類似団体平均よりも低い数値になっていますが、企業債償還金が主な要因であり、今後については償還ピークを過ぎているため、流動負債は減少傾向にあります。
　④「企業債残高対事業規模比率」は、類似団体よりも低く、今後についても償還ピークを過ぎているため、企業債残高規模は減少傾向にあります。
　⑤「経費回収率」は87.18％と100％を下回っており、類似団体・全国平均より低く、汚水処理にかかる費用が使用料以外の収入（一般会計からの繰入金）により賄われています。
　⑥「汚水処理原価」は全国平均に近い数値になっており、ほぼ横ばい傾向にあります。
　⑧「水洗化率」では全国平均よりも下回っているものの類似団体よりも0.98ポイント上回っており、年々増加傾向にあります。
　なお、⑦施設利用率については、単独処理場を設置していないため、当該値を計上しておりません。</t>
    <rPh sb="61" eb="62">
      <t>ヨコ</t>
    </rPh>
    <rPh sb="64" eb="66">
      <t>ケイコウ</t>
    </rPh>
    <rPh sb="309" eb="311">
      <t>ゼンコク</t>
    </rPh>
    <rPh sb="311" eb="313">
      <t>ヘイキン</t>
    </rPh>
    <rPh sb="359" eb="363">
      <t>オスイショリ</t>
    </rPh>
    <rPh sb="363" eb="365">
      <t>ゲンカ</t>
    </rPh>
    <rPh sb="367" eb="369">
      <t>ゼンコク</t>
    </rPh>
    <rPh sb="369" eb="371">
      <t>ヘイキン</t>
    </rPh>
    <rPh sb="372" eb="373">
      <t>チカ</t>
    </rPh>
    <rPh sb="374" eb="376">
      <t>スウチ</t>
    </rPh>
    <phoneticPr fontId="4"/>
  </si>
  <si>
    <t xml:space="preserve"> 本町の公共下水道事業は、平成5年の供用開始以来、31年が経過しました。令和2年度より昭和40年代に布設された汚水管渠や重要な管渠について、ストックマネジメント計画に基づいた点検・調査を実施しています。また、町内に20箇所あるマンホールポンプ施設についてもポンプ本体や、20年以上経過した制御盤、緊急通報装置等の電気設備を計画的に更新しています。
　「有形固定資産減価償却率」の数値は、類似団体平均値と比較して低い値となっています。これは令和2年度より公営企業会計を導入していることから、減価償却累計額を4年分のみ計上しているからであり、今後は減価償却を重ねていくことにより上昇していきます。</t>
    <phoneticPr fontId="4"/>
  </si>
  <si>
    <t>　人口減少等に伴う料金収入の減少や施設の老朽化に伴う更新需要の増大など、経営環境が厳しさを増すなか、経営基盤の強化を図るため、経営改革を推し進める必要があります。
　令和2年度から地方公営企業法を適用し、公営企業会計に移行したことにより、経営成績や財務状況等の経営状況を把握することが可能となりました。また、一般会計からの繰入金は企業債償還金のピークを過ぎているため、減少しています。
　今後、経営環境を改善するため、令和6年度に改定予定の経営戦略を基にストックマネジメント計画による施設の修繕を進めながら、適正な使用料水準となっているか定期的に検討し、経営戦略の確認を行いながら、健全な下水道経営を目指します。又、下水道接続率の向上に引き続き取り組んでいきます。</t>
    <rPh sb="215" eb="217">
      <t>カイテイ</t>
    </rPh>
    <rPh sb="217" eb="219">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</si>
</sst>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0" fillId="0" borderId="0" xfId="0" applyFont="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659A-43E7-92BD-E5D5E6E4AF8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0.04</c:v>
                </c:pt>
                <c:pt idx="2">
                  <c:v>0.06</c:v>
                </c:pt>
                <c:pt idx="3">
                  <c:v>0.08</c:v>
                </c:pt>
                <c:pt idx="4">
                  <c:v>0.09</c:v>
                </c:pt>
              </c:numCache>
            </c:numRef>
          </c:val>
          <c:smooth val="0"/>
          <c:extLst>
            <c:ext xmlns:c16="http://schemas.microsoft.com/office/drawing/2014/chart" uri="{C3380CC4-5D6E-409C-BE32-E72D297353CC}">
              <c16:uniqueId val="{00000001-659A-43E7-92BD-E5D5E6E4AF8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BD4-418A-806E-FF005096743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46.3</c:v>
                </c:pt>
                <c:pt idx="2">
                  <c:v>47.23</c:v>
                </c:pt>
                <c:pt idx="3">
                  <c:v>48.95</c:v>
                </c:pt>
                <c:pt idx="4">
                  <c:v>56.51</c:v>
                </c:pt>
              </c:numCache>
            </c:numRef>
          </c:val>
          <c:smooth val="0"/>
          <c:extLst>
            <c:ext xmlns:c16="http://schemas.microsoft.com/office/drawing/2014/chart" uri="{C3380CC4-5D6E-409C-BE32-E72D297353CC}">
              <c16:uniqueId val="{00000001-1BD4-418A-806E-FF005096743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89.82</c:v>
                </c:pt>
                <c:pt idx="2">
                  <c:v>90.87</c:v>
                </c:pt>
                <c:pt idx="3">
                  <c:v>91.02</c:v>
                </c:pt>
                <c:pt idx="4">
                  <c:v>91.6</c:v>
                </c:pt>
              </c:numCache>
            </c:numRef>
          </c:val>
          <c:extLst>
            <c:ext xmlns:c16="http://schemas.microsoft.com/office/drawing/2014/chart" uri="{C3380CC4-5D6E-409C-BE32-E72D297353CC}">
              <c16:uniqueId val="{00000000-C9ED-48CA-B505-C1300BB87AD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85.01</c:v>
                </c:pt>
                <c:pt idx="2">
                  <c:v>85.55</c:v>
                </c:pt>
                <c:pt idx="3">
                  <c:v>81.14</c:v>
                </c:pt>
                <c:pt idx="4">
                  <c:v>90.62</c:v>
                </c:pt>
              </c:numCache>
            </c:numRef>
          </c:val>
          <c:smooth val="0"/>
          <c:extLst>
            <c:ext xmlns:c16="http://schemas.microsoft.com/office/drawing/2014/chart" uri="{C3380CC4-5D6E-409C-BE32-E72D297353CC}">
              <c16:uniqueId val="{00000001-C9ED-48CA-B505-C1300BB87AD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101.83</c:v>
                </c:pt>
                <c:pt idx="2">
                  <c:v>99.31</c:v>
                </c:pt>
                <c:pt idx="3">
                  <c:v>98.78</c:v>
                </c:pt>
                <c:pt idx="4">
                  <c:v>98.9</c:v>
                </c:pt>
              </c:numCache>
            </c:numRef>
          </c:val>
          <c:extLst>
            <c:ext xmlns:c16="http://schemas.microsoft.com/office/drawing/2014/chart" uri="{C3380CC4-5D6E-409C-BE32-E72D297353CC}">
              <c16:uniqueId val="{00000000-1068-4836-A29B-C30EE78FF81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106.75</c:v>
                </c:pt>
                <c:pt idx="2">
                  <c:v>109.7</c:v>
                </c:pt>
                <c:pt idx="3">
                  <c:v>106.08</c:v>
                </c:pt>
                <c:pt idx="4">
                  <c:v>106.53</c:v>
                </c:pt>
              </c:numCache>
            </c:numRef>
          </c:val>
          <c:smooth val="0"/>
          <c:extLst>
            <c:ext xmlns:c16="http://schemas.microsoft.com/office/drawing/2014/chart" uri="{C3380CC4-5D6E-409C-BE32-E72D297353CC}">
              <c16:uniqueId val="{00000001-1068-4836-A29B-C30EE78FF81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3.66</c:v>
                </c:pt>
                <c:pt idx="2">
                  <c:v>7.25</c:v>
                </c:pt>
                <c:pt idx="3">
                  <c:v>10.72</c:v>
                </c:pt>
                <c:pt idx="4">
                  <c:v>14.07</c:v>
                </c:pt>
              </c:numCache>
            </c:numRef>
          </c:val>
          <c:extLst>
            <c:ext xmlns:c16="http://schemas.microsoft.com/office/drawing/2014/chart" uri="{C3380CC4-5D6E-409C-BE32-E72D297353CC}">
              <c16:uniqueId val="{00000000-AE3C-49BF-99E9-6DC0CC64BC6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9.0399999999999991</c:v>
                </c:pt>
                <c:pt idx="2">
                  <c:v>9.35</c:v>
                </c:pt>
                <c:pt idx="3">
                  <c:v>16.11</c:v>
                </c:pt>
                <c:pt idx="4">
                  <c:v>26.9</c:v>
                </c:pt>
              </c:numCache>
            </c:numRef>
          </c:val>
          <c:smooth val="0"/>
          <c:extLst>
            <c:ext xmlns:c16="http://schemas.microsoft.com/office/drawing/2014/chart" uri="{C3380CC4-5D6E-409C-BE32-E72D297353CC}">
              <c16:uniqueId val="{00000001-AE3C-49BF-99E9-6DC0CC64BC6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A0F5-47DF-AD30-4F870A5F7B9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formatCode="#,##0.00;&quot;△&quot;#,##0.00;&quot;-&quot;">
                  <c:v>0.12</c:v>
                </c:pt>
                <c:pt idx="3" formatCode="#,##0.00;&quot;△&quot;#,##0.00;&quot;-&quot;">
                  <c:v>0.17</c:v>
                </c:pt>
                <c:pt idx="4" formatCode="#,##0.00;&quot;△&quot;#,##0.00;&quot;-&quot;">
                  <c:v>2.08</c:v>
                </c:pt>
              </c:numCache>
            </c:numRef>
          </c:val>
          <c:smooth val="0"/>
          <c:extLst>
            <c:ext xmlns:c16="http://schemas.microsoft.com/office/drawing/2014/chart" uri="{C3380CC4-5D6E-409C-BE32-E72D297353CC}">
              <c16:uniqueId val="{00000001-A0F5-47DF-AD30-4F870A5F7B9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0.21</c:v>
                </c:pt>
                <c:pt idx="2">
                  <c:v>0.28000000000000003</c:v>
                </c:pt>
                <c:pt idx="3">
                  <c:v>0.59</c:v>
                </c:pt>
                <c:pt idx="4">
                  <c:v>0.76</c:v>
                </c:pt>
              </c:numCache>
            </c:numRef>
          </c:val>
          <c:extLst>
            <c:ext xmlns:c16="http://schemas.microsoft.com/office/drawing/2014/chart" uri="{C3380CC4-5D6E-409C-BE32-E72D297353CC}">
              <c16:uniqueId val="{00000000-7967-4068-AE17-15532DE84B1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7.23</c:v>
                </c:pt>
                <c:pt idx="2">
                  <c:v>0.1</c:v>
                </c:pt>
                <c:pt idx="3">
                  <c:v>29.34</c:v>
                </c:pt>
                <c:pt idx="4">
                  <c:v>18.41</c:v>
                </c:pt>
              </c:numCache>
            </c:numRef>
          </c:val>
          <c:smooth val="0"/>
          <c:extLst>
            <c:ext xmlns:c16="http://schemas.microsoft.com/office/drawing/2014/chart" uri="{C3380CC4-5D6E-409C-BE32-E72D297353CC}">
              <c16:uniqueId val="{00000001-7967-4068-AE17-15532DE84B1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17.100000000000001</c:v>
                </c:pt>
                <c:pt idx="2">
                  <c:v>14.73</c:v>
                </c:pt>
                <c:pt idx="3">
                  <c:v>15.59</c:v>
                </c:pt>
                <c:pt idx="4">
                  <c:v>37.57</c:v>
                </c:pt>
              </c:numCache>
            </c:numRef>
          </c:val>
          <c:extLst>
            <c:ext xmlns:c16="http://schemas.microsoft.com/office/drawing/2014/chart" uri="{C3380CC4-5D6E-409C-BE32-E72D297353CC}">
              <c16:uniqueId val="{00000000-E7C9-4DF3-B6FC-944568DDD79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38.76</c:v>
                </c:pt>
                <c:pt idx="2">
                  <c:v>49.21</c:v>
                </c:pt>
                <c:pt idx="3">
                  <c:v>50.59</c:v>
                </c:pt>
                <c:pt idx="4">
                  <c:v>74.790000000000006</c:v>
                </c:pt>
              </c:numCache>
            </c:numRef>
          </c:val>
          <c:smooth val="0"/>
          <c:extLst>
            <c:ext xmlns:c16="http://schemas.microsoft.com/office/drawing/2014/chart" uri="{C3380CC4-5D6E-409C-BE32-E72D297353CC}">
              <c16:uniqueId val="{00000001-E7C9-4DF3-B6FC-944568DDD79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638.29999999999995</c:v>
                </c:pt>
                <c:pt idx="2">
                  <c:v>802.77</c:v>
                </c:pt>
                <c:pt idx="3">
                  <c:v>740.18</c:v>
                </c:pt>
                <c:pt idx="4">
                  <c:v>690.06</c:v>
                </c:pt>
              </c:numCache>
            </c:numRef>
          </c:val>
          <c:extLst>
            <c:ext xmlns:c16="http://schemas.microsoft.com/office/drawing/2014/chart" uri="{C3380CC4-5D6E-409C-BE32-E72D297353CC}">
              <c16:uniqueId val="{00000000-A4F2-4DF0-967A-1827EB9D49B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1303.55</c:v>
                </c:pt>
                <c:pt idx="2">
                  <c:v>1172.21</c:v>
                </c:pt>
                <c:pt idx="3">
                  <c:v>987.36</c:v>
                </c:pt>
                <c:pt idx="4">
                  <c:v>767.56</c:v>
                </c:pt>
              </c:numCache>
            </c:numRef>
          </c:val>
          <c:smooth val="0"/>
          <c:extLst>
            <c:ext xmlns:c16="http://schemas.microsoft.com/office/drawing/2014/chart" uri="{C3380CC4-5D6E-409C-BE32-E72D297353CC}">
              <c16:uniqueId val="{00000001-A4F2-4DF0-967A-1827EB9D49B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84.68</c:v>
                </c:pt>
                <c:pt idx="2">
                  <c:v>86.27</c:v>
                </c:pt>
                <c:pt idx="3">
                  <c:v>89.96</c:v>
                </c:pt>
                <c:pt idx="4">
                  <c:v>87.18</c:v>
                </c:pt>
              </c:numCache>
            </c:numRef>
          </c:val>
          <c:extLst>
            <c:ext xmlns:c16="http://schemas.microsoft.com/office/drawing/2014/chart" uri="{C3380CC4-5D6E-409C-BE32-E72D297353CC}">
              <c16:uniqueId val="{00000000-71D4-45FE-8FC6-1041E06CCC3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78.510000000000005</c:v>
                </c:pt>
                <c:pt idx="2">
                  <c:v>79.55</c:v>
                </c:pt>
                <c:pt idx="3">
                  <c:v>83.55</c:v>
                </c:pt>
                <c:pt idx="4">
                  <c:v>90.23</c:v>
                </c:pt>
              </c:numCache>
            </c:numRef>
          </c:val>
          <c:smooth val="0"/>
          <c:extLst>
            <c:ext xmlns:c16="http://schemas.microsoft.com/office/drawing/2014/chart" uri="{C3380CC4-5D6E-409C-BE32-E72D297353CC}">
              <c16:uniqueId val="{00000001-71D4-45FE-8FC6-1041E06CCC3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154.19999999999999</c:v>
                </c:pt>
                <c:pt idx="2">
                  <c:v>151.02000000000001</c:v>
                </c:pt>
                <c:pt idx="3">
                  <c:v>143.34</c:v>
                </c:pt>
                <c:pt idx="4">
                  <c:v>147.68</c:v>
                </c:pt>
              </c:numCache>
            </c:numRef>
          </c:val>
          <c:extLst>
            <c:ext xmlns:c16="http://schemas.microsoft.com/office/drawing/2014/chart" uri="{C3380CC4-5D6E-409C-BE32-E72D297353CC}">
              <c16:uniqueId val="{00000000-BF4C-4E0B-BCF3-8759C311290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160.44999999999999</c:v>
                </c:pt>
                <c:pt idx="2">
                  <c:v>161.13</c:v>
                </c:pt>
                <c:pt idx="3">
                  <c:v>185.98</c:v>
                </c:pt>
                <c:pt idx="4">
                  <c:v>170.2</c:v>
                </c:pt>
              </c:numCache>
            </c:numRef>
          </c:val>
          <c:smooth val="0"/>
          <c:extLst>
            <c:ext xmlns:c16="http://schemas.microsoft.com/office/drawing/2014/chart" uri="{C3380CC4-5D6E-409C-BE32-E72D297353CC}">
              <c16:uniqueId val="{00000001-BF4C-4E0B-BCF3-8759C311290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style="28"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2">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2">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8" t="str">
        <f>データ!H6</f>
        <v>大阪府　太子町</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69" t="s">
        <v>9</v>
      </c>
      <c r="BM7" s="70"/>
      <c r="BN7" s="70"/>
      <c r="BO7" s="70"/>
      <c r="BP7" s="70"/>
      <c r="BQ7" s="70"/>
      <c r="BR7" s="70"/>
      <c r="BS7" s="70"/>
      <c r="BT7" s="70"/>
      <c r="BU7" s="70"/>
      <c r="BV7" s="70"/>
      <c r="BW7" s="70"/>
      <c r="BX7" s="70"/>
      <c r="BY7" s="71"/>
      <c r="BZ7"/>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Cc1</v>
      </c>
      <c r="X8" s="65"/>
      <c r="Y8" s="65"/>
      <c r="Z8" s="65"/>
      <c r="AA8" s="65"/>
      <c r="AB8" s="65"/>
      <c r="AC8" s="65"/>
      <c r="AD8" s="66" t="str">
        <f>データ!$M$6</f>
        <v>非設置</v>
      </c>
      <c r="AE8" s="66"/>
      <c r="AF8" s="66"/>
      <c r="AG8" s="66"/>
      <c r="AH8" s="66"/>
      <c r="AI8" s="66"/>
      <c r="AJ8" s="66"/>
      <c r="AK8" s="3"/>
      <c r="AL8" s="45">
        <f>データ!S6</f>
        <v>12813</v>
      </c>
      <c r="AM8" s="45"/>
      <c r="AN8" s="45"/>
      <c r="AO8" s="45"/>
      <c r="AP8" s="45"/>
      <c r="AQ8" s="45"/>
      <c r="AR8" s="45"/>
      <c r="AS8" s="45"/>
      <c r="AT8" s="46">
        <f>データ!T6</f>
        <v>14.17</v>
      </c>
      <c r="AU8" s="46"/>
      <c r="AV8" s="46"/>
      <c r="AW8" s="46"/>
      <c r="AX8" s="46"/>
      <c r="AY8" s="46"/>
      <c r="AZ8" s="46"/>
      <c r="BA8" s="46"/>
      <c r="BB8" s="46">
        <f>データ!U6</f>
        <v>904.23</v>
      </c>
      <c r="BC8" s="46"/>
      <c r="BD8" s="46"/>
      <c r="BE8" s="46"/>
      <c r="BF8" s="46"/>
      <c r="BG8" s="46"/>
      <c r="BH8" s="46"/>
      <c r="BI8" s="46"/>
      <c r="BJ8" s="3"/>
      <c r="BK8" s="3"/>
      <c r="BL8" s="61" t="s">
        <v>10</v>
      </c>
      <c r="BM8" s="62"/>
      <c r="BN8" s="63" t="s">
        <v>11</v>
      </c>
      <c r="BO8" s="63"/>
      <c r="BP8" s="63"/>
      <c r="BQ8" s="63"/>
      <c r="BR8" s="63"/>
      <c r="BS8" s="63"/>
      <c r="BT8" s="63"/>
      <c r="BU8" s="63"/>
      <c r="BV8" s="63"/>
      <c r="BW8" s="63"/>
      <c r="BX8" s="63"/>
      <c r="BY8" s="64"/>
      <c r="BZ8"/>
    </row>
    <row r="9" spans="1:78" ht="18.75" customHeight="1" x14ac:dyDescent="0.2">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c r="BZ9"/>
    </row>
    <row r="10" spans="1:78" ht="18.75" customHeight="1" x14ac:dyDescent="0.2">
      <c r="A10" s="2"/>
      <c r="B10" s="46" t="str">
        <f>データ!N6</f>
        <v>-</v>
      </c>
      <c r="C10" s="46"/>
      <c r="D10" s="46"/>
      <c r="E10" s="46"/>
      <c r="F10" s="46"/>
      <c r="G10" s="46"/>
      <c r="H10" s="46"/>
      <c r="I10" s="46">
        <f>データ!O6</f>
        <v>67.19</v>
      </c>
      <c r="J10" s="46"/>
      <c r="K10" s="46"/>
      <c r="L10" s="46"/>
      <c r="M10" s="46"/>
      <c r="N10" s="46"/>
      <c r="O10" s="46"/>
      <c r="P10" s="46">
        <f>データ!P6</f>
        <v>93.51</v>
      </c>
      <c r="Q10" s="46"/>
      <c r="R10" s="46"/>
      <c r="S10" s="46"/>
      <c r="T10" s="46"/>
      <c r="U10" s="46"/>
      <c r="V10" s="46"/>
      <c r="W10" s="46">
        <f>データ!Q6</f>
        <v>95.42</v>
      </c>
      <c r="X10" s="46"/>
      <c r="Y10" s="46"/>
      <c r="Z10" s="46"/>
      <c r="AA10" s="46"/>
      <c r="AB10" s="46"/>
      <c r="AC10" s="46"/>
      <c r="AD10" s="45">
        <f>データ!R6</f>
        <v>2570</v>
      </c>
      <c r="AE10" s="45"/>
      <c r="AF10" s="45"/>
      <c r="AG10" s="45"/>
      <c r="AH10" s="45"/>
      <c r="AI10" s="45"/>
      <c r="AJ10" s="45"/>
      <c r="AK10" s="2"/>
      <c r="AL10" s="45">
        <f>データ!V6</f>
        <v>11934</v>
      </c>
      <c r="AM10" s="45"/>
      <c r="AN10" s="45"/>
      <c r="AO10" s="45"/>
      <c r="AP10" s="45"/>
      <c r="AQ10" s="45"/>
      <c r="AR10" s="45"/>
      <c r="AS10" s="45"/>
      <c r="AT10" s="46">
        <f>データ!W6</f>
        <v>2.44</v>
      </c>
      <c r="AU10" s="46"/>
      <c r="AV10" s="46"/>
      <c r="AW10" s="46"/>
      <c r="AX10" s="46"/>
      <c r="AY10" s="46"/>
      <c r="AZ10" s="46"/>
      <c r="BA10" s="46"/>
      <c r="BB10" s="46">
        <f>データ!X6</f>
        <v>4890.9799999999996</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c r="BZ10"/>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115</v>
      </c>
      <c r="BM16" s="30"/>
      <c r="BN16" s="30"/>
      <c r="BO16" s="30"/>
      <c r="BP16" s="30"/>
      <c r="BQ16" s="30"/>
      <c r="BR16" s="30"/>
      <c r="BS16" s="30"/>
      <c r="BT16" s="30"/>
      <c r="BU16" s="30"/>
      <c r="BV16" s="30"/>
      <c r="BW16" s="30"/>
      <c r="BX16" s="30"/>
      <c r="BY16" s="30"/>
      <c r="BZ16" s="3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116</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117</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FNcwpVBpASBbgnSscbr09snbYKa+gDBsbHw/fu1/PWXa9NvzJ4/vz/gW78/oIr5ufcxlmHcg/YertnjRNK2UAQ==" saltValue="Ra0MUfkPS5FMTLWuthguk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273813</v>
      </c>
      <c r="D6" s="19">
        <f t="shared" si="3"/>
        <v>46</v>
      </c>
      <c r="E6" s="19">
        <f t="shared" si="3"/>
        <v>17</v>
      </c>
      <c r="F6" s="19">
        <f t="shared" si="3"/>
        <v>1</v>
      </c>
      <c r="G6" s="19">
        <f t="shared" si="3"/>
        <v>0</v>
      </c>
      <c r="H6" s="19" t="str">
        <f t="shared" si="3"/>
        <v>大阪府　太子町</v>
      </c>
      <c r="I6" s="19" t="str">
        <f t="shared" si="3"/>
        <v>法適用</v>
      </c>
      <c r="J6" s="19" t="str">
        <f t="shared" si="3"/>
        <v>下水道事業</v>
      </c>
      <c r="K6" s="19" t="str">
        <f t="shared" si="3"/>
        <v>公共下水道</v>
      </c>
      <c r="L6" s="19" t="str">
        <f t="shared" si="3"/>
        <v>Cc1</v>
      </c>
      <c r="M6" s="19" t="str">
        <f t="shared" si="3"/>
        <v>非設置</v>
      </c>
      <c r="N6" s="20" t="str">
        <f t="shared" si="3"/>
        <v>-</v>
      </c>
      <c r="O6" s="20">
        <f t="shared" si="3"/>
        <v>67.19</v>
      </c>
      <c r="P6" s="20">
        <f t="shared" si="3"/>
        <v>93.51</v>
      </c>
      <c r="Q6" s="20">
        <f t="shared" si="3"/>
        <v>95.42</v>
      </c>
      <c r="R6" s="20">
        <f t="shared" si="3"/>
        <v>2570</v>
      </c>
      <c r="S6" s="20">
        <f t="shared" si="3"/>
        <v>12813</v>
      </c>
      <c r="T6" s="20">
        <f t="shared" si="3"/>
        <v>14.17</v>
      </c>
      <c r="U6" s="20">
        <f t="shared" si="3"/>
        <v>904.23</v>
      </c>
      <c r="V6" s="20">
        <f t="shared" si="3"/>
        <v>11934</v>
      </c>
      <c r="W6" s="20">
        <f t="shared" si="3"/>
        <v>2.44</v>
      </c>
      <c r="X6" s="20">
        <f t="shared" si="3"/>
        <v>4890.9799999999996</v>
      </c>
      <c r="Y6" s="21" t="str">
        <f>IF(Y7="",NA(),Y7)</f>
        <v>-</v>
      </c>
      <c r="Z6" s="21">
        <f t="shared" ref="Z6:AH6" si="4">IF(Z7="",NA(),Z7)</f>
        <v>101.83</v>
      </c>
      <c r="AA6" s="21">
        <f t="shared" si="4"/>
        <v>99.31</v>
      </c>
      <c r="AB6" s="21">
        <f t="shared" si="4"/>
        <v>98.78</v>
      </c>
      <c r="AC6" s="21">
        <f t="shared" si="4"/>
        <v>98.9</v>
      </c>
      <c r="AD6" s="21" t="str">
        <f t="shared" si="4"/>
        <v>-</v>
      </c>
      <c r="AE6" s="21">
        <f t="shared" si="4"/>
        <v>106.75</v>
      </c>
      <c r="AF6" s="21">
        <f t="shared" si="4"/>
        <v>109.7</v>
      </c>
      <c r="AG6" s="21">
        <f t="shared" si="4"/>
        <v>106.08</v>
      </c>
      <c r="AH6" s="21">
        <f t="shared" si="4"/>
        <v>106.53</v>
      </c>
      <c r="AI6" s="20" t="str">
        <f>IF(AI7="","",IF(AI7="-","【-】","【"&amp;SUBSTITUTE(TEXT(AI7,"#,##0.00"),"-","△")&amp;"】"))</f>
        <v>【105.91】</v>
      </c>
      <c r="AJ6" s="21" t="str">
        <f>IF(AJ7="",NA(),AJ7)</f>
        <v>-</v>
      </c>
      <c r="AK6" s="21">
        <f t="shared" ref="AK6:AS6" si="5">IF(AK7="",NA(),AK7)</f>
        <v>0.21</v>
      </c>
      <c r="AL6" s="21">
        <f t="shared" si="5"/>
        <v>0.28000000000000003</v>
      </c>
      <c r="AM6" s="21">
        <f t="shared" si="5"/>
        <v>0.59</v>
      </c>
      <c r="AN6" s="21">
        <f t="shared" si="5"/>
        <v>0.76</v>
      </c>
      <c r="AO6" s="21" t="str">
        <f t="shared" si="5"/>
        <v>-</v>
      </c>
      <c r="AP6" s="21">
        <f t="shared" si="5"/>
        <v>7.23</v>
      </c>
      <c r="AQ6" s="21">
        <f t="shared" si="5"/>
        <v>0.1</v>
      </c>
      <c r="AR6" s="21">
        <f t="shared" si="5"/>
        <v>29.34</v>
      </c>
      <c r="AS6" s="21">
        <f t="shared" si="5"/>
        <v>18.41</v>
      </c>
      <c r="AT6" s="20" t="str">
        <f>IF(AT7="","",IF(AT7="-","【-】","【"&amp;SUBSTITUTE(TEXT(AT7,"#,##0.00"),"-","△")&amp;"】"))</f>
        <v>【3.03】</v>
      </c>
      <c r="AU6" s="21" t="str">
        <f>IF(AU7="",NA(),AU7)</f>
        <v>-</v>
      </c>
      <c r="AV6" s="21">
        <f t="shared" ref="AV6:BD6" si="6">IF(AV7="",NA(),AV7)</f>
        <v>17.100000000000001</v>
      </c>
      <c r="AW6" s="21">
        <f t="shared" si="6"/>
        <v>14.73</v>
      </c>
      <c r="AX6" s="21">
        <f t="shared" si="6"/>
        <v>15.59</v>
      </c>
      <c r="AY6" s="21">
        <f t="shared" si="6"/>
        <v>37.57</v>
      </c>
      <c r="AZ6" s="21" t="str">
        <f t="shared" si="6"/>
        <v>-</v>
      </c>
      <c r="BA6" s="21">
        <f t="shared" si="6"/>
        <v>38.76</v>
      </c>
      <c r="BB6" s="21">
        <f t="shared" si="6"/>
        <v>49.21</v>
      </c>
      <c r="BC6" s="21">
        <f t="shared" si="6"/>
        <v>50.59</v>
      </c>
      <c r="BD6" s="21">
        <f t="shared" si="6"/>
        <v>74.790000000000006</v>
      </c>
      <c r="BE6" s="20" t="str">
        <f>IF(BE7="","",IF(BE7="-","【-】","【"&amp;SUBSTITUTE(TEXT(BE7,"#,##0.00"),"-","△")&amp;"】"))</f>
        <v>【78.43】</v>
      </c>
      <c r="BF6" s="21" t="str">
        <f>IF(BF7="",NA(),BF7)</f>
        <v>-</v>
      </c>
      <c r="BG6" s="21">
        <f t="shared" ref="BG6:BO6" si="7">IF(BG7="",NA(),BG7)</f>
        <v>638.29999999999995</v>
      </c>
      <c r="BH6" s="21">
        <f t="shared" si="7"/>
        <v>802.77</v>
      </c>
      <c r="BI6" s="21">
        <f t="shared" si="7"/>
        <v>740.18</v>
      </c>
      <c r="BJ6" s="21">
        <f t="shared" si="7"/>
        <v>690.06</v>
      </c>
      <c r="BK6" s="21" t="str">
        <f t="shared" si="7"/>
        <v>-</v>
      </c>
      <c r="BL6" s="21">
        <f t="shared" si="7"/>
        <v>1303.55</v>
      </c>
      <c r="BM6" s="21">
        <f t="shared" si="7"/>
        <v>1172.21</v>
      </c>
      <c r="BN6" s="21">
        <f t="shared" si="7"/>
        <v>987.36</v>
      </c>
      <c r="BO6" s="21">
        <f t="shared" si="7"/>
        <v>767.56</v>
      </c>
      <c r="BP6" s="20" t="str">
        <f>IF(BP7="","",IF(BP7="-","【-】","【"&amp;SUBSTITUTE(TEXT(BP7,"#,##0.00"),"-","△")&amp;"】"))</f>
        <v>【630.82】</v>
      </c>
      <c r="BQ6" s="21" t="str">
        <f>IF(BQ7="",NA(),BQ7)</f>
        <v>-</v>
      </c>
      <c r="BR6" s="21">
        <f t="shared" ref="BR6:BZ6" si="8">IF(BR7="",NA(),BR7)</f>
        <v>84.68</v>
      </c>
      <c r="BS6" s="21">
        <f t="shared" si="8"/>
        <v>86.27</v>
      </c>
      <c r="BT6" s="21">
        <f t="shared" si="8"/>
        <v>89.96</v>
      </c>
      <c r="BU6" s="21">
        <f t="shared" si="8"/>
        <v>87.18</v>
      </c>
      <c r="BV6" s="21" t="str">
        <f t="shared" si="8"/>
        <v>-</v>
      </c>
      <c r="BW6" s="21">
        <f t="shared" si="8"/>
        <v>78.510000000000005</v>
      </c>
      <c r="BX6" s="21">
        <f t="shared" si="8"/>
        <v>79.55</v>
      </c>
      <c r="BY6" s="21">
        <f t="shared" si="8"/>
        <v>83.55</v>
      </c>
      <c r="BZ6" s="21">
        <f t="shared" si="8"/>
        <v>90.23</v>
      </c>
      <c r="CA6" s="20" t="str">
        <f>IF(CA7="","",IF(CA7="-","【-】","【"&amp;SUBSTITUTE(TEXT(CA7,"#,##0.00"),"-","△")&amp;"】"))</f>
        <v>【97.81】</v>
      </c>
      <c r="CB6" s="21" t="str">
        <f>IF(CB7="",NA(),CB7)</f>
        <v>-</v>
      </c>
      <c r="CC6" s="21">
        <f t="shared" ref="CC6:CK6" si="9">IF(CC7="",NA(),CC7)</f>
        <v>154.19999999999999</v>
      </c>
      <c r="CD6" s="21">
        <f t="shared" si="9"/>
        <v>151.02000000000001</v>
      </c>
      <c r="CE6" s="21">
        <f t="shared" si="9"/>
        <v>143.34</v>
      </c>
      <c r="CF6" s="21">
        <f t="shared" si="9"/>
        <v>147.68</v>
      </c>
      <c r="CG6" s="21" t="str">
        <f t="shared" si="9"/>
        <v>-</v>
      </c>
      <c r="CH6" s="21">
        <f t="shared" si="9"/>
        <v>160.44999999999999</v>
      </c>
      <c r="CI6" s="21">
        <f t="shared" si="9"/>
        <v>161.13</v>
      </c>
      <c r="CJ6" s="21">
        <f t="shared" si="9"/>
        <v>185.98</v>
      </c>
      <c r="CK6" s="21">
        <f t="shared" si="9"/>
        <v>170.2</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46.3</v>
      </c>
      <c r="CT6" s="21">
        <f t="shared" si="10"/>
        <v>47.23</v>
      </c>
      <c r="CU6" s="21">
        <f t="shared" si="10"/>
        <v>48.95</v>
      </c>
      <c r="CV6" s="21">
        <f t="shared" si="10"/>
        <v>56.51</v>
      </c>
      <c r="CW6" s="20" t="str">
        <f>IF(CW7="","",IF(CW7="-","【-】","【"&amp;SUBSTITUTE(TEXT(CW7,"#,##0.00"),"-","△")&amp;"】"))</f>
        <v>【58.94】</v>
      </c>
      <c r="CX6" s="21" t="str">
        <f>IF(CX7="",NA(),CX7)</f>
        <v>-</v>
      </c>
      <c r="CY6" s="21">
        <f t="shared" ref="CY6:DG6" si="11">IF(CY7="",NA(),CY7)</f>
        <v>89.82</v>
      </c>
      <c r="CZ6" s="21">
        <f t="shared" si="11"/>
        <v>90.87</v>
      </c>
      <c r="DA6" s="21">
        <f t="shared" si="11"/>
        <v>91.02</v>
      </c>
      <c r="DB6" s="21">
        <f t="shared" si="11"/>
        <v>91.6</v>
      </c>
      <c r="DC6" s="21" t="str">
        <f t="shared" si="11"/>
        <v>-</v>
      </c>
      <c r="DD6" s="21">
        <f t="shared" si="11"/>
        <v>85.01</v>
      </c>
      <c r="DE6" s="21">
        <f t="shared" si="11"/>
        <v>85.55</v>
      </c>
      <c r="DF6" s="21">
        <f t="shared" si="11"/>
        <v>81.14</v>
      </c>
      <c r="DG6" s="21">
        <f t="shared" si="11"/>
        <v>90.62</v>
      </c>
      <c r="DH6" s="20" t="str">
        <f>IF(DH7="","",IF(DH7="-","【-】","【"&amp;SUBSTITUTE(TEXT(DH7,"#,##0.00"),"-","△")&amp;"】"))</f>
        <v>【95.91】</v>
      </c>
      <c r="DI6" s="21" t="str">
        <f>IF(DI7="",NA(),DI7)</f>
        <v>-</v>
      </c>
      <c r="DJ6" s="21">
        <f t="shared" ref="DJ6:DR6" si="12">IF(DJ7="",NA(),DJ7)</f>
        <v>3.66</v>
      </c>
      <c r="DK6" s="21">
        <f t="shared" si="12"/>
        <v>7.25</v>
      </c>
      <c r="DL6" s="21">
        <f t="shared" si="12"/>
        <v>10.72</v>
      </c>
      <c r="DM6" s="21">
        <f t="shared" si="12"/>
        <v>14.07</v>
      </c>
      <c r="DN6" s="21" t="str">
        <f t="shared" si="12"/>
        <v>-</v>
      </c>
      <c r="DO6" s="21">
        <f t="shared" si="12"/>
        <v>9.0399999999999991</v>
      </c>
      <c r="DP6" s="21">
        <f t="shared" si="12"/>
        <v>9.35</v>
      </c>
      <c r="DQ6" s="21">
        <f t="shared" si="12"/>
        <v>16.11</v>
      </c>
      <c r="DR6" s="21">
        <f t="shared" si="12"/>
        <v>26.9</v>
      </c>
      <c r="DS6" s="20" t="str">
        <f>IF(DS7="","",IF(DS7="-","【-】","【"&amp;SUBSTITUTE(TEXT(DS7,"#,##0.00"),"-","△")&amp;"】"))</f>
        <v>【41.09】</v>
      </c>
      <c r="DT6" s="21" t="str">
        <f>IF(DT7="",NA(),DT7)</f>
        <v>-</v>
      </c>
      <c r="DU6" s="20">
        <f t="shared" ref="DU6:EC6" si="13">IF(DU7="",NA(),DU7)</f>
        <v>0</v>
      </c>
      <c r="DV6" s="20">
        <f t="shared" si="13"/>
        <v>0</v>
      </c>
      <c r="DW6" s="20">
        <f t="shared" si="13"/>
        <v>0</v>
      </c>
      <c r="DX6" s="20">
        <f t="shared" si="13"/>
        <v>0</v>
      </c>
      <c r="DY6" s="21" t="str">
        <f t="shared" si="13"/>
        <v>-</v>
      </c>
      <c r="DZ6" s="20">
        <f t="shared" si="13"/>
        <v>0</v>
      </c>
      <c r="EA6" s="21">
        <f t="shared" si="13"/>
        <v>0.12</v>
      </c>
      <c r="EB6" s="21">
        <f t="shared" si="13"/>
        <v>0.17</v>
      </c>
      <c r="EC6" s="21">
        <f t="shared" si="13"/>
        <v>2.08</v>
      </c>
      <c r="ED6" s="20" t="str">
        <f>IF(ED7="","",IF(ED7="-","【-】","【"&amp;SUBSTITUTE(TEXT(ED7,"#,##0.00"),"-","△")&amp;"】"))</f>
        <v>【8.68】</v>
      </c>
      <c r="EE6" s="21" t="str">
        <f>IF(EE7="",NA(),EE7)</f>
        <v>-</v>
      </c>
      <c r="EF6" s="20">
        <f t="shared" ref="EF6:EN6" si="14">IF(EF7="",NA(),EF7)</f>
        <v>0</v>
      </c>
      <c r="EG6" s="20">
        <f t="shared" si="14"/>
        <v>0</v>
      </c>
      <c r="EH6" s="20">
        <f t="shared" si="14"/>
        <v>0</v>
      </c>
      <c r="EI6" s="20">
        <f t="shared" si="14"/>
        <v>0</v>
      </c>
      <c r="EJ6" s="21" t="str">
        <f t="shared" si="14"/>
        <v>-</v>
      </c>
      <c r="EK6" s="21">
        <f t="shared" si="14"/>
        <v>0.04</v>
      </c>
      <c r="EL6" s="21">
        <f t="shared" si="14"/>
        <v>0.06</v>
      </c>
      <c r="EM6" s="21">
        <f t="shared" si="14"/>
        <v>0.08</v>
      </c>
      <c r="EN6" s="21">
        <f t="shared" si="14"/>
        <v>0.09</v>
      </c>
      <c r="EO6" s="20" t="str">
        <f>IF(EO7="","",IF(EO7="-","【-】","【"&amp;SUBSTITUTE(TEXT(EO7,"#,##0.00"),"-","△")&amp;"】"))</f>
        <v>【0.22】</v>
      </c>
    </row>
    <row r="7" spans="1:148" s="22" customFormat="1" x14ac:dyDescent="0.2">
      <c r="A7" s="14"/>
      <c r="B7" s="23">
        <v>2023</v>
      </c>
      <c r="C7" s="23">
        <v>273813</v>
      </c>
      <c r="D7" s="23">
        <v>46</v>
      </c>
      <c r="E7" s="23">
        <v>17</v>
      </c>
      <c r="F7" s="23">
        <v>1</v>
      </c>
      <c r="G7" s="23">
        <v>0</v>
      </c>
      <c r="H7" s="23" t="s">
        <v>96</v>
      </c>
      <c r="I7" s="23" t="s">
        <v>97</v>
      </c>
      <c r="J7" s="23" t="s">
        <v>98</v>
      </c>
      <c r="K7" s="23" t="s">
        <v>99</v>
      </c>
      <c r="L7" s="23" t="s">
        <v>100</v>
      </c>
      <c r="M7" s="23" t="s">
        <v>101</v>
      </c>
      <c r="N7" s="24" t="s">
        <v>102</v>
      </c>
      <c r="O7" s="24">
        <v>67.19</v>
      </c>
      <c r="P7" s="24">
        <v>93.51</v>
      </c>
      <c r="Q7" s="24">
        <v>95.42</v>
      </c>
      <c r="R7" s="24">
        <v>2570</v>
      </c>
      <c r="S7" s="24">
        <v>12813</v>
      </c>
      <c r="T7" s="24">
        <v>14.17</v>
      </c>
      <c r="U7" s="24">
        <v>904.23</v>
      </c>
      <c r="V7" s="24">
        <v>11934</v>
      </c>
      <c r="W7" s="24">
        <v>2.44</v>
      </c>
      <c r="X7" s="24">
        <v>4890.9799999999996</v>
      </c>
      <c r="Y7" s="24" t="s">
        <v>102</v>
      </c>
      <c r="Z7" s="24">
        <v>101.83</v>
      </c>
      <c r="AA7" s="24">
        <v>99.31</v>
      </c>
      <c r="AB7" s="24">
        <v>98.78</v>
      </c>
      <c r="AC7" s="24">
        <v>98.9</v>
      </c>
      <c r="AD7" s="24" t="s">
        <v>102</v>
      </c>
      <c r="AE7" s="24">
        <v>106.75</v>
      </c>
      <c r="AF7" s="24">
        <v>109.7</v>
      </c>
      <c r="AG7" s="24">
        <v>106.08</v>
      </c>
      <c r="AH7" s="24">
        <v>106.53</v>
      </c>
      <c r="AI7" s="24">
        <v>105.91</v>
      </c>
      <c r="AJ7" s="24" t="s">
        <v>102</v>
      </c>
      <c r="AK7" s="24">
        <v>0.21</v>
      </c>
      <c r="AL7" s="24">
        <v>0.28000000000000003</v>
      </c>
      <c r="AM7" s="24">
        <v>0.59</v>
      </c>
      <c r="AN7" s="24">
        <v>0.76</v>
      </c>
      <c r="AO7" s="24" t="s">
        <v>102</v>
      </c>
      <c r="AP7" s="24">
        <v>7.23</v>
      </c>
      <c r="AQ7" s="24">
        <v>0.1</v>
      </c>
      <c r="AR7" s="24">
        <v>29.34</v>
      </c>
      <c r="AS7" s="24">
        <v>18.41</v>
      </c>
      <c r="AT7" s="24">
        <v>3.03</v>
      </c>
      <c r="AU7" s="24" t="s">
        <v>102</v>
      </c>
      <c r="AV7" s="24">
        <v>17.100000000000001</v>
      </c>
      <c r="AW7" s="24">
        <v>14.73</v>
      </c>
      <c r="AX7" s="24">
        <v>15.59</v>
      </c>
      <c r="AY7" s="24">
        <v>37.57</v>
      </c>
      <c r="AZ7" s="24" t="s">
        <v>102</v>
      </c>
      <c r="BA7" s="24">
        <v>38.76</v>
      </c>
      <c r="BB7" s="24">
        <v>49.21</v>
      </c>
      <c r="BC7" s="24">
        <v>50.59</v>
      </c>
      <c r="BD7" s="24">
        <v>74.790000000000006</v>
      </c>
      <c r="BE7" s="24">
        <v>78.430000000000007</v>
      </c>
      <c r="BF7" s="24" t="s">
        <v>102</v>
      </c>
      <c r="BG7" s="24">
        <v>638.29999999999995</v>
      </c>
      <c r="BH7" s="24">
        <v>802.77</v>
      </c>
      <c r="BI7" s="24">
        <v>740.18</v>
      </c>
      <c r="BJ7" s="24">
        <v>690.06</v>
      </c>
      <c r="BK7" s="24" t="s">
        <v>102</v>
      </c>
      <c r="BL7" s="24">
        <v>1303.55</v>
      </c>
      <c r="BM7" s="24">
        <v>1172.21</v>
      </c>
      <c r="BN7" s="24">
        <v>987.36</v>
      </c>
      <c r="BO7" s="24">
        <v>767.56</v>
      </c>
      <c r="BP7" s="24">
        <v>630.82000000000005</v>
      </c>
      <c r="BQ7" s="24" t="s">
        <v>102</v>
      </c>
      <c r="BR7" s="24">
        <v>84.68</v>
      </c>
      <c r="BS7" s="24">
        <v>86.27</v>
      </c>
      <c r="BT7" s="24">
        <v>89.96</v>
      </c>
      <c r="BU7" s="24">
        <v>87.18</v>
      </c>
      <c r="BV7" s="24" t="s">
        <v>102</v>
      </c>
      <c r="BW7" s="24">
        <v>78.510000000000005</v>
      </c>
      <c r="BX7" s="24">
        <v>79.55</v>
      </c>
      <c r="BY7" s="24">
        <v>83.55</v>
      </c>
      <c r="BZ7" s="24">
        <v>90.23</v>
      </c>
      <c r="CA7" s="24">
        <v>97.81</v>
      </c>
      <c r="CB7" s="24" t="s">
        <v>102</v>
      </c>
      <c r="CC7" s="24">
        <v>154.19999999999999</v>
      </c>
      <c r="CD7" s="24">
        <v>151.02000000000001</v>
      </c>
      <c r="CE7" s="24">
        <v>143.34</v>
      </c>
      <c r="CF7" s="24">
        <v>147.68</v>
      </c>
      <c r="CG7" s="24" t="s">
        <v>102</v>
      </c>
      <c r="CH7" s="24">
        <v>160.44999999999999</v>
      </c>
      <c r="CI7" s="24">
        <v>161.13</v>
      </c>
      <c r="CJ7" s="24">
        <v>185.98</v>
      </c>
      <c r="CK7" s="24">
        <v>170.2</v>
      </c>
      <c r="CL7" s="24">
        <v>138.75</v>
      </c>
      <c r="CM7" s="24" t="s">
        <v>102</v>
      </c>
      <c r="CN7" s="24" t="s">
        <v>102</v>
      </c>
      <c r="CO7" s="24" t="s">
        <v>102</v>
      </c>
      <c r="CP7" s="24" t="s">
        <v>102</v>
      </c>
      <c r="CQ7" s="24" t="s">
        <v>102</v>
      </c>
      <c r="CR7" s="24" t="s">
        <v>102</v>
      </c>
      <c r="CS7" s="24">
        <v>46.3</v>
      </c>
      <c r="CT7" s="24">
        <v>47.23</v>
      </c>
      <c r="CU7" s="24">
        <v>48.95</v>
      </c>
      <c r="CV7" s="24">
        <v>56.51</v>
      </c>
      <c r="CW7" s="24">
        <v>58.94</v>
      </c>
      <c r="CX7" s="24" t="s">
        <v>102</v>
      </c>
      <c r="CY7" s="24">
        <v>89.82</v>
      </c>
      <c r="CZ7" s="24">
        <v>90.87</v>
      </c>
      <c r="DA7" s="24">
        <v>91.02</v>
      </c>
      <c r="DB7" s="24">
        <v>91.6</v>
      </c>
      <c r="DC7" s="24" t="s">
        <v>102</v>
      </c>
      <c r="DD7" s="24">
        <v>85.01</v>
      </c>
      <c r="DE7" s="24">
        <v>85.55</v>
      </c>
      <c r="DF7" s="24">
        <v>81.14</v>
      </c>
      <c r="DG7" s="24">
        <v>90.62</v>
      </c>
      <c r="DH7" s="24">
        <v>95.91</v>
      </c>
      <c r="DI7" s="24" t="s">
        <v>102</v>
      </c>
      <c r="DJ7" s="24">
        <v>3.66</v>
      </c>
      <c r="DK7" s="24">
        <v>7.25</v>
      </c>
      <c r="DL7" s="24">
        <v>10.72</v>
      </c>
      <c r="DM7" s="24">
        <v>14.07</v>
      </c>
      <c r="DN7" s="24" t="s">
        <v>102</v>
      </c>
      <c r="DO7" s="24">
        <v>9.0399999999999991</v>
      </c>
      <c r="DP7" s="24">
        <v>9.35</v>
      </c>
      <c r="DQ7" s="24">
        <v>16.11</v>
      </c>
      <c r="DR7" s="24">
        <v>26.9</v>
      </c>
      <c r="DS7" s="24">
        <v>41.09</v>
      </c>
      <c r="DT7" s="24" t="s">
        <v>102</v>
      </c>
      <c r="DU7" s="24">
        <v>0</v>
      </c>
      <c r="DV7" s="24">
        <v>0</v>
      </c>
      <c r="DW7" s="24">
        <v>0</v>
      </c>
      <c r="DX7" s="24">
        <v>0</v>
      </c>
      <c r="DY7" s="24" t="s">
        <v>102</v>
      </c>
      <c r="DZ7" s="24">
        <v>0</v>
      </c>
      <c r="EA7" s="24">
        <v>0.12</v>
      </c>
      <c r="EB7" s="24">
        <v>0.17</v>
      </c>
      <c r="EC7" s="24">
        <v>2.08</v>
      </c>
      <c r="ED7" s="24">
        <v>8.68</v>
      </c>
      <c r="EE7" s="24" t="s">
        <v>102</v>
      </c>
      <c r="EF7" s="24">
        <v>0</v>
      </c>
      <c r="EG7" s="24">
        <v>0</v>
      </c>
      <c r="EH7" s="24">
        <v>0</v>
      </c>
      <c r="EI7" s="24">
        <v>0</v>
      </c>
      <c r="EJ7" s="24" t="s">
        <v>102</v>
      </c>
      <c r="EK7" s="24">
        <v>0.04</v>
      </c>
      <c r="EL7" s="24">
        <v>0.06</v>
      </c>
      <c r="EM7" s="24">
        <v>0.08</v>
      </c>
      <c r="EN7" s="24">
        <v>0.09</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112</v>
      </c>
      <c r="E13" t="s">
        <v>113</v>
      </c>
      <c r="F13" t="s">
        <v>112</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2025-02-27T01:05:57Z</cp:lastPrinted>
  <dcterms:created xsi:type="dcterms:W3CDTF">2025-01-24T07:04:22Z</dcterms:created>
  <dcterms:modified xsi:type="dcterms:W3CDTF">2025-02-27T06:23:48Z</dcterms:modified>
  <cp:category/>
</cp:coreProperties>
</file>