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734001A8-FE72-4387-926B-983F53E2FF88}" xr6:coauthVersionLast="47" xr6:coauthVersionMax="47" xr10:uidLastSave="{00000000-0000-0000-0000-000000000000}"/>
  <workbookProtection workbookAlgorithmName="SHA-512" workbookHashValue="TaJGsYRj4f92+AqQY/FCpnfo9wRMzDIt0J+BBc4ANUsqnVH3kzU4ipJsD2ec23lFbH6+IrG1atZuHNhBJIDaaA==" workbookSaltValue="+shbVyzVQpPkyaKi6OVnyA=="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AL8" i="4" s="1"/>
  <c r="R6" i="5"/>
  <c r="Q6" i="5"/>
  <c r="P6" i="5"/>
  <c r="P10" i="4" s="1"/>
  <c r="O6" i="5"/>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H85" i="4"/>
  <c r="G85" i="4"/>
  <c r="BB10" i="4"/>
  <c r="AT10" i="4"/>
  <c r="AL10" i="4"/>
  <c r="AD10" i="4"/>
  <c r="W10" i="4"/>
  <c r="I10" i="4"/>
  <c r="AD8" i="4"/>
  <c r="W8" i="4"/>
  <c r="B8" i="4"/>
  <c r="B6" i="4"/>
</calcChain>
</file>

<file path=xl/sharedStrings.xml><?xml version="1.0" encoding="utf-8"?>
<sst xmlns="http://schemas.openxmlformats.org/spreadsheetml/2006/main" count="236" uniqueCount="114">
  <si>
    <t>⑤経費回収率(％)</t>
  </si>
  <si>
    <t>類似団体区分</t>
    <rPh sb="4" eb="6">
      <t>クブン</t>
    </rPh>
    <phoneticPr fontId="1"/>
  </si>
  <si>
    <t>年度</t>
    <rPh sb="0" eb="2">
      <t>ネンド</t>
    </rPh>
    <phoneticPr fontId="1"/>
  </si>
  <si>
    <t>経営比較分析表（令和5年度決算）</t>
    <rPh sb="8" eb="10">
      <t>レイワ</t>
    </rPh>
    <rPh sb="11" eb="13">
      <t>ネンド</t>
    </rPh>
    <phoneticPr fontId="1"/>
  </si>
  <si>
    <t>1⑧</t>
  </si>
  <si>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</si>
  <si>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</si>
  <si>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</si>
  <si>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</si>
  <si>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</si>
  <si>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</si>
  <si>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</si>
  <si>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</si>
  <si>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</si>
  <si>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family val="3"/>
        <charset val="128"/>
      </rPr>
      <t>2</t>
    </r>
    <r>
      <rPr>
        <b/>
        <sz val="11"/>
        <color theme="1"/>
        <rFont val="ＭＳ ゴシック"/>
        <family val="3"/>
        <charset val="128"/>
      </rPr>
      <t>)</t>
    </r>
  </si>
  <si>
    <t>■</t>
  </si>
  <si>
    <t>業種名</t>
    <rPh sb="2" eb="3">
      <t>メイ</t>
    </rPh>
    <phoneticPr fontId="1"/>
  </si>
  <si>
    <t>人口（人）</t>
    <rPh sb="0" eb="2">
      <t>ジンコウ</t>
    </rPh>
    <rPh sb="3" eb="4">
      <t>ヒト</t>
    </rPh>
    <phoneticPr fontId="1"/>
  </si>
  <si>
    <r>
      <t>人口密度(人/km</t>
    </r>
    <r>
      <rPr>
        <b/>
        <vertAlign val="superscript"/>
        <sz val="11"/>
        <color theme="1"/>
        <rFont val="ＭＳ ゴシック"/>
        <family val="3"/>
        <charset val="128"/>
      </rPr>
      <t>2</t>
    </r>
    <r>
      <rPr>
        <b/>
        <sz val="11"/>
        <color theme="1"/>
        <rFont val="ＭＳ ゴシック"/>
        <family val="3"/>
        <charset val="128"/>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</si>
  <si>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</si>
  <si>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</si>
  <si>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</si>
  <si>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family val="3"/>
        <charset val="128"/>
      </rPr>
      <t>3</t>
    </r>
    <r>
      <rPr>
        <b/>
        <sz val="11"/>
        <color theme="1"/>
        <rFont val="ＭＳ ゴシック"/>
        <family val="3"/>
        <charset val="128"/>
      </rPr>
      <t>当たり家庭料金(円)</t>
    </r>
  </si>
  <si>
    <t>資金不足比率(％)</t>
  </si>
  <si>
    <t>自己資本構成比率(％)</t>
  </si>
  <si>
    <t>大阪府　熊取町</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</si>
  <si>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</si>
  <si>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</si>
  <si>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</si>
  <si>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</si>
  <si>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</si>
  <si>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</si>
  <si>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1"/>
  </si>
  <si>
    <t>－</t>
  </si>
  <si>
    <t>2①</t>
  </si>
  <si>
    <t>類似団体平均値（平均値）</t>
  </si>
  <si>
    <t>【】</t>
  </si>
  <si>
    <t>②管渠老朽化率(％)</t>
  </si>
  <si>
    <t>令和5年度全国平均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</si>
  <si>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</si>
  <si>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</si>
  <si>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</si>
  <si>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</si>
  <si>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</si>
  <si>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</si>
  <si>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</si>
  <si>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</si>
  <si>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</si>
  <si>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</si>
  <si>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</si>
  <si>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</si>
  <si>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</si>
  <si>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</si>
  <si>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</si>
  <si>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</si>
  <si>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</si>
  <si>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</si>
  <si>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</si>
  <si>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</si>
  <si>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</si>
  <si>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</si>
  <si>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</si>
  <si>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</si>
  <si>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</si>
  <si>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</si>
  <si>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</si>
  <si>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</si>
  <si>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</si>
  <si>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</si>
  <si>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</si>
  <si>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</si>
  <si>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</si>
  <si>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</si>
  <si>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</si>
  <si>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</si>
  <si>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</si>
  <si>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</si>
  <si>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</si>
  <si>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</si>
  <si>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</si>
  <si>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</si>
  <si>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</si>
  <si>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</si>
  <si>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</si>
  <si>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</si>
  <si>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</si>
  <si>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</si>
  <si>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</si>
  <si>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</si>
  <si>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</si>
  <si>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</si>
  <si>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</si>
  <si>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</si>
  <si>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</si>
  <si>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</si>
  <si>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</si>
  <si>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</si>
  <si>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</si>
  <si>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公共下水道</t>
  </si>
  <si>
    <t>Bc1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</si>
  <si>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</si>
  <si>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</si>
  <si>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</si>
  <si>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</si>
  <si>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</si>
  <si>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</si>
  <si>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</si>
  <si>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</si>
  <si>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</si>
  <si>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</si>
  <si>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</si>
  <si>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①経常収支比率は、昨年に比べ使用料収入が微減した上に、営業費用が増加したため減少し、現在の使用料水準では人口減少とともに悪化すると予想されています。
②累積欠損金は発生しておりません。
③建設改良費に充てられた企業債償還額が多額であるため、100％を下回っているが、現金預金が増加しているため、比率が増加傾向となっています。
④企業債残高対事業規模比率は、減少傾向となっています。整備計画に基づき重要な財源である企業債の、計画的な借り入れを継続します。
⑤経費回収率は、類似団体平均値より高く、⑥汚水処理原価は、類似団体平均値より安価な水準となっています。人口密度の高い下流区域からの整備や、民間開発による施設整備を推進したことに加え、一般会計からの制度上の公費負担分も多いことにより、良好な数値となっています。
⑦本町においては、単独の終末処理場がないため、「-」と表示しています。
⑧水洗化率は、住民の下水道への理解が高いこともあり、高水準となっています。今後もこの水準を維持すべく、改造費用に必要な助成金や水洗化PRを継続します。</t>
    <rPh sb="24" eb="25">
      <t>ウエ</t>
    </rPh>
    <rPh sb="27" eb="29">
      <t>エイ</t>
    </rPh>
    <rPh sb="29" eb="31">
      <t>ヒヨウ</t>
    </rPh>
    <rPh sb="32" eb="34">
      <t>ゾウカ</t>
    </rPh>
    <phoneticPr fontId="1"/>
  </si>
  <si>
    <t xml:space="preserve">①下水道整備を推進しているため、有形固定資産減価償却率は増加していますが、類似団体平均値に比べ低い数値となっています。これは、公営企業会計を導入して6年目であることから、減価償却累計額を6年分しか計上していない数値となっています。
②管渠老朽化率に必要なデータ整理の準備に取り組んでいる状況のため、数値として現れていません。
③管渠については、リスク評価に基づく点検調査を3年度から2カ年で調査の結果、緊急に対策が必要な管路は確認されませんでした。
</t>
  </si>
  <si>
    <t>今年度においても、類似団体との比較においては、概ね良好な事業運営が出来ていることが確認できました。しかし、今後も整備が必要な区域が多く、長い年月と多くの投資が必要なことに加え、マンホールポンプ施設の更新や、開発事業により無償譲渡された法定耐用年数を超える管路において、劣化による修繕が増加しており、維持管理に必要な費用も増加傾向となっております。
　令和4年度において、中期的で国の示す新たな算定基準での下水道使用料の見直しを実施し、使用料改定を令和6年4月より実施いたしますが、近年の燃料・資材高騰など、下水道事業を取り巻く状況は厳しい見込みであり、定期的な検証や見直しが重要となります。</t>
    <rPh sb="217" eb="220">
      <t>シヨウリョウ</t>
    </rPh>
    <rPh sb="220" eb="222">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</si>
</sst>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quot;△&quot;#,##0.00"/>
    <numFmt numFmtId="177" formatCode="#,##0;&quot;△&quot;#,##0"/>
    <numFmt numFmtId="178" formatCode="&quot;R&quot;yy"/>
    <numFmt numFmtId="179" formatCode="0.00_);[Red]\(0.00\)"/>
    <numFmt numFmtId="180" formatCode="#,##0.00;&quot;△&quot;#,##0.00;&quot;-&quot;"/>
  </numFmts>
  <fonts count="16" x14ac:knownFonts="1">
    <font>
      <sz val="11"/>
      <color theme="1"/>
      <name val="ＭＳ Ｐゴシック"/>
      <family val="3"/>
    </font>
    <font>
      <sz val="6"/>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
      <b/>
      <vertAlign val="superscript"/>
      <sz val="11"/>
      <color theme="1"/>
      <name val="ＭＳ ゴシック"/>
      <family val="3"/>
      <charset val="128"/>
    </font>
    <font>
      <b/>
      <sz val="11"/>
      <color theme="1"/>
      <name val="ＭＳ ゴシック"/>
      <family val="3"/>
      <charset val="128"/>
    </font>
    <font>
      <b/>
      <vertAlign val="superscript"/>
      <sz val="12"/>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8" fillId="0" borderId="0" xfId="0" applyFont="1">
      <alignment vertical="center"/>
    </xf>
    <xf numFmtId="0" fontId="3" fillId="0" borderId="8" xfId="0" applyFont="1" applyBorder="1">
      <alignment vertical="center"/>
    </xf>
    <xf numFmtId="0" fontId="3" fillId="0" borderId="9" xfId="0" applyFont="1" applyBorder="1">
      <alignment vertical="center"/>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2" xfId="0" applyFill="1" applyBorder="1" applyAlignment="1">
      <alignment vertical="center" shrinkToFit="1"/>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6" fillId="0" borderId="0" xfId="0" applyFont="1">
      <alignment vertical="center"/>
    </xf>
    <xf numFmtId="180" fontId="0" fillId="5" borderId="2" xfId="1" applyNumberFormat="1" applyFont="1" applyFill="1" applyBorder="1" applyAlignment="1">
      <alignment vertical="center" shrinkToFit="1"/>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2" xfId="0" applyFont="1" applyBorder="1" applyAlignment="1" applyProtection="1">
      <alignment horizontal="center" vertical="center"/>
      <protection hidden="1"/>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9" fillId="0" borderId="4"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8" xfId="0" applyFont="1" applyBorder="1" applyAlignment="1">
      <alignment horizontal="lef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left"/>
    </xf>
    <xf numFmtId="0" fontId="5" fillId="0" borderId="1" xfId="0" applyFont="1" applyBorder="1" applyAlignment="1">
      <alignment horizontal="left"/>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11" fillId="0" borderId="3" xfId="0" applyFont="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11" fillId="0" borderId="8"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5"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7A1-47F8-A7C5-F4DB4B10F1E0}"/>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0.09</c:v>
                </c:pt>
                <c:pt idx="2">
                  <c:v>0.24</c:v>
                </c:pt>
                <c:pt idx="3">
                  <c:v>0.14000000000000001</c:v>
                </c:pt>
                <c:pt idx="4">
                  <c:v>0.06</c:v>
                </c:pt>
              </c:numCache>
            </c:numRef>
          </c:val>
          <c:smooth val="0"/>
          <c:extLst>
            <c:ext xmlns:c16="http://schemas.microsoft.com/office/drawing/2014/chart" uri="{C3380CC4-5D6E-409C-BE32-E72D297353CC}">
              <c16:uniqueId val="{00000001-27A1-47F8-A7C5-F4DB4B10F1E0}"/>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32" l="0.70000000000000062" r="0.70000000000000062" t="0.75000000000001132" header="0.30000000000000032" footer="0.30000000000000032"/>
    <c:pageSetup orientation="landscape"/>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3EF-4215-BBA9-71A39FF1A58C}"/>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66.180000000000007</c:v>
                </c:pt>
                <c:pt idx="1">
                  <c:v>56.39</c:v>
                </c:pt>
                <c:pt idx="2">
                  <c:v>59.96</c:v>
                </c:pt>
                <c:pt idx="3">
                  <c:v>59.9</c:v>
                </c:pt>
                <c:pt idx="4">
                  <c:v>60.13</c:v>
                </c:pt>
              </c:numCache>
            </c:numRef>
          </c:val>
          <c:smooth val="0"/>
          <c:extLst>
            <c:ext xmlns:c16="http://schemas.microsoft.com/office/drawing/2014/chart" uri="{C3380CC4-5D6E-409C-BE32-E72D297353CC}">
              <c16:uniqueId val="{00000001-93EF-4215-BBA9-71A39FF1A58C}"/>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94.81</c:v>
                </c:pt>
                <c:pt idx="1">
                  <c:v>94.97</c:v>
                </c:pt>
                <c:pt idx="2">
                  <c:v>95.08</c:v>
                </c:pt>
                <c:pt idx="3">
                  <c:v>95.07</c:v>
                </c:pt>
                <c:pt idx="4">
                  <c:v>94.77</c:v>
                </c:pt>
              </c:numCache>
            </c:numRef>
          </c:val>
          <c:extLst>
            <c:ext xmlns:c16="http://schemas.microsoft.com/office/drawing/2014/chart" uri="{C3380CC4-5D6E-409C-BE32-E72D297353CC}">
              <c16:uniqueId val="{00000000-0414-4DB6-AABD-A2768A34638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91.87</c:v>
                </c:pt>
                <c:pt idx="1">
                  <c:v>91.45</c:v>
                </c:pt>
                <c:pt idx="2">
                  <c:v>94.27</c:v>
                </c:pt>
                <c:pt idx="3">
                  <c:v>94.46</c:v>
                </c:pt>
                <c:pt idx="4">
                  <c:v>94.37</c:v>
                </c:pt>
              </c:numCache>
            </c:numRef>
          </c:val>
          <c:smooth val="0"/>
          <c:extLst>
            <c:ext xmlns:c16="http://schemas.microsoft.com/office/drawing/2014/chart" uri="{C3380CC4-5D6E-409C-BE32-E72D297353CC}">
              <c16:uniqueId val="{00000001-0414-4DB6-AABD-A2768A34638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103.58</c:v>
                </c:pt>
                <c:pt idx="1">
                  <c:v>105.81</c:v>
                </c:pt>
                <c:pt idx="2">
                  <c:v>108.5</c:v>
                </c:pt>
                <c:pt idx="3">
                  <c:v>107.5</c:v>
                </c:pt>
                <c:pt idx="4">
                  <c:v>105.75</c:v>
                </c:pt>
              </c:numCache>
            </c:numRef>
          </c:val>
          <c:extLst>
            <c:ext xmlns:c16="http://schemas.microsoft.com/office/drawing/2014/chart" uri="{C3380CC4-5D6E-409C-BE32-E72D297353CC}">
              <c16:uniqueId val="{00000000-FC4A-41F9-8CED-D7A5F2B5B554}"/>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105.89</c:v>
                </c:pt>
                <c:pt idx="1">
                  <c:v>104.59</c:v>
                </c:pt>
                <c:pt idx="2">
                  <c:v>106.9</c:v>
                </c:pt>
                <c:pt idx="3">
                  <c:v>106.74</c:v>
                </c:pt>
                <c:pt idx="4">
                  <c:v>106.65</c:v>
                </c:pt>
              </c:numCache>
            </c:numRef>
          </c:val>
          <c:smooth val="0"/>
          <c:extLst>
            <c:ext xmlns:c16="http://schemas.microsoft.com/office/drawing/2014/chart" uri="{C3380CC4-5D6E-409C-BE32-E72D297353CC}">
              <c16:uniqueId val="{00000001-FC4A-41F9-8CED-D7A5F2B5B554}"/>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77" l="0.70000000000000062" r="0.70000000000000062" t="0.75000000000001077" header="0.30000000000000032" footer="0.30000000000000032"/>
    <c:pageSetup orientation="landscape"/>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6.73</c:v>
                </c:pt>
                <c:pt idx="1">
                  <c:v>9.8800000000000008</c:v>
                </c:pt>
                <c:pt idx="2">
                  <c:v>13.01</c:v>
                </c:pt>
                <c:pt idx="3">
                  <c:v>15.7</c:v>
                </c:pt>
                <c:pt idx="4">
                  <c:v>18.22</c:v>
                </c:pt>
              </c:numCache>
            </c:numRef>
          </c:val>
          <c:extLst>
            <c:ext xmlns:c16="http://schemas.microsoft.com/office/drawing/2014/chart" uri="{C3380CC4-5D6E-409C-BE32-E72D297353CC}">
              <c16:uniqueId val="{00000000-1148-4A5D-B40B-FF53A6BE3B7A}"/>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19.78</c:v>
                </c:pt>
                <c:pt idx="1">
                  <c:v>14.8</c:v>
                </c:pt>
                <c:pt idx="2">
                  <c:v>25.2</c:v>
                </c:pt>
                <c:pt idx="3">
                  <c:v>27.42</c:v>
                </c:pt>
                <c:pt idx="4">
                  <c:v>30.01</c:v>
                </c:pt>
              </c:numCache>
            </c:numRef>
          </c:val>
          <c:smooth val="0"/>
          <c:extLst>
            <c:ext xmlns:c16="http://schemas.microsoft.com/office/drawing/2014/chart" uri="{C3380CC4-5D6E-409C-BE32-E72D297353CC}">
              <c16:uniqueId val="{00000001-1148-4A5D-B40B-FF53A6BE3B7A}"/>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778-4552-9DE9-8F8A20454BC6}"/>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0.44</c:v>
                </c:pt>
                <c:pt idx="1">
                  <c:v>0.1</c:v>
                </c:pt>
                <c:pt idx="2">
                  <c:v>2.02</c:v>
                </c:pt>
                <c:pt idx="3">
                  <c:v>2.67</c:v>
                </c:pt>
                <c:pt idx="4">
                  <c:v>3.43</c:v>
                </c:pt>
              </c:numCache>
            </c:numRef>
          </c:val>
          <c:smooth val="0"/>
          <c:extLst>
            <c:ext xmlns:c16="http://schemas.microsoft.com/office/drawing/2014/chart" uri="{C3380CC4-5D6E-409C-BE32-E72D297353CC}">
              <c16:uniqueId val="{00000001-D778-4552-9DE9-8F8A20454BC6}"/>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121" l="0.70000000000000062" r="0.70000000000000062" t="0.75000000000001121" header="0.30000000000000032" footer="0.30000000000000032"/>
    <c:pageSetup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89-4EA2-B790-3619E9E277D2}"/>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0.83</c:v>
                </c:pt>
                <c:pt idx="1">
                  <c:v>0.83</c:v>
                </c:pt>
                <c:pt idx="2">
                  <c:v>5.3</c:v>
                </c:pt>
                <c:pt idx="3">
                  <c:v>6.49</c:v>
                </c:pt>
                <c:pt idx="4">
                  <c:v>6.74</c:v>
                </c:pt>
              </c:numCache>
            </c:numRef>
          </c:val>
          <c:smooth val="0"/>
          <c:extLst>
            <c:ext xmlns:c16="http://schemas.microsoft.com/office/drawing/2014/chart" uri="{C3380CC4-5D6E-409C-BE32-E72D297353CC}">
              <c16:uniqueId val="{00000001-CB89-4EA2-B790-3619E9E277D2}"/>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36.880000000000003</c:v>
                </c:pt>
                <c:pt idx="1">
                  <c:v>55.39</c:v>
                </c:pt>
                <c:pt idx="2">
                  <c:v>60.84</c:v>
                </c:pt>
                <c:pt idx="3">
                  <c:v>77.13</c:v>
                </c:pt>
                <c:pt idx="4">
                  <c:v>80.73</c:v>
                </c:pt>
              </c:numCache>
            </c:numRef>
          </c:val>
          <c:extLst>
            <c:ext xmlns:c16="http://schemas.microsoft.com/office/drawing/2014/chart" uri="{C3380CC4-5D6E-409C-BE32-E72D297353CC}">
              <c16:uniqueId val="{00000000-3631-460C-9A71-EFD08B1F7EA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61.2</c:v>
                </c:pt>
                <c:pt idx="1">
                  <c:v>57.6</c:v>
                </c:pt>
                <c:pt idx="2">
                  <c:v>72.92</c:v>
                </c:pt>
                <c:pt idx="3">
                  <c:v>81.19</c:v>
                </c:pt>
                <c:pt idx="4">
                  <c:v>85.86</c:v>
                </c:pt>
              </c:numCache>
            </c:numRef>
          </c:val>
          <c:smooth val="0"/>
          <c:extLst>
            <c:ext xmlns:c16="http://schemas.microsoft.com/office/drawing/2014/chart" uri="{C3380CC4-5D6E-409C-BE32-E72D297353CC}">
              <c16:uniqueId val="{00000001-3631-460C-9A71-EFD08B1F7EA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712.45</c:v>
                </c:pt>
                <c:pt idx="1">
                  <c:v>677.75</c:v>
                </c:pt>
                <c:pt idx="2">
                  <c:v>679.22</c:v>
                </c:pt>
                <c:pt idx="3">
                  <c:v>533.38</c:v>
                </c:pt>
                <c:pt idx="4">
                  <c:v>473.72</c:v>
                </c:pt>
              </c:numCache>
            </c:numRef>
          </c:val>
          <c:extLst>
            <c:ext xmlns:c16="http://schemas.microsoft.com/office/drawing/2014/chart" uri="{C3380CC4-5D6E-409C-BE32-E72D297353CC}">
              <c16:uniqueId val="{00000000-8431-473A-A29D-D01C60039053}"/>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1033.5999999999999</c:v>
                </c:pt>
                <c:pt idx="1">
                  <c:v>1008.36</c:v>
                </c:pt>
                <c:pt idx="2">
                  <c:v>734.47</c:v>
                </c:pt>
                <c:pt idx="3">
                  <c:v>720.89</c:v>
                </c:pt>
                <c:pt idx="4">
                  <c:v>676.93</c:v>
                </c:pt>
              </c:numCache>
            </c:numRef>
          </c:val>
          <c:smooth val="0"/>
          <c:extLst>
            <c:ext xmlns:c16="http://schemas.microsoft.com/office/drawing/2014/chart" uri="{C3380CC4-5D6E-409C-BE32-E72D297353CC}">
              <c16:uniqueId val="{00000001-8431-473A-A29D-D01C60039053}"/>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124.79</c:v>
                </c:pt>
                <c:pt idx="1">
                  <c:v>127.53</c:v>
                </c:pt>
                <c:pt idx="2">
                  <c:v>139.68</c:v>
                </c:pt>
                <c:pt idx="3">
                  <c:v>139.15</c:v>
                </c:pt>
                <c:pt idx="4">
                  <c:v>131.69</c:v>
                </c:pt>
              </c:numCache>
            </c:numRef>
          </c:val>
          <c:extLst>
            <c:ext xmlns:c16="http://schemas.microsoft.com/office/drawing/2014/chart" uri="{C3380CC4-5D6E-409C-BE32-E72D297353CC}">
              <c16:uniqueId val="{00000000-FDDB-4128-AC49-1D3123FDC22F}"/>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85.39</c:v>
                </c:pt>
                <c:pt idx="1">
                  <c:v>85.67</c:v>
                </c:pt>
                <c:pt idx="2">
                  <c:v>90.69</c:v>
                </c:pt>
                <c:pt idx="3">
                  <c:v>90.5</c:v>
                </c:pt>
                <c:pt idx="4">
                  <c:v>92.66</c:v>
                </c:pt>
              </c:numCache>
            </c:numRef>
          </c:val>
          <c:smooth val="0"/>
          <c:extLst>
            <c:ext xmlns:c16="http://schemas.microsoft.com/office/drawing/2014/chart" uri="{C3380CC4-5D6E-409C-BE32-E72D297353CC}">
              <c16:uniqueId val="{00000001-FDDB-4128-AC49-1D3123FDC22F}"/>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112.2</c:v>
                </c:pt>
                <c:pt idx="1">
                  <c:v>109.04</c:v>
                </c:pt>
                <c:pt idx="2">
                  <c:v>99.28</c:v>
                </c:pt>
                <c:pt idx="3">
                  <c:v>99.91</c:v>
                </c:pt>
                <c:pt idx="4">
                  <c:v>106.46</c:v>
                </c:pt>
              </c:numCache>
            </c:numRef>
          </c:val>
          <c:extLst>
            <c:ext xmlns:c16="http://schemas.microsoft.com/office/drawing/2014/chart" uri="{C3380CC4-5D6E-409C-BE32-E72D297353CC}">
              <c16:uniqueId val="{00000000-0603-45AA-AF0F-25267ED80D85}"/>
            </c:ext>
          </c:extLst>
        </c:ser>
        <c:dLbls>
          <c:showLegendKey val="0"/>
          <c:showVal val="0"/>
          <c:showCatName val="0"/>
          <c:showSerName val="0"/>
          <c:showPercent val="0"/>
          <c:showBubbleSize val="0"/>
        </c:dLbls>
        <c:gapWidth val="15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150.96</c:v>
                </c:pt>
                <c:pt idx="1">
                  <c:v>146.12</c:v>
                </c:pt>
                <c:pt idx="2">
                  <c:v>138.52000000000001</c:v>
                </c:pt>
                <c:pt idx="3">
                  <c:v>138.66999999999999</c:v>
                </c:pt>
                <c:pt idx="4">
                  <c:v>139.12</c:v>
                </c:pt>
              </c:numCache>
            </c:numRef>
          </c:val>
          <c:smooth val="0"/>
          <c:extLst>
            <c:ext xmlns:c16="http://schemas.microsoft.com/office/drawing/2014/chart" uri="{C3380CC4-5D6E-409C-BE32-E72D297353CC}">
              <c16:uniqueId val="{00000001-0603-45AA-AF0F-25267ED80D85}"/>
            </c:ext>
          </c:extLst>
        </c:ser>
        <c:dLbls>
          <c:showLegendKey val="0"/>
          <c:showVal val="0"/>
          <c:showCatName val="0"/>
          <c:showSerName val="0"/>
          <c:showPercent val="0"/>
          <c:showBubbleSize val="0"/>
        </c:dLbls>
        <c:marker val="1"/>
        <c:smooth val="0"/>
        <c:axId val="1"/>
        <c:axId val="2"/>
      </c:lineChart>
      <c:dateAx>
        <c:axId val="1"/>
        <c:scaling>
          <c:orientation val="minMax"/>
        </c:scaling>
        <c:delete val="1"/>
        <c:axPos val="b"/>
        <c:numFmt formatCode="&quot;R&quot;yy" sourceLinked="1"/>
        <c:majorTickMark val="none"/>
        <c:minorTickMark val="none"/>
        <c:tickLblPos val="none"/>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p>
  </c:txPr>
  <c:printSettings>
    <c:headerFooter/>
    <c:pageMargins b="0.75000000000001099" l="0.70000000000000062" r="0.70000000000000062" t="0.75000000000001099" header="0.30000000000000032" footer="0.30000000000000032"/>
    <c:pageSetup orientation="landscape"/>
  </c:printSettings>
  <c:extLst/>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0</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0</xdr:rowOff>
    </xdr:from>
    <xdr:to>
      <xdr:col>20</xdr:col>
      <xdr:colOff>0</xdr:colOff>
      <xdr:row>78</xdr:row>
      <xdr:rowOff>0</xdr:rowOff>
    </xdr:to>
    <xdr:graphicFrame macro="">
      <xdr:nvGraphicFramePr>
        <xdr:cNvPr id="4" name="グラフ 9">
          <a:extLst>
            <a:ext uri="{FF2B5EF4-FFF2-40B4-BE49-F238E27FC236}">
              <a16:creationId xmlns:a16="http://schemas.microsoft.com/office/drawing/2014/main"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71120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9022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15</xdr:row>
      <xdr:rowOff>171450</xdr:rowOff>
    </xdr:from>
    <xdr:to>
      <xdr:col>31</xdr:col>
      <xdr:colOff>0</xdr:colOff>
      <xdr:row>33</xdr:row>
      <xdr:rowOff>1270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171450</xdr:rowOff>
    </xdr:from>
    <xdr:to>
      <xdr:col>46</xdr:col>
      <xdr:colOff>0</xdr:colOff>
      <xdr:row>33</xdr:row>
      <xdr:rowOff>1270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171450</xdr:rowOff>
    </xdr:from>
    <xdr:to>
      <xdr:col>61</xdr:col>
      <xdr:colOff>0</xdr:colOff>
      <xdr:row>33</xdr:row>
      <xdr:rowOff>1270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171450</xdr:rowOff>
    </xdr:from>
    <xdr:to>
      <xdr:col>16</xdr:col>
      <xdr:colOff>0</xdr:colOff>
      <xdr:row>55</xdr:row>
      <xdr:rowOff>1270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171450</xdr:rowOff>
    </xdr:from>
    <xdr:to>
      <xdr:col>31</xdr:col>
      <xdr:colOff>0</xdr:colOff>
      <xdr:row>55</xdr:row>
      <xdr:rowOff>1270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171450</xdr:rowOff>
    </xdr:from>
    <xdr:to>
      <xdr:col>46</xdr:col>
      <xdr:colOff>0</xdr:colOff>
      <xdr:row>55</xdr:row>
      <xdr:rowOff>1270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171450</xdr:rowOff>
    </xdr:from>
    <xdr:to>
      <xdr:col>61</xdr:col>
      <xdr:colOff>0</xdr:colOff>
      <xdr:row>55</xdr:row>
      <xdr:rowOff>1270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71120</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0504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16</xdr:row>
      <xdr:rowOff>0</xdr:rowOff>
    </xdr:from>
    <xdr:to>
      <xdr:col>46</xdr:col>
      <xdr:colOff>0</xdr:colOff>
      <xdr:row>17</xdr:row>
      <xdr:rowOff>71120</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119870"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16</xdr:row>
      <xdr:rowOff>0</xdr:rowOff>
    </xdr:from>
    <xdr:to>
      <xdr:col>61</xdr:col>
      <xdr:colOff>0</xdr:colOff>
      <xdr:row>17</xdr:row>
      <xdr:rowOff>71120</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434695" y="27908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38</xdr:row>
      <xdr:rowOff>0</xdr:rowOff>
    </xdr:from>
    <xdr:to>
      <xdr:col>16</xdr:col>
      <xdr:colOff>0</xdr:colOff>
      <xdr:row>39</xdr:row>
      <xdr:rowOff>71120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9022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17</xdr:col>
      <xdr:colOff>0</xdr:colOff>
      <xdr:row>38</xdr:row>
      <xdr:rowOff>0</xdr:rowOff>
    </xdr:from>
    <xdr:to>
      <xdr:col>31</xdr:col>
      <xdr:colOff>0</xdr:colOff>
      <xdr:row>39</xdr:row>
      <xdr:rowOff>71120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80504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32</xdr:col>
      <xdr:colOff>0</xdr:colOff>
      <xdr:row>38</xdr:row>
      <xdr:rowOff>0</xdr:rowOff>
    </xdr:from>
    <xdr:to>
      <xdr:col>46</xdr:col>
      <xdr:colOff>0</xdr:colOff>
      <xdr:row>39</xdr:row>
      <xdr:rowOff>71120</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119870"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47</xdr:col>
      <xdr:colOff>0</xdr:colOff>
      <xdr:row>38</xdr:row>
      <xdr:rowOff>0</xdr:rowOff>
    </xdr:from>
    <xdr:to>
      <xdr:col>61</xdr:col>
      <xdr:colOff>0</xdr:colOff>
      <xdr:row>39</xdr:row>
      <xdr:rowOff>71120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434695" y="6562725"/>
          <a:ext cx="402717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xdr:col>
      <xdr:colOff>0</xdr:colOff>
      <xdr:row>62</xdr:row>
      <xdr:rowOff>0</xdr:rowOff>
    </xdr:from>
    <xdr:to>
      <xdr:col>20</xdr:col>
      <xdr:colOff>0</xdr:colOff>
      <xdr:row>63</xdr:row>
      <xdr:rowOff>71120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902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22</xdr:col>
      <xdr:colOff>0</xdr:colOff>
      <xdr:row>62</xdr:row>
      <xdr:rowOff>0</xdr:rowOff>
    </xdr:from>
    <xdr:to>
      <xdr:col>40</xdr:col>
      <xdr:colOff>0</xdr:colOff>
      <xdr:row>63</xdr:row>
      <xdr:rowOff>71120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433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42</xdr:col>
      <xdr:colOff>0</xdr:colOff>
      <xdr:row>62</xdr:row>
      <xdr:rowOff>0</xdr:rowOff>
    </xdr:from>
    <xdr:to>
      <xdr:col>60</xdr:col>
      <xdr:colOff>0</xdr:colOff>
      <xdr:row>63</xdr:row>
      <xdr:rowOff>71120</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96420" y="10677525"/>
          <a:ext cx="517779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dr:col>13</xdr:col>
      <xdr:colOff>95250</xdr:colOff>
      <xdr:row>17</xdr:row>
      <xdr:rowOff>0</xdr:rowOff>
    </xdr:from>
    <xdr:to>
      <xdr:col>16</xdr:col>
      <xdr:colOff>0</xdr:colOff>
      <xdr:row>18</xdr:row>
      <xdr:rowOff>71120</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4967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pPr algn="r"/>
            <a:t>【105.91】</a:t>
          </a:fld>
          <a:endParaRPr kumimoji="1" lang="ja-JP" altLang="en-US" sz="900">
            <a:latin typeface="ＭＳ ゴシック"/>
            <a:ea typeface="ＭＳ ゴシック"/>
          </a:endParaRPr>
        </a:p>
      </xdr:txBody>
    </xdr:sp>
    <xdr:clientData/>
  </xdr:twoCellAnchor>
  <xdr:twoCellAnchor>
    <xdr:from>
      <xdr:col>28</xdr:col>
      <xdr:colOff>95250</xdr:colOff>
      <xdr:row>17</xdr:row>
      <xdr:rowOff>0</xdr:rowOff>
    </xdr:from>
    <xdr:to>
      <xdr:col>31</xdr:col>
      <xdr:colOff>0</xdr:colOff>
      <xdr:row>18</xdr:row>
      <xdr:rowOff>71120</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6450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pPr algn="r"/>
            <a:t>【3.03】</a:t>
          </a:fld>
          <a:endParaRPr kumimoji="1" lang="ja-JP" altLang="en-US" sz="900">
            <a:latin typeface="ＭＳ ゴシック"/>
            <a:ea typeface="ＭＳ ゴシック"/>
          </a:endParaRPr>
        </a:p>
      </xdr:txBody>
    </xdr:sp>
    <xdr:clientData/>
  </xdr:twoCellAnchor>
  <xdr:twoCellAnchor>
    <xdr:from>
      <xdr:col>43</xdr:col>
      <xdr:colOff>95250</xdr:colOff>
      <xdr:row>17</xdr:row>
      <xdr:rowOff>0</xdr:rowOff>
    </xdr:from>
    <xdr:to>
      <xdr:col>46</xdr:col>
      <xdr:colOff>0</xdr:colOff>
      <xdr:row>18</xdr:row>
      <xdr:rowOff>71120</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379325"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pPr algn="r"/>
            <a:t>【78.43】</a:t>
          </a:fld>
          <a:endParaRPr kumimoji="1" lang="ja-JP" altLang="en-US" sz="900">
            <a:latin typeface="ＭＳ ゴシック"/>
            <a:ea typeface="ＭＳ ゴシック"/>
          </a:endParaRPr>
        </a:p>
      </xdr:txBody>
    </xdr:sp>
    <xdr:clientData/>
  </xdr:twoCellAnchor>
  <xdr:twoCellAnchor>
    <xdr:from>
      <xdr:col>58</xdr:col>
      <xdr:colOff>95250</xdr:colOff>
      <xdr:row>17</xdr:row>
      <xdr:rowOff>0</xdr:rowOff>
    </xdr:from>
    <xdr:to>
      <xdr:col>61</xdr:col>
      <xdr:colOff>0</xdr:colOff>
      <xdr:row>18</xdr:row>
      <xdr:rowOff>71120</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694150" y="29622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pPr algn="r"/>
            <a:t>【630.82】</a:t>
          </a:fld>
          <a:endParaRPr kumimoji="1" lang="ja-JP" altLang="en-US" sz="900">
            <a:latin typeface="ＭＳ ゴシック"/>
            <a:ea typeface="ＭＳ ゴシック"/>
          </a:endParaRPr>
        </a:p>
      </xdr:txBody>
    </xdr:sp>
    <xdr:clientData/>
  </xdr:twoCellAnchor>
  <xdr:twoCellAnchor>
    <xdr:from>
      <xdr:col>58</xdr:col>
      <xdr:colOff>95250</xdr:colOff>
      <xdr:row>39</xdr:row>
      <xdr:rowOff>0</xdr:rowOff>
    </xdr:from>
    <xdr:to>
      <xdr:col>61</xdr:col>
      <xdr:colOff>0</xdr:colOff>
      <xdr:row>40</xdr:row>
      <xdr:rowOff>71120</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69415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pPr algn="r"/>
            <a:t>【95.91】</a:t>
          </a:fld>
          <a:endParaRPr kumimoji="1" lang="ja-JP" altLang="en-US" sz="900">
            <a:latin typeface="ＭＳ ゴシック"/>
            <a:ea typeface="ＭＳ ゴシック"/>
          </a:endParaRPr>
        </a:p>
      </xdr:txBody>
    </xdr:sp>
    <xdr:clientData/>
  </xdr:twoCellAnchor>
  <xdr:twoCellAnchor>
    <xdr:from>
      <xdr:col>43</xdr:col>
      <xdr:colOff>95250</xdr:colOff>
      <xdr:row>39</xdr:row>
      <xdr:rowOff>0</xdr:rowOff>
    </xdr:from>
    <xdr:to>
      <xdr:col>46</xdr:col>
      <xdr:colOff>0</xdr:colOff>
      <xdr:row>40</xdr:row>
      <xdr:rowOff>71120</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37932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pPr algn="r"/>
            <a:t>【58.94】</a:t>
          </a:fld>
          <a:endParaRPr kumimoji="1" lang="ja-JP" altLang="en-US" sz="900">
            <a:latin typeface="ＭＳ ゴシック"/>
            <a:ea typeface="ＭＳ ゴシック"/>
          </a:endParaRPr>
        </a:p>
      </xdr:txBody>
    </xdr:sp>
    <xdr:clientData/>
  </xdr:twoCellAnchor>
  <xdr:twoCellAnchor>
    <xdr:from>
      <xdr:col>28</xdr:col>
      <xdr:colOff>95250</xdr:colOff>
      <xdr:row>39</xdr:row>
      <xdr:rowOff>0</xdr:rowOff>
    </xdr:from>
    <xdr:to>
      <xdr:col>31</xdr:col>
      <xdr:colOff>0</xdr:colOff>
      <xdr:row>40</xdr:row>
      <xdr:rowOff>71120</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64500"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pPr algn="r"/>
            <a:t>【138.75】</a:t>
          </a:fld>
          <a:endParaRPr kumimoji="1" lang="ja-JP" altLang="en-US" sz="900">
            <a:latin typeface="ＭＳ ゴシック"/>
            <a:ea typeface="ＭＳ ゴシック"/>
          </a:endParaRPr>
        </a:p>
      </xdr:txBody>
    </xdr:sp>
    <xdr:clientData/>
  </xdr:twoCellAnchor>
  <xdr:twoCellAnchor>
    <xdr:from>
      <xdr:col>13</xdr:col>
      <xdr:colOff>95250</xdr:colOff>
      <xdr:row>39</xdr:row>
      <xdr:rowOff>0</xdr:rowOff>
    </xdr:from>
    <xdr:to>
      <xdr:col>16</xdr:col>
      <xdr:colOff>0</xdr:colOff>
      <xdr:row>40</xdr:row>
      <xdr:rowOff>71120</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49675" y="67341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pPr algn="r"/>
            <a:t>【97.81】</a:t>
          </a:fld>
          <a:endParaRPr kumimoji="1" lang="ja-JP" altLang="en-US" sz="900">
            <a:latin typeface="ＭＳ ゴシック"/>
            <a:ea typeface="ＭＳ ゴシック"/>
          </a:endParaRPr>
        </a:p>
      </xdr:txBody>
    </xdr:sp>
    <xdr:clientData/>
  </xdr:twoCellAnchor>
  <xdr:twoCellAnchor>
    <xdr:from>
      <xdr:col>17</xdr:col>
      <xdr:colOff>95250</xdr:colOff>
      <xdr:row>63</xdr:row>
      <xdr:rowOff>0</xdr:rowOff>
    </xdr:from>
    <xdr:to>
      <xdr:col>20</xdr:col>
      <xdr:colOff>0</xdr:colOff>
      <xdr:row>64</xdr:row>
      <xdr:rowOff>71120</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9002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pPr algn="r"/>
            <a:t>【41.09】</a:t>
          </a:fld>
          <a:endParaRPr kumimoji="1" lang="ja-JP" altLang="en-US" sz="900">
            <a:latin typeface="ＭＳ ゴシック"/>
            <a:ea typeface="ＭＳ ゴシック"/>
          </a:endParaRPr>
        </a:p>
      </xdr:txBody>
    </xdr:sp>
    <xdr:clientData/>
  </xdr:twoCellAnchor>
  <xdr:twoCellAnchor>
    <xdr:from>
      <xdr:col>37</xdr:col>
      <xdr:colOff>112395</xdr:colOff>
      <xdr:row>63</xdr:row>
      <xdr:rowOff>0</xdr:rowOff>
    </xdr:from>
    <xdr:to>
      <xdr:col>40</xdr:col>
      <xdr:colOff>17145</xdr:colOff>
      <xdr:row>64</xdr:row>
      <xdr:rowOff>71120</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670540"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pPr algn="r"/>
            <a:t>【8.68】</a:t>
          </a:fld>
          <a:endParaRPr kumimoji="1" lang="ja-JP" altLang="en-US" sz="900">
            <a:latin typeface="ＭＳ ゴシック"/>
            <a:ea typeface="ＭＳ ゴシック"/>
          </a:endParaRPr>
        </a:p>
      </xdr:txBody>
    </xdr:sp>
    <xdr:clientData/>
  </xdr:twoCellAnchor>
  <xdr:twoCellAnchor>
    <xdr:from>
      <xdr:col>57</xdr:col>
      <xdr:colOff>95250</xdr:colOff>
      <xdr:row>63</xdr:row>
      <xdr:rowOff>0</xdr:rowOff>
    </xdr:from>
    <xdr:to>
      <xdr:col>60</xdr:col>
      <xdr:colOff>0</xdr:colOff>
      <xdr:row>64</xdr:row>
      <xdr:rowOff>71120</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406495" y="10848975"/>
          <a:ext cx="76771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pPr algn="r"/>
            <a:t>【0.22】</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80" zoomScaleNormal="80" workbookViewId="0"/>
  </sheetViews>
  <sheetFormatPr defaultColWidth="2.6640625" defaultRowHeight="13.2" x14ac:dyDescent="0.2"/>
  <cols>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50" t="s">
        <v>3</v>
      </c>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c r="AM2" s="50"/>
      <c r="AN2" s="50"/>
      <c r="AO2" s="50"/>
      <c r="AP2" s="50"/>
      <c r="AQ2" s="50"/>
      <c r="AR2" s="50"/>
      <c r="AS2" s="50"/>
      <c r="AT2" s="50"/>
      <c r="AU2" s="50"/>
      <c r="AV2" s="50"/>
      <c r="AW2" s="50"/>
      <c r="AX2" s="50"/>
      <c r="AY2" s="50"/>
      <c r="AZ2" s="50"/>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row>
    <row r="3" spans="1:78" ht="9.75" customHeight="1" x14ac:dyDescent="0.2">
      <c r="A3" s="2"/>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row>
    <row r="4" spans="1:78" ht="9.75" customHeight="1" x14ac:dyDescent="0.2">
      <c r="A4" s="2"/>
      <c r="B4" s="50"/>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8" t="str">
        <f>データ!H6</f>
        <v>大阪府　熊取町</v>
      </c>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29" t="s">
        <v>10</v>
      </c>
      <c r="C7" s="29"/>
      <c r="D7" s="29"/>
      <c r="E7" s="29"/>
      <c r="F7" s="29"/>
      <c r="G7" s="29"/>
      <c r="H7" s="29"/>
      <c r="I7" s="29" t="s">
        <v>16</v>
      </c>
      <c r="J7" s="29"/>
      <c r="K7" s="29"/>
      <c r="L7" s="29"/>
      <c r="M7" s="29"/>
      <c r="N7" s="29"/>
      <c r="O7" s="29"/>
      <c r="P7" s="29" t="s">
        <v>9</v>
      </c>
      <c r="Q7" s="29"/>
      <c r="R7" s="29"/>
      <c r="S7" s="29"/>
      <c r="T7" s="29"/>
      <c r="U7" s="29"/>
      <c r="V7" s="29"/>
      <c r="W7" s="29" t="s">
        <v>1</v>
      </c>
      <c r="X7" s="29"/>
      <c r="Y7" s="29"/>
      <c r="Z7" s="29"/>
      <c r="AA7" s="29"/>
      <c r="AB7" s="29"/>
      <c r="AC7" s="29"/>
      <c r="AD7" s="29" t="s">
        <v>8</v>
      </c>
      <c r="AE7" s="29"/>
      <c r="AF7" s="29"/>
      <c r="AG7" s="29"/>
      <c r="AH7" s="29"/>
      <c r="AI7" s="29"/>
      <c r="AJ7" s="29"/>
      <c r="AK7" s="3"/>
      <c r="AL7" s="29" t="s">
        <v>17</v>
      </c>
      <c r="AM7" s="29"/>
      <c r="AN7" s="29"/>
      <c r="AO7" s="29"/>
      <c r="AP7" s="29"/>
      <c r="AQ7" s="29"/>
      <c r="AR7" s="29"/>
      <c r="AS7" s="29"/>
      <c r="AT7" s="29" t="s">
        <v>14</v>
      </c>
      <c r="AU7" s="29"/>
      <c r="AV7" s="29"/>
      <c r="AW7" s="29"/>
      <c r="AX7" s="29"/>
      <c r="AY7" s="29"/>
      <c r="AZ7" s="29"/>
      <c r="BA7" s="29"/>
      <c r="BB7" s="29" t="s">
        <v>18</v>
      </c>
      <c r="BC7" s="29"/>
      <c r="BD7" s="29"/>
      <c r="BE7" s="29"/>
      <c r="BF7" s="29"/>
      <c r="BG7" s="29"/>
      <c r="BH7" s="29"/>
      <c r="BI7" s="29"/>
      <c r="BJ7" s="3"/>
      <c r="BK7" s="3"/>
      <c r="BL7" s="30" t="s">
        <v>19</v>
      </c>
      <c r="BM7" s="31"/>
      <c r="BN7" s="31"/>
      <c r="BO7" s="31"/>
      <c r="BP7" s="31"/>
      <c r="BQ7" s="31"/>
      <c r="BR7" s="31"/>
      <c r="BS7" s="31"/>
      <c r="BT7" s="31"/>
      <c r="BU7" s="31"/>
      <c r="BV7" s="31"/>
      <c r="BW7" s="31"/>
      <c r="BX7" s="31"/>
      <c r="BY7" s="32"/>
    </row>
    <row r="8" spans="1:78" ht="18.75" customHeight="1" x14ac:dyDescent="0.2">
      <c r="A8" s="2"/>
      <c r="B8" s="33" t="str">
        <f>データ!I6</f>
        <v>法適用</v>
      </c>
      <c r="C8" s="33"/>
      <c r="D8" s="33"/>
      <c r="E8" s="33"/>
      <c r="F8" s="33"/>
      <c r="G8" s="33"/>
      <c r="H8" s="33"/>
      <c r="I8" s="33" t="str">
        <f>データ!J6</f>
        <v>下水道事業</v>
      </c>
      <c r="J8" s="33"/>
      <c r="K8" s="33"/>
      <c r="L8" s="33"/>
      <c r="M8" s="33"/>
      <c r="N8" s="33"/>
      <c r="O8" s="33"/>
      <c r="P8" s="33" t="str">
        <f>データ!K6</f>
        <v>公共下水道</v>
      </c>
      <c r="Q8" s="33"/>
      <c r="R8" s="33"/>
      <c r="S8" s="33"/>
      <c r="T8" s="33"/>
      <c r="U8" s="33"/>
      <c r="V8" s="33"/>
      <c r="W8" s="33" t="str">
        <f>データ!L6</f>
        <v>Bc1</v>
      </c>
      <c r="X8" s="33"/>
      <c r="Y8" s="33"/>
      <c r="Z8" s="33"/>
      <c r="AA8" s="33"/>
      <c r="AB8" s="33"/>
      <c r="AC8" s="33"/>
      <c r="AD8" s="34" t="str">
        <f>データ!$M$6</f>
        <v>非設置</v>
      </c>
      <c r="AE8" s="34"/>
      <c r="AF8" s="34"/>
      <c r="AG8" s="34"/>
      <c r="AH8" s="34"/>
      <c r="AI8" s="34"/>
      <c r="AJ8" s="34"/>
      <c r="AK8" s="3"/>
      <c r="AL8" s="35">
        <f>データ!S6</f>
        <v>42854</v>
      </c>
      <c r="AM8" s="35"/>
      <c r="AN8" s="35"/>
      <c r="AO8" s="35"/>
      <c r="AP8" s="35"/>
      <c r="AQ8" s="35"/>
      <c r="AR8" s="35"/>
      <c r="AS8" s="35"/>
      <c r="AT8" s="36">
        <f>データ!T6</f>
        <v>17.239999999999998</v>
      </c>
      <c r="AU8" s="36"/>
      <c r="AV8" s="36"/>
      <c r="AW8" s="36"/>
      <c r="AX8" s="36"/>
      <c r="AY8" s="36"/>
      <c r="AZ8" s="36"/>
      <c r="BA8" s="36"/>
      <c r="BB8" s="36">
        <f>データ!U6</f>
        <v>2485.73</v>
      </c>
      <c r="BC8" s="36"/>
      <c r="BD8" s="36"/>
      <c r="BE8" s="36"/>
      <c r="BF8" s="36"/>
      <c r="BG8" s="36"/>
      <c r="BH8" s="36"/>
      <c r="BI8" s="36"/>
      <c r="BJ8" s="3"/>
      <c r="BK8" s="3"/>
      <c r="BL8" s="37" t="s">
        <v>15</v>
      </c>
      <c r="BM8" s="38"/>
      <c r="BN8" s="39" t="s">
        <v>21</v>
      </c>
      <c r="BO8" s="39"/>
      <c r="BP8" s="39"/>
      <c r="BQ8" s="39"/>
      <c r="BR8" s="39"/>
      <c r="BS8" s="39"/>
      <c r="BT8" s="39"/>
      <c r="BU8" s="39"/>
      <c r="BV8" s="39"/>
      <c r="BW8" s="39"/>
      <c r="BX8" s="39"/>
      <c r="BY8" s="40"/>
    </row>
    <row r="9" spans="1:78" ht="18.75" customHeight="1" x14ac:dyDescent="0.2">
      <c r="A9" s="2"/>
      <c r="B9" s="29" t="s">
        <v>23</v>
      </c>
      <c r="C9" s="29"/>
      <c r="D9" s="29"/>
      <c r="E9" s="29"/>
      <c r="F9" s="29"/>
      <c r="G9" s="29"/>
      <c r="H9" s="29"/>
      <c r="I9" s="29" t="s">
        <v>24</v>
      </c>
      <c r="J9" s="29"/>
      <c r="K9" s="29"/>
      <c r="L9" s="29"/>
      <c r="M9" s="29"/>
      <c r="N9" s="29"/>
      <c r="O9" s="29"/>
      <c r="P9" s="29" t="s">
        <v>27</v>
      </c>
      <c r="Q9" s="29"/>
      <c r="R9" s="29"/>
      <c r="S9" s="29"/>
      <c r="T9" s="29"/>
      <c r="U9" s="29"/>
      <c r="V9" s="29"/>
      <c r="W9" s="29" t="s">
        <v>28</v>
      </c>
      <c r="X9" s="29"/>
      <c r="Y9" s="29"/>
      <c r="Z9" s="29"/>
      <c r="AA9" s="29"/>
      <c r="AB9" s="29"/>
      <c r="AC9" s="29"/>
      <c r="AD9" s="29" t="s">
        <v>22</v>
      </c>
      <c r="AE9" s="29"/>
      <c r="AF9" s="29"/>
      <c r="AG9" s="29"/>
      <c r="AH9" s="29"/>
      <c r="AI9" s="29"/>
      <c r="AJ9" s="29"/>
      <c r="AK9" s="3"/>
      <c r="AL9" s="29" t="s">
        <v>31</v>
      </c>
      <c r="AM9" s="29"/>
      <c r="AN9" s="29"/>
      <c r="AO9" s="29"/>
      <c r="AP9" s="29"/>
      <c r="AQ9" s="29"/>
      <c r="AR9" s="29"/>
      <c r="AS9" s="29"/>
      <c r="AT9" s="29" t="s">
        <v>32</v>
      </c>
      <c r="AU9" s="29"/>
      <c r="AV9" s="29"/>
      <c r="AW9" s="29"/>
      <c r="AX9" s="29"/>
      <c r="AY9" s="29"/>
      <c r="AZ9" s="29"/>
      <c r="BA9" s="29"/>
      <c r="BB9" s="29" t="s">
        <v>5</v>
      </c>
      <c r="BC9" s="29"/>
      <c r="BD9" s="29"/>
      <c r="BE9" s="29"/>
      <c r="BF9" s="29"/>
      <c r="BG9" s="29"/>
      <c r="BH9" s="29"/>
      <c r="BI9" s="29"/>
      <c r="BJ9" s="3"/>
      <c r="BK9" s="3"/>
      <c r="BL9" s="41" t="s">
        <v>33</v>
      </c>
      <c r="BM9" s="42"/>
      <c r="BN9" s="43" t="s">
        <v>35</v>
      </c>
      <c r="BO9" s="43"/>
      <c r="BP9" s="43"/>
      <c r="BQ9" s="43"/>
      <c r="BR9" s="43"/>
      <c r="BS9" s="43"/>
      <c r="BT9" s="43"/>
      <c r="BU9" s="43"/>
      <c r="BV9" s="43"/>
      <c r="BW9" s="43"/>
      <c r="BX9" s="43"/>
      <c r="BY9" s="44"/>
    </row>
    <row r="10" spans="1:78" ht="18.75" customHeight="1" x14ac:dyDescent="0.2">
      <c r="A10" s="2"/>
      <c r="B10" s="36" t="str">
        <f>データ!N6</f>
        <v>-</v>
      </c>
      <c r="C10" s="36"/>
      <c r="D10" s="36"/>
      <c r="E10" s="36"/>
      <c r="F10" s="36"/>
      <c r="G10" s="36"/>
      <c r="H10" s="36"/>
      <c r="I10" s="36">
        <f>データ!O6</f>
        <v>66.06</v>
      </c>
      <c r="J10" s="36"/>
      <c r="K10" s="36"/>
      <c r="L10" s="36"/>
      <c r="M10" s="36"/>
      <c r="N10" s="36"/>
      <c r="O10" s="36"/>
      <c r="P10" s="36">
        <f>データ!P6</f>
        <v>84.18</v>
      </c>
      <c r="Q10" s="36"/>
      <c r="R10" s="36"/>
      <c r="S10" s="36"/>
      <c r="T10" s="36"/>
      <c r="U10" s="36"/>
      <c r="V10" s="36"/>
      <c r="W10" s="36">
        <f>データ!Q6</f>
        <v>87.84</v>
      </c>
      <c r="X10" s="36"/>
      <c r="Y10" s="36"/>
      <c r="Z10" s="36"/>
      <c r="AA10" s="36"/>
      <c r="AB10" s="36"/>
      <c r="AC10" s="36"/>
      <c r="AD10" s="35">
        <f>データ!R6</f>
        <v>2530</v>
      </c>
      <c r="AE10" s="35"/>
      <c r="AF10" s="35"/>
      <c r="AG10" s="35"/>
      <c r="AH10" s="35"/>
      <c r="AI10" s="35"/>
      <c r="AJ10" s="35"/>
      <c r="AK10" s="2"/>
      <c r="AL10" s="35">
        <f>データ!V6</f>
        <v>35970</v>
      </c>
      <c r="AM10" s="35"/>
      <c r="AN10" s="35"/>
      <c r="AO10" s="35"/>
      <c r="AP10" s="35"/>
      <c r="AQ10" s="35"/>
      <c r="AR10" s="35"/>
      <c r="AS10" s="35"/>
      <c r="AT10" s="36">
        <f>データ!W6</f>
        <v>6.13</v>
      </c>
      <c r="AU10" s="36"/>
      <c r="AV10" s="36"/>
      <c r="AW10" s="36"/>
      <c r="AX10" s="36"/>
      <c r="AY10" s="36"/>
      <c r="AZ10" s="36"/>
      <c r="BA10" s="36"/>
      <c r="BB10" s="36">
        <f>データ!X6</f>
        <v>5867.86</v>
      </c>
      <c r="BC10" s="36"/>
      <c r="BD10" s="36"/>
      <c r="BE10" s="36"/>
      <c r="BF10" s="36"/>
      <c r="BG10" s="36"/>
      <c r="BH10" s="36"/>
      <c r="BI10" s="36"/>
      <c r="BJ10" s="2"/>
      <c r="BK10" s="2"/>
      <c r="BL10" s="45" t="s">
        <v>36</v>
      </c>
      <c r="BM10" s="46"/>
      <c r="BN10" s="47" t="s">
        <v>38</v>
      </c>
      <c r="BO10" s="47"/>
      <c r="BP10" s="47"/>
      <c r="BQ10" s="47"/>
      <c r="BR10" s="47"/>
      <c r="BS10" s="47"/>
      <c r="BT10" s="47"/>
      <c r="BU10" s="47"/>
      <c r="BV10" s="47"/>
      <c r="BW10" s="47"/>
      <c r="BX10" s="47"/>
      <c r="BY10" s="4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1" t="s">
        <v>39</v>
      </c>
      <c r="BM11" s="51"/>
      <c r="BN11" s="51"/>
      <c r="BO11" s="51"/>
      <c r="BP11" s="51"/>
      <c r="BQ11" s="51"/>
      <c r="BR11" s="51"/>
      <c r="BS11" s="51"/>
      <c r="BT11" s="51"/>
      <c r="BU11" s="51"/>
      <c r="BV11" s="51"/>
      <c r="BW11" s="51"/>
      <c r="BX11" s="51"/>
      <c r="BY11" s="51"/>
      <c r="BZ11" s="5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1"/>
      <c r="BM12" s="51"/>
      <c r="BN12" s="51"/>
      <c r="BO12" s="51"/>
      <c r="BP12" s="51"/>
      <c r="BQ12" s="51"/>
      <c r="BR12" s="51"/>
      <c r="BS12" s="51"/>
      <c r="BT12" s="51"/>
      <c r="BU12" s="51"/>
      <c r="BV12" s="51"/>
      <c r="BW12" s="51"/>
      <c r="BX12" s="51"/>
      <c r="BY12" s="51"/>
      <c r="BZ12" s="5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2"/>
      <c r="BM13" s="52"/>
      <c r="BN13" s="52"/>
      <c r="BO13" s="52"/>
      <c r="BP13" s="52"/>
      <c r="BQ13" s="52"/>
      <c r="BR13" s="52"/>
      <c r="BS13" s="52"/>
      <c r="BT13" s="52"/>
      <c r="BU13" s="52"/>
      <c r="BV13" s="52"/>
      <c r="BW13" s="52"/>
      <c r="BX13" s="52"/>
      <c r="BY13" s="52"/>
      <c r="BZ13" s="52"/>
    </row>
    <row r="14" spans="1:78" ht="13.5" customHeight="1" x14ac:dyDescent="0.2">
      <c r="A14" s="2"/>
      <c r="B14" s="53" t="s">
        <v>30</v>
      </c>
      <c r="C14" s="54"/>
      <c r="D14" s="54"/>
      <c r="E14" s="54"/>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5"/>
      <c r="BK14" s="2"/>
      <c r="BL14" s="59" t="s">
        <v>40</v>
      </c>
      <c r="BM14" s="60"/>
      <c r="BN14" s="60"/>
      <c r="BO14" s="60"/>
      <c r="BP14" s="60"/>
      <c r="BQ14" s="60"/>
      <c r="BR14" s="60"/>
      <c r="BS14" s="60"/>
      <c r="BT14" s="60"/>
      <c r="BU14" s="60"/>
      <c r="BV14" s="60"/>
      <c r="BW14" s="60"/>
      <c r="BX14" s="60"/>
      <c r="BY14" s="60"/>
      <c r="BZ14" s="61"/>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62"/>
      <c r="BM15" s="63"/>
      <c r="BN15" s="63"/>
      <c r="BO15" s="63"/>
      <c r="BP15" s="63"/>
      <c r="BQ15" s="63"/>
      <c r="BR15" s="63"/>
      <c r="BS15" s="63"/>
      <c r="BT15" s="63"/>
      <c r="BU15" s="63"/>
      <c r="BV15" s="63"/>
      <c r="BW15" s="63"/>
      <c r="BX15" s="63"/>
      <c r="BY15" s="63"/>
      <c r="BZ15" s="64"/>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11"/>
      <c r="BK16" s="2"/>
      <c r="BL16" s="65" t="s">
        <v>111</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11"/>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11"/>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11"/>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11"/>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11"/>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11"/>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11"/>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11"/>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11"/>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11"/>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11"/>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11"/>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11"/>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11"/>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11"/>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11"/>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11"/>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10"/>
      <c r="R34" s="1"/>
      <c r="S34" s="1"/>
      <c r="T34" s="1"/>
      <c r="U34" s="1"/>
      <c r="V34" s="1"/>
      <c r="W34" s="1"/>
      <c r="X34" s="1"/>
      <c r="Y34" s="1"/>
      <c r="Z34" s="1"/>
      <c r="AA34" s="1"/>
      <c r="AB34" s="1"/>
      <c r="AC34" s="1"/>
      <c r="AD34" s="1"/>
      <c r="AE34" s="1"/>
      <c r="AF34" s="10"/>
      <c r="AG34" s="1"/>
      <c r="AH34" s="1"/>
      <c r="AI34" s="1"/>
      <c r="AJ34" s="1"/>
      <c r="AK34" s="1"/>
      <c r="AL34" s="1"/>
      <c r="AM34" s="1"/>
      <c r="AN34" s="1"/>
      <c r="AO34" s="1"/>
      <c r="AP34" s="1"/>
      <c r="AQ34" s="1"/>
      <c r="AR34" s="1"/>
      <c r="AS34" s="1"/>
      <c r="AT34" s="1"/>
      <c r="AU34" s="10"/>
      <c r="AV34" s="1"/>
      <c r="AW34" s="1"/>
      <c r="AX34" s="1"/>
      <c r="AY34" s="1"/>
      <c r="AZ34" s="1"/>
      <c r="BA34" s="1"/>
      <c r="BB34" s="1"/>
      <c r="BC34" s="1"/>
      <c r="BD34" s="1"/>
      <c r="BE34" s="1"/>
      <c r="BF34" s="1"/>
      <c r="BG34" s="1"/>
      <c r="BH34" s="1"/>
      <c r="BI34" s="1"/>
      <c r="BJ34" s="11"/>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10"/>
      <c r="R35" s="1"/>
      <c r="S35" s="1"/>
      <c r="T35" s="1"/>
      <c r="U35" s="1"/>
      <c r="V35" s="1"/>
      <c r="W35" s="1"/>
      <c r="X35" s="1"/>
      <c r="Y35" s="1"/>
      <c r="Z35" s="1"/>
      <c r="AA35" s="1"/>
      <c r="AB35" s="1"/>
      <c r="AC35" s="1"/>
      <c r="AD35" s="1"/>
      <c r="AE35" s="1"/>
      <c r="AF35" s="10"/>
      <c r="AG35" s="1"/>
      <c r="AH35" s="1"/>
      <c r="AI35" s="1"/>
      <c r="AJ35" s="1"/>
      <c r="AK35" s="1"/>
      <c r="AL35" s="1"/>
      <c r="AM35" s="1"/>
      <c r="AN35" s="1"/>
      <c r="AO35" s="1"/>
      <c r="AP35" s="1"/>
      <c r="AQ35" s="1"/>
      <c r="AR35" s="1"/>
      <c r="AS35" s="1"/>
      <c r="AT35" s="1"/>
      <c r="AU35" s="10"/>
      <c r="AV35" s="1"/>
      <c r="AW35" s="1"/>
      <c r="AX35" s="1"/>
      <c r="AY35" s="1"/>
      <c r="AZ35" s="1"/>
      <c r="BA35" s="1"/>
      <c r="BB35" s="1"/>
      <c r="BC35" s="1"/>
      <c r="BD35" s="1"/>
      <c r="BE35" s="1"/>
      <c r="BF35" s="1"/>
      <c r="BG35" s="1"/>
      <c r="BH35" s="1"/>
      <c r="BI35" s="1"/>
      <c r="BJ35" s="11"/>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11"/>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11"/>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11"/>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11"/>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11"/>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11"/>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11"/>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11"/>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11"/>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11"/>
      <c r="BK45" s="2"/>
      <c r="BL45" s="59" t="s">
        <v>42</v>
      </c>
      <c r="BM45" s="60"/>
      <c r="BN45" s="60"/>
      <c r="BO45" s="60"/>
      <c r="BP45" s="60"/>
      <c r="BQ45" s="60"/>
      <c r="BR45" s="60"/>
      <c r="BS45" s="60"/>
      <c r="BT45" s="60"/>
      <c r="BU45" s="60"/>
      <c r="BV45" s="60"/>
      <c r="BW45" s="60"/>
      <c r="BX45" s="60"/>
      <c r="BY45" s="60"/>
      <c r="BZ45" s="6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11"/>
      <c r="BK46" s="2"/>
      <c r="BL46" s="62"/>
      <c r="BM46" s="63"/>
      <c r="BN46" s="63"/>
      <c r="BO46" s="63"/>
      <c r="BP46" s="63"/>
      <c r="BQ46" s="63"/>
      <c r="BR46" s="63"/>
      <c r="BS46" s="63"/>
      <c r="BT46" s="63"/>
      <c r="BU46" s="63"/>
      <c r="BV46" s="63"/>
      <c r="BW46" s="63"/>
      <c r="BX46" s="63"/>
      <c r="BY46" s="63"/>
      <c r="BZ46" s="6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11"/>
      <c r="BK47" s="2"/>
      <c r="BL47" s="65" t="s">
        <v>112</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11"/>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11"/>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11"/>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11"/>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11"/>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11"/>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11"/>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11"/>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10"/>
      <c r="R56" s="1"/>
      <c r="S56" s="1"/>
      <c r="T56" s="1"/>
      <c r="U56" s="1"/>
      <c r="V56" s="1"/>
      <c r="W56" s="1"/>
      <c r="X56" s="1"/>
      <c r="Y56" s="1"/>
      <c r="Z56" s="1"/>
      <c r="AA56" s="1"/>
      <c r="AB56" s="1"/>
      <c r="AC56" s="1"/>
      <c r="AD56" s="1"/>
      <c r="AE56" s="1"/>
      <c r="AF56" s="10"/>
      <c r="AG56" s="1"/>
      <c r="AH56" s="1"/>
      <c r="AI56" s="1"/>
      <c r="AJ56" s="1"/>
      <c r="AK56" s="1"/>
      <c r="AL56" s="1"/>
      <c r="AM56" s="1"/>
      <c r="AN56" s="1"/>
      <c r="AO56" s="1"/>
      <c r="AP56" s="1"/>
      <c r="AQ56" s="1"/>
      <c r="AR56" s="1"/>
      <c r="AS56" s="1"/>
      <c r="AT56" s="1"/>
      <c r="AU56" s="10"/>
      <c r="AV56" s="1"/>
      <c r="AW56" s="1"/>
      <c r="AX56" s="1"/>
      <c r="AY56" s="1"/>
      <c r="AZ56" s="1"/>
      <c r="BA56" s="1"/>
      <c r="BB56" s="1"/>
      <c r="BC56" s="1"/>
      <c r="BD56" s="1"/>
      <c r="BE56" s="1"/>
      <c r="BF56" s="1"/>
      <c r="BG56" s="1"/>
      <c r="BH56" s="1"/>
      <c r="BI56" s="1"/>
      <c r="BJ56" s="11"/>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10"/>
      <c r="R57" s="1"/>
      <c r="S57" s="1"/>
      <c r="T57" s="1"/>
      <c r="U57" s="1"/>
      <c r="V57" s="1"/>
      <c r="W57" s="1"/>
      <c r="X57" s="1"/>
      <c r="Y57" s="1"/>
      <c r="Z57" s="1"/>
      <c r="AA57" s="1"/>
      <c r="AB57" s="1"/>
      <c r="AC57" s="1"/>
      <c r="AD57" s="1"/>
      <c r="AE57" s="1"/>
      <c r="AF57" s="10"/>
      <c r="AG57" s="1"/>
      <c r="AH57" s="1"/>
      <c r="AI57" s="1"/>
      <c r="AJ57" s="1"/>
      <c r="AK57" s="1"/>
      <c r="AL57" s="1"/>
      <c r="AM57" s="1"/>
      <c r="AN57" s="1"/>
      <c r="AO57" s="1"/>
      <c r="AP57" s="1"/>
      <c r="AQ57" s="1"/>
      <c r="AR57" s="1"/>
      <c r="AS57" s="1"/>
      <c r="AT57" s="1"/>
      <c r="AU57" s="10"/>
      <c r="AV57" s="1"/>
      <c r="AW57" s="1"/>
      <c r="AX57" s="1"/>
      <c r="AY57" s="1"/>
      <c r="AZ57" s="1"/>
      <c r="BA57" s="1"/>
      <c r="BB57" s="1"/>
      <c r="BC57" s="1"/>
      <c r="BD57" s="1"/>
      <c r="BE57" s="1"/>
      <c r="BF57" s="1"/>
      <c r="BG57" s="1"/>
      <c r="BH57" s="1"/>
      <c r="BI57" s="1"/>
      <c r="BJ57" s="11"/>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10"/>
      <c r="R58" s="7"/>
      <c r="S58" s="7"/>
      <c r="T58" s="7"/>
      <c r="U58" s="7"/>
      <c r="V58" s="7"/>
      <c r="W58" s="7"/>
      <c r="X58" s="7"/>
      <c r="Y58" s="7"/>
      <c r="Z58" s="7"/>
      <c r="AA58" s="7"/>
      <c r="AB58" s="7"/>
      <c r="AC58" s="7"/>
      <c r="AD58" s="7"/>
      <c r="AE58" s="7"/>
      <c r="AF58" s="10"/>
      <c r="AG58" s="7"/>
      <c r="AH58" s="7"/>
      <c r="AI58" s="7"/>
      <c r="AJ58" s="7"/>
      <c r="AK58" s="7"/>
      <c r="AL58" s="7"/>
      <c r="AM58" s="7"/>
      <c r="AN58" s="7"/>
      <c r="AO58" s="7"/>
      <c r="AP58" s="7"/>
      <c r="AQ58" s="7"/>
      <c r="AR58" s="7"/>
      <c r="AS58" s="7"/>
      <c r="AT58" s="7"/>
      <c r="AU58" s="10"/>
      <c r="AV58" s="7"/>
      <c r="AW58" s="7"/>
      <c r="AX58" s="7"/>
      <c r="AY58" s="7"/>
      <c r="AZ58" s="7"/>
      <c r="BA58" s="7"/>
      <c r="BB58" s="7"/>
      <c r="BC58" s="7"/>
      <c r="BD58" s="7"/>
      <c r="BE58" s="7"/>
      <c r="BF58" s="7"/>
      <c r="BG58" s="7"/>
      <c r="BH58" s="7"/>
      <c r="BI58" s="7"/>
      <c r="BJ58" s="11"/>
      <c r="BK58" s="2"/>
      <c r="BL58" s="65"/>
      <c r="BM58" s="66"/>
      <c r="BN58" s="66"/>
      <c r="BO58" s="66"/>
      <c r="BP58" s="66"/>
      <c r="BQ58" s="66"/>
      <c r="BR58" s="66"/>
      <c r="BS58" s="66"/>
      <c r="BT58" s="66"/>
      <c r="BU58" s="66"/>
      <c r="BV58" s="66"/>
      <c r="BW58" s="66"/>
      <c r="BX58" s="66"/>
      <c r="BY58" s="66"/>
      <c r="BZ58" s="67"/>
    </row>
    <row r="59" spans="1:78" ht="13.5" customHeight="1" x14ac:dyDescent="0.2">
      <c r="A59" s="2"/>
      <c r="B59" s="5"/>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12"/>
      <c r="BK59" s="2"/>
      <c r="BL59" s="65"/>
      <c r="BM59" s="66"/>
      <c r="BN59" s="66"/>
      <c r="BO59" s="66"/>
      <c r="BP59" s="66"/>
      <c r="BQ59" s="66"/>
      <c r="BR59" s="66"/>
      <c r="BS59" s="66"/>
      <c r="BT59" s="66"/>
      <c r="BU59" s="66"/>
      <c r="BV59" s="66"/>
      <c r="BW59" s="66"/>
      <c r="BX59" s="66"/>
      <c r="BY59" s="66"/>
      <c r="BZ59" s="67"/>
    </row>
    <row r="60" spans="1:78" ht="13.5" customHeight="1" x14ac:dyDescent="0.2">
      <c r="A60" s="2"/>
      <c r="B60" s="56" t="s">
        <v>13</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65"/>
      <c r="BM60" s="66"/>
      <c r="BN60" s="66"/>
      <c r="BO60" s="66"/>
      <c r="BP60" s="66"/>
      <c r="BQ60" s="66"/>
      <c r="BR60" s="66"/>
      <c r="BS60" s="66"/>
      <c r="BT60" s="66"/>
      <c r="BU60" s="66"/>
      <c r="BV60" s="66"/>
      <c r="BW60" s="66"/>
      <c r="BX60" s="66"/>
      <c r="BY60" s="66"/>
      <c r="BZ60" s="67"/>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11"/>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11"/>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11"/>
      <c r="BK64" s="2"/>
      <c r="BL64" s="59" t="s">
        <v>12</v>
      </c>
      <c r="BM64" s="60"/>
      <c r="BN64" s="60"/>
      <c r="BO64" s="60"/>
      <c r="BP64" s="60"/>
      <c r="BQ64" s="60"/>
      <c r="BR64" s="60"/>
      <c r="BS64" s="60"/>
      <c r="BT64" s="60"/>
      <c r="BU64" s="60"/>
      <c r="BV64" s="60"/>
      <c r="BW64" s="60"/>
      <c r="BX64" s="60"/>
      <c r="BY64" s="60"/>
      <c r="BZ64" s="6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11"/>
      <c r="BK65" s="2"/>
      <c r="BL65" s="62"/>
      <c r="BM65" s="63"/>
      <c r="BN65" s="63"/>
      <c r="BO65" s="63"/>
      <c r="BP65" s="63"/>
      <c r="BQ65" s="63"/>
      <c r="BR65" s="63"/>
      <c r="BS65" s="63"/>
      <c r="BT65" s="63"/>
      <c r="BU65" s="63"/>
      <c r="BV65" s="63"/>
      <c r="BW65" s="63"/>
      <c r="BX65" s="63"/>
      <c r="BY65" s="63"/>
      <c r="BZ65" s="6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11"/>
      <c r="BK66" s="2"/>
      <c r="BL66" s="65" t="s">
        <v>113</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11"/>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11"/>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11"/>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11"/>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11"/>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11"/>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11"/>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11"/>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11"/>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11"/>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11"/>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11"/>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10"/>
      <c r="V79" s="10"/>
      <c r="W79" s="1"/>
      <c r="X79" s="1"/>
      <c r="Y79" s="1"/>
      <c r="Z79" s="1"/>
      <c r="AA79" s="1"/>
      <c r="AB79" s="1"/>
      <c r="AC79" s="1"/>
      <c r="AD79" s="1"/>
      <c r="AE79" s="1"/>
      <c r="AF79" s="1"/>
      <c r="AG79" s="1"/>
      <c r="AH79" s="1"/>
      <c r="AI79" s="1"/>
      <c r="AJ79" s="1"/>
      <c r="AK79" s="1"/>
      <c r="AL79" s="1"/>
      <c r="AM79" s="1"/>
      <c r="AN79" s="1"/>
      <c r="AO79" s="10"/>
      <c r="AP79" s="10"/>
      <c r="AQ79" s="1"/>
      <c r="AR79" s="1"/>
      <c r="AS79" s="1"/>
      <c r="AT79" s="1"/>
      <c r="AU79" s="1"/>
      <c r="AV79" s="1"/>
      <c r="AW79" s="1"/>
      <c r="AX79" s="1"/>
      <c r="AY79" s="1"/>
      <c r="AZ79" s="1"/>
      <c r="BA79" s="1"/>
      <c r="BB79" s="1"/>
      <c r="BC79" s="1"/>
      <c r="BD79" s="1"/>
      <c r="BE79" s="1"/>
      <c r="BF79" s="1"/>
      <c r="BG79" s="1"/>
      <c r="BH79" s="1"/>
      <c r="BI79" s="2"/>
      <c r="BJ79" s="11"/>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10"/>
      <c r="V80" s="10"/>
      <c r="W80" s="1"/>
      <c r="X80" s="1"/>
      <c r="Y80" s="1"/>
      <c r="Z80" s="1"/>
      <c r="AA80" s="1"/>
      <c r="AB80" s="1"/>
      <c r="AC80" s="1"/>
      <c r="AD80" s="1"/>
      <c r="AE80" s="1"/>
      <c r="AF80" s="1"/>
      <c r="AG80" s="1"/>
      <c r="AH80" s="1"/>
      <c r="AI80" s="1"/>
      <c r="AJ80" s="1"/>
      <c r="AK80" s="1"/>
      <c r="AL80" s="1"/>
      <c r="AM80" s="1"/>
      <c r="AN80" s="1"/>
      <c r="AO80" s="10"/>
      <c r="AP80" s="10"/>
      <c r="AQ80" s="1"/>
      <c r="AR80" s="1"/>
      <c r="AS80" s="1"/>
      <c r="AT80" s="1"/>
      <c r="AU80" s="1"/>
      <c r="AV80" s="1"/>
      <c r="AW80" s="1"/>
      <c r="AX80" s="1"/>
      <c r="AY80" s="1"/>
      <c r="AZ80" s="1"/>
      <c r="BA80" s="1"/>
      <c r="BB80" s="1"/>
      <c r="BC80" s="1"/>
      <c r="BD80" s="1"/>
      <c r="BE80" s="1"/>
      <c r="BF80" s="1"/>
      <c r="BG80" s="1"/>
      <c r="BH80" s="1"/>
      <c r="BI80" s="2"/>
      <c r="BJ80" s="11"/>
      <c r="BK80" s="2"/>
      <c r="BL80" s="65"/>
      <c r="BM80" s="66"/>
      <c r="BN80" s="66"/>
      <c r="BO80" s="66"/>
      <c r="BP80" s="66"/>
      <c r="BQ80" s="66"/>
      <c r="BR80" s="66"/>
      <c r="BS80" s="66"/>
      <c r="BT80" s="66"/>
      <c r="BU80" s="66"/>
      <c r="BV80" s="66"/>
      <c r="BW80" s="66"/>
      <c r="BX80" s="66"/>
      <c r="BY80" s="66"/>
      <c r="BZ80" s="67"/>
    </row>
    <row r="81" spans="1:78" ht="13.5" customHeight="1" x14ac:dyDescent="0.2">
      <c r="A81" s="2"/>
      <c r="B81" s="4"/>
      <c r="C81" s="9"/>
      <c r="D81" s="9"/>
      <c r="E81" s="9"/>
      <c r="F81" s="9"/>
      <c r="G81" s="9"/>
      <c r="H81" s="9"/>
      <c r="I81" s="9"/>
      <c r="J81" s="9"/>
      <c r="K81" s="9"/>
      <c r="L81" s="9"/>
      <c r="M81" s="9"/>
      <c r="N81" s="9"/>
      <c r="O81" s="9"/>
      <c r="P81" s="9"/>
      <c r="Q81" s="9"/>
      <c r="R81" s="9"/>
      <c r="S81" s="9"/>
      <c r="T81" s="9"/>
      <c r="U81" s="2"/>
      <c r="V81" s="2"/>
      <c r="W81" s="9"/>
      <c r="X81" s="9"/>
      <c r="Y81" s="9"/>
      <c r="Z81" s="9"/>
      <c r="AA81" s="9"/>
      <c r="AB81" s="9"/>
      <c r="AC81" s="9"/>
      <c r="AD81" s="9"/>
      <c r="AE81" s="9"/>
      <c r="AF81" s="9"/>
      <c r="AG81" s="9"/>
      <c r="AH81" s="9"/>
      <c r="AI81" s="9"/>
      <c r="AJ81" s="9"/>
      <c r="AK81" s="9"/>
      <c r="AL81" s="9"/>
      <c r="AM81" s="9"/>
      <c r="AN81" s="9"/>
      <c r="AO81" s="2"/>
      <c r="AP81" s="2"/>
      <c r="AQ81" s="9"/>
      <c r="AR81" s="9"/>
      <c r="AS81" s="9"/>
      <c r="AT81" s="9"/>
      <c r="AU81" s="9"/>
      <c r="AV81" s="9"/>
      <c r="AW81" s="9"/>
      <c r="AX81" s="9"/>
      <c r="AY81" s="9"/>
      <c r="AZ81" s="9"/>
      <c r="BA81" s="9"/>
      <c r="BB81" s="9"/>
      <c r="BC81" s="9"/>
      <c r="BD81" s="9"/>
      <c r="BE81" s="9"/>
      <c r="BF81" s="9"/>
      <c r="BG81" s="9"/>
      <c r="BH81" s="9"/>
      <c r="BI81" s="2"/>
      <c r="BJ81" s="11"/>
      <c r="BK81" s="2"/>
      <c r="BL81" s="65"/>
      <c r="BM81" s="66"/>
      <c r="BN81" s="66"/>
      <c r="BO81" s="66"/>
      <c r="BP81" s="66"/>
      <c r="BQ81" s="66"/>
      <c r="BR81" s="66"/>
      <c r="BS81" s="66"/>
      <c r="BT81" s="66"/>
      <c r="BU81" s="66"/>
      <c r="BV81" s="66"/>
      <c r="BW81" s="66"/>
      <c r="BX81" s="66"/>
      <c r="BY81" s="66"/>
      <c r="BZ81" s="67"/>
    </row>
    <row r="82" spans="1:78" ht="13.5" customHeight="1" x14ac:dyDescent="0.2">
      <c r="A82" s="2"/>
      <c r="B82" s="5"/>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12"/>
      <c r="BK82" s="2"/>
      <c r="BL82" s="68"/>
      <c r="BM82" s="69"/>
      <c r="BN82" s="69"/>
      <c r="BO82" s="69"/>
      <c r="BP82" s="69"/>
      <c r="BQ82" s="69"/>
      <c r="BR82" s="69"/>
      <c r="BS82" s="69"/>
      <c r="BT82" s="69"/>
      <c r="BU82" s="69"/>
      <c r="BV82" s="69"/>
      <c r="BW82" s="69"/>
      <c r="BX82" s="69"/>
      <c r="BY82" s="69"/>
      <c r="BZ82" s="70"/>
    </row>
    <row r="83" spans="1:78" x14ac:dyDescent="0.2">
      <c r="C83" s="49" t="s">
        <v>43</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6" t="s">
        <v>44</v>
      </c>
      <c r="C84" s="6"/>
      <c r="D84" s="6"/>
      <c r="E84" s="6" t="s">
        <v>46</v>
      </c>
      <c r="F84" s="6" t="s">
        <v>47</v>
      </c>
      <c r="G84" s="6" t="s">
        <v>48</v>
      </c>
      <c r="H84" s="6" t="s">
        <v>41</v>
      </c>
      <c r="I84" s="6" t="s">
        <v>11</v>
      </c>
      <c r="J84" s="6" t="s">
        <v>49</v>
      </c>
      <c r="K84" s="6" t="s">
        <v>50</v>
      </c>
      <c r="L84" s="6" t="s">
        <v>4</v>
      </c>
      <c r="M84" s="6" t="s">
        <v>34</v>
      </c>
      <c r="N84" s="6" t="s">
        <v>52</v>
      </c>
      <c r="O84" s="6" t="s">
        <v>54</v>
      </c>
    </row>
    <row r="85" spans="1:78" hidden="1" x14ac:dyDescent="0.2">
      <c r="B85" s="6"/>
      <c r="C85" s="6"/>
      <c r="D85" s="6"/>
      <c r="E85" s="6" t="str">
        <f>データ!AI6</f>
        <v>【105.91】</v>
      </c>
      <c r="F85" s="6" t="str">
        <f>データ!AT6</f>
        <v>【3.03】</v>
      </c>
      <c r="G85" s="6" t="str">
        <f>データ!BE6</f>
        <v>【78.43】</v>
      </c>
      <c r="H85" s="6" t="str">
        <f>データ!BP6</f>
        <v>【630.82】</v>
      </c>
      <c r="I85" s="6" t="str">
        <f>データ!CA6</f>
        <v>【97.81】</v>
      </c>
      <c r="J85" s="6" t="str">
        <f>データ!CL6</f>
        <v>【138.75】</v>
      </c>
      <c r="K85" s="6" t="str">
        <f>データ!CW6</f>
        <v>【58.94】</v>
      </c>
      <c r="L85" s="6" t="str">
        <f>データ!DH6</f>
        <v>【95.91】</v>
      </c>
      <c r="M85" s="6" t="str">
        <f>データ!DS6</f>
        <v>【41.09】</v>
      </c>
      <c r="N85" s="6" t="str">
        <f>データ!ED6</f>
        <v>【8.68】</v>
      </c>
      <c r="O85" s="6" t="str">
        <f>データ!EO6</f>
        <v>【0.22】</v>
      </c>
    </row>
  </sheetData>
  <sheetProtection algorithmName="SHA-512" hashValue="kns/arDcRPlIalJfchY+nYRwLMDT8aPy1P0L45uoFaNXhGSE+LLy0Ma5VppkuprhLp1bnuvYkwaNKRx4ZW2vmA==" saltValue="74fv9XZUoZp4gpUXA2lCYw==" spinCount="100000" sheet="1" objects="1" scenarios="1" formatCells="0" formatColumns="0" formatRows="0"/>
  <mergeCells count="51">
    <mergeCell ref="C83:BJ83"/>
    <mergeCell ref="B2:BZ4"/>
    <mergeCell ref="BL11:BZ13"/>
    <mergeCell ref="B14:BJ15"/>
    <mergeCell ref="BL14:BZ15"/>
    <mergeCell ref="BL45:BZ46"/>
    <mergeCell ref="B60:BJ61"/>
    <mergeCell ref="BL64:BZ65"/>
    <mergeCell ref="BL16:BZ44"/>
    <mergeCell ref="BL47:BZ63"/>
    <mergeCell ref="BL66:BZ82"/>
    <mergeCell ref="AL10:AS10"/>
    <mergeCell ref="AT10:BA10"/>
    <mergeCell ref="BB10:BI10"/>
    <mergeCell ref="BL10:BM10"/>
    <mergeCell ref="BN10:BY10"/>
    <mergeCell ref="B10:H10"/>
    <mergeCell ref="I10:O10"/>
    <mergeCell ref="P10:V10"/>
    <mergeCell ref="W10:AC10"/>
    <mergeCell ref="AD10:AJ10"/>
    <mergeCell ref="AL9:AS9"/>
    <mergeCell ref="AT9:BA9"/>
    <mergeCell ref="BB9:BI9"/>
    <mergeCell ref="BL9:BM9"/>
    <mergeCell ref="BN9:BY9"/>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AD7:AJ7"/>
    <mergeCell ref="AL7:AS7"/>
    <mergeCell ref="AT7:BA7"/>
    <mergeCell ref="BB7:BI7"/>
    <mergeCell ref="BL7:BY7"/>
    <mergeCell ref="B6:AC6"/>
    <mergeCell ref="B7:H7"/>
    <mergeCell ref="I7:O7"/>
    <mergeCell ref="P7:V7"/>
    <mergeCell ref="W7:AC7"/>
  </mergeCells>
  <phoneticPr fontId="1"/>
  <printOptions horizontalCentered="1" verticalCentered="1"/>
  <pageMargins left="0.19685039370078741" right="0.19685039370078741" top="0.19685039370078741" bottom="0.19685039370078741" header="0.19685039370078741" footer="0.19685039370078741"/>
  <pageSetup paperSize="9"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55</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8" x14ac:dyDescent="0.2">
      <c r="A2" s="14" t="s">
        <v>56</v>
      </c>
      <c r="B2" s="14">
        <f t="shared" ref="B2:EO2" si="0">COLUMN()-1</f>
        <v>1</v>
      </c>
      <c r="C2" s="14">
        <f t="shared" si="0"/>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si="0"/>
        <v>71</v>
      </c>
      <c r="BU2" s="14">
        <f t="shared" si="0"/>
        <v>72</v>
      </c>
      <c r="BV2" s="14">
        <f t="shared" si="0"/>
        <v>73</v>
      </c>
      <c r="BW2" s="14">
        <f t="shared" si="0"/>
        <v>74</v>
      </c>
      <c r="BX2" s="14">
        <f t="shared" si="0"/>
        <v>75</v>
      </c>
      <c r="BY2" s="14">
        <f t="shared" si="0"/>
        <v>76</v>
      </c>
      <c r="BZ2" s="14">
        <f t="shared" si="0"/>
        <v>77</v>
      </c>
      <c r="CA2" s="14">
        <f t="shared" si="0"/>
        <v>78</v>
      </c>
      <c r="CB2" s="14">
        <f t="shared" si="0"/>
        <v>79</v>
      </c>
      <c r="CC2" s="14">
        <f t="shared" si="0"/>
        <v>80</v>
      </c>
      <c r="CD2" s="14">
        <f t="shared" si="0"/>
        <v>81</v>
      </c>
      <c r="CE2" s="14">
        <f t="shared" si="0"/>
        <v>82</v>
      </c>
      <c r="CF2" s="14">
        <f t="shared" si="0"/>
        <v>83</v>
      </c>
      <c r="CG2" s="14">
        <f t="shared" si="0"/>
        <v>84</v>
      </c>
      <c r="CH2" s="14">
        <f t="shared" si="0"/>
        <v>85</v>
      </c>
      <c r="CI2" s="14">
        <f t="shared" si="0"/>
        <v>86</v>
      </c>
      <c r="CJ2" s="14">
        <f t="shared" si="0"/>
        <v>87</v>
      </c>
      <c r="CK2" s="14">
        <f t="shared" si="0"/>
        <v>88</v>
      </c>
      <c r="CL2" s="14">
        <f t="shared" si="0"/>
        <v>89</v>
      </c>
      <c r="CM2" s="14">
        <f t="shared" si="0"/>
        <v>90</v>
      </c>
      <c r="CN2" s="14">
        <f t="shared" si="0"/>
        <v>91</v>
      </c>
      <c r="CO2" s="14">
        <f t="shared" si="0"/>
        <v>92</v>
      </c>
      <c r="CP2" s="14">
        <f t="shared" si="0"/>
        <v>93</v>
      </c>
      <c r="CQ2" s="14">
        <f t="shared" si="0"/>
        <v>94</v>
      </c>
      <c r="CR2" s="14">
        <f t="shared" si="0"/>
        <v>95</v>
      </c>
      <c r="CS2" s="14">
        <f t="shared" si="0"/>
        <v>96</v>
      </c>
      <c r="CT2" s="14">
        <f t="shared" si="0"/>
        <v>97</v>
      </c>
      <c r="CU2" s="14">
        <f t="shared" si="0"/>
        <v>98</v>
      </c>
      <c r="CV2" s="14">
        <f t="shared" si="0"/>
        <v>99</v>
      </c>
      <c r="CW2" s="14">
        <f t="shared" si="0"/>
        <v>100</v>
      </c>
      <c r="CX2" s="14">
        <f t="shared" si="0"/>
        <v>101</v>
      </c>
      <c r="CY2" s="14">
        <f t="shared" si="0"/>
        <v>102</v>
      </c>
      <c r="CZ2" s="14">
        <f t="shared" si="0"/>
        <v>103</v>
      </c>
      <c r="DA2" s="14">
        <f t="shared" si="0"/>
        <v>104</v>
      </c>
      <c r="DB2" s="14">
        <f t="shared" si="0"/>
        <v>105</v>
      </c>
      <c r="DC2" s="14">
        <f t="shared" si="0"/>
        <v>106</v>
      </c>
      <c r="DD2" s="14">
        <f t="shared" si="0"/>
        <v>107</v>
      </c>
      <c r="DE2" s="14">
        <f t="shared" si="0"/>
        <v>108</v>
      </c>
      <c r="DF2" s="14">
        <f t="shared" si="0"/>
        <v>109</v>
      </c>
      <c r="DG2" s="14">
        <f t="shared" si="0"/>
        <v>110</v>
      </c>
      <c r="DH2" s="14">
        <f t="shared" si="0"/>
        <v>111</v>
      </c>
      <c r="DI2" s="14">
        <f t="shared" si="0"/>
        <v>112</v>
      </c>
      <c r="DJ2" s="14">
        <f t="shared" si="0"/>
        <v>113</v>
      </c>
      <c r="DK2" s="14">
        <f t="shared" si="0"/>
        <v>114</v>
      </c>
      <c r="DL2" s="14">
        <f t="shared" si="0"/>
        <v>115</v>
      </c>
      <c r="DM2" s="14">
        <f t="shared" si="0"/>
        <v>116</v>
      </c>
      <c r="DN2" s="14">
        <f t="shared" si="0"/>
        <v>117</v>
      </c>
      <c r="DO2" s="14">
        <f t="shared" si="0"/>
        <v>118</v>
      </c>
      <c r="DP2" s="14">
        <f t="shared" si="0"/>
        <v>119</v>
      </c>
      <c r="DQ2" s="14">
        <f t="shared" si="0"/>
        <v>120</v>
      </c>
      <c r="DR2" s="14">
        <f t="shared" si="0"/>
        <v>121</v>
      </c>
      <c r="DS2" s="14">
        <f t="shared" si="0"/>
        <v>122</v>
      </c>
      <c r="DT2" s="14">
        <f t="shared" si="0"/>
        <v>123</v>
      </c>
      <c r="DU2" s="14">
        <f t="shared" si="0"/>
        <v>124</v>
      </c>
      <c r="DV2" s="14">
        <f t="shared" si="0"/>
        <v>125</v>
      </c>
      <c r="DW2" s="14">
        <f t="shared" si="0"/>
        <v>126</v>
      </c>
      <c r="DX2" s="14">
        <f t="shared" si="0"/>
        <v>127</v>
      </c>
      <c r="DY2" s="14">
        <f t="shared" si="0"/>
        <v>128</v>
      </c>
      <c r="DZ2" s="14">
        <f t="shared" si="0"/>
        <v>129</v>
      </c>
      <c r="EA2" s="14">
        <f t="shared" si="0"/>
        <v>130</v>
      </c>
      <c r="EB2" s="14">
        <f t="shared" si="0"/>
        <v>131</v>
      </c>
      <c r="EC2" s="14">
        <f t="shared" si="0"/>
        <v>132</v>
      </c>
      <c r="ED2" s="14">
        <f t="shared" si="0"/>
        <v>133</v>
      </c>
      <c r="EE2" s="14">
        <f t="shared" si="0"/>
        <v>134</v>
      </c>
      <c r="EF2" s="14">
        <f t="shared" si="0"/>
        <v>135</v>
      </c>
      <c r="EG2" s="14">
        <f t="shared" si="0"/>
        <v>136</v>
      </c>
      <c r="EH2" s="14">
        <f t="shared" si="0"/>
        <v>137</v>
      </c>
      <c r="EI2" s="14">
        <f t="shared" si="0"/>
        <v>138</v>
      </c>
      <c r="EJ2" s="14">
        <f t="shared" si="0"/>
        <v>139</v>
      </c>
      <c r="EK2" s="14">
        <f t="shared" si="0"/>
        <v>140</v>
      </c>
      <c r="EL2" s="14">
        <f t="shared" si="0"/>
        <v>141</v>
      </c>
      <c r="EM2" s="14">
        <f t="shared" si="0"/>
        <v>142</v>
      </c>
      <c r="EN2" s="14">
        <f t="shared" si="0"/>
        <v>143</v>
      </c>
      <c r="EO2" s="14">
        <f t="shared" si="0"/>
        <v>144</v>
      </c>
    </row>
    <row r="3" spans="1:148" x14ac:dyDescent="0.2">
      <c r="A3" s="14" t="s">
        <v>20</v>
      </c>
      <c r="B3" s="16" t="s">
        <v>2</v>
      </c>
      <c r="C3" s="16" t="s">
        <v>58</v>
      </c>
      <c r="D3" s="16" t="s">
        <v>59</v>
      </c>
      <c r="E3" s="16" t="s">
        <v>7</v>
      </c>
      <c r="F3" s="16" t="s">
        <v>6</v>
      </c>
      <c r="G3" s="16" t="s">
        <v>26</v>
      </c>
      <c r="H3" s="73" t="s">
        <v>60</v>
      </c>
      <c r="I3" s="74"/>
      <c r="J3" s="74"/>
      <c r="K3" s="74"/>
      <c r="L3" s="74"/>
      <c r="M3" s="74"/>
      <c r="N3" s="74"/>
      <c r="O3" s="74"/>
      <c r="P3" s="74"/>
      <c r="Q3" s="74"/>
      <c r="R3" s="74"/>
      <c r="S3" s="74"/>
      <c r="T3" s="74"/>
      <c r="U3" s="74"/>
      <c r="V3" s="74"/>
      <c r="W3" s="74"/>
      <c r="X3" s="75"/>
      <c r="Y3" s="71"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13</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61</v>
      </c>
      <c r="B4" s="17"/>
      <c r="C4" s="17"/>
      <c r="D4" s="17"/>
      <c r="E4" s="17"/>
      <c r="F4" s="17"/>
      <c r="G4" s="17"/>
      <c r="H4" s="76"/>
      <c r="I4" s="77"/>
      <c r="J4" s="77"/>
      <c r="K4" s="77"/>
      <c r="L4" s="77"/>
      <c r="M4" s="77"/>
      <c r="N4" s="77"/>
      <c r="O4" s="77"/>
      <c r="P4" s="77"/>
      <c r="Q4" s="77"/>
      <c r="R4" s="77"/>
      <c r="S4" s="77"/>
      <c r="T4" s="77"/>
      <c r="U4" s="77"/>
      <c r="V4" s="77"/>
      <c r="W4" s="77"/>
      <c r="X4" s="78"/>
      <c r="Y4" s="72" t="s">
        <v>51</v>
      </c>
      <c r="Z4" s="72"/>
      <c r="AA4" s="72"/>
      <c r="AB4" s="72"/>
      <c r="AC4" s="72"/>
      <c r="AD4" s="72"/>
      <c r="AE4" s="72"/>
      <c r="AF4" s="72"/>
      <c r="AG4" s="72"/>
      <c r="AH4" s="72"/>
      <c r="AI4" s="72"/>
      <c r="AJ4" s="72" t="s">
        <v>45</v>
      </c>
      <c r="AK4" s="72"/>
      <c r="AL4" s="72"/>
      <c r="AM4" s="72"/>
      <c r="AN4" s="72"/>
      <c r="AO4" s="72"/>
      <c r="AP4" s="72"/>
      <c r="AQ4" s="72"/>
      <c r="AR4" s="72"/>
      <c r="AS4" s="72"/>
      <c r="AT4" s="72"/>
      <c r="AU4" s="72" t="s">
        <v>29</v>
      </c>
      <c r="AV4" s="72"/>
      <c r="AW4" s="72"/>
      <c r="AX4" s="72"/>
      <c r="AY4" s="72"/>
      <c r="AZ4" s="72"/>
      <c r="BA4" s="72"/>
      <c r="BB4" s="72"/>
      <c r="BC4" s="72"/>
      <c r="BD4" s="72"/>
      <c r="BE4" s="72"/>
      <c r="BF4" s="72" t="s">
        <v>63</v>
      </c>
      <c r="BG4" s="72"/>
      <c r="BH4" s="72"/>
      <c r="BI4" s="72"/>
      <c r="BJ4" s="72"/>
      <c r="BK4" s="72"/>
      <c r="BL4" s="72"/>
      <c r="BM4" s="72"/>
      <c r="BN4" s="72"/>
      <c r="BO4" s="72"/>
      <c r="BP4" s="72"/>
      <c r="BQ4" s="72" t="s">
        <v>0</v>
      </c>
      <c r="BR4" s="72"/>
      <c r="BS4" s="72"/>
      <c r="BT4" s="72"/>
      <c r="BU4" s="72"/>
      <c r="BV4" s="72"/>
      <c r="BW4" s="72"/>
      <c r="BX4" s="72"/>
      <c r="BY4" s="72"/>
      <c r="BZ4" s="72"/>
      <c r="CA4" s="72"/>
      <c r="CB4" s="72" t="s">
        <v>62</v>
      </c>
      <c r="CC4" s="72"/>
      <c r="CD4" s="72"/>
      <c r="CE4" s="72"/>
      <c r="CF4" s="72"/>
      <c r="CG4" s="72"/>
      <c r="CH4" s="72"/>
      <c r="CI4" s="72"/>
      <c r="CJ4" s="72"/>
      <c r="CK4" s="72"/>
      <c r="CL4" s="72"/>
      <c r="CM4" s="72" t="s">
        <v>65</v>
      </c>
      <c r="CN4" s="72"/>
      <c r="CO4" s="72"/>
      <c r="CP4" s="72"/>
      <c r="CQ4" s="72"/>
      <c r="CR4" s="72"/>
      <c r="CS4" s="72"/>
      <c r="CT4" s="72"/>
      <c r="CU4" s="72"/>
      <c r="CV4" s="72"/>
      <c r="CW4" s="72"/>
      <c r="CX4" s="72" t="s">
        <v>66</v>
      </c>
      <c r="CY4" s="72"/>
      <c r="CZ4" s="72"/>
      <c r="DA4" s="72"/>
      <c r="DB4" s="72"/>
      <c r="DC4" s="72"/>
      <c r="DD4" s="72"/>
      <c r="DE4" s="72"/>
      <c r="DF4" s="72"/>
      <c r="DG4" s="72"/>
      <c r="DH4" s="72"/>
      <c r="DI4" s="72" t="s">
        <v>67</v>
      </c>
      <c r="DJ4" s="72"/>
      <c r="DK4" s="72"/>
      <c r="DL4" s="72"/>
      <c r="DM4" s="72"/>
      <c r="DN4" s="72"/>
      <c r="DO4" s="72"/>
      <c r="DP4" s="72"/>
      <c r="DQ4" s="72"/>
      <c r="DR4" s="72"/>
      <c r="DS4" s="72"/>
      <c r="DT4" s="72" t="s">
        <v>37</v>
      </c>
      <c r="DU4" s="72"/>
      <c r="DV4" s="72"/>
      <c r="DW4" s="72"/>
      <c r="DX4" s="72"/>
      <c r="DY4" s="72"/>
      <c r="DZ4" s="72"/>
      <c r="EA4" s="72"/>
      <c r="EB4" s="72"/>
      <c r="EC4" s="72"/>
      <c r="ED4" s="72"/>
      <c r="EE4" s="72" t="s">
        <v>68</v>
      </c>
      <c r="EF4" s="72"/>
      <c r="EG4" s="72"/>
      <c r="EH4" s="72"/>
      <c r="EI4" s="72"/>
      <c r="EJ4" s="72"/>
      <c r="EK4" s="72"/>
      <c r="EL4" s="72"/>
      <c r="EM4" s="72"/>
      <c r="EN4" s="72"/>
      <c r="EO4" s="72"/>
    </row>
    <row r="5" spans="1:148" x14ac:dyDescent="0.2">
      <c r="A5" s="14" t="s">
        <v>69</v>
      </c>
      <c r="B5" s="18"/>
      <c r="C5" s="18"/>
      <c r="D5" s="18"/>
      <c r="E5" s="18"/>
      <c r="F5" s="18"/>
      <c r="G5" s="18"/>
      <c r="H5" s="22" t="s">
        <v>57</v>
      </c>
      <c r="I5" s="22" t="s">
        <v>70</v>
      </c>
      <c r="J5" s="22" t="s">
        <v>71</v>
      </c>
      <c r="K5" s="22" t="s">
        <v>72</v>
      </c>
      <c r="L5" s="22" t="s">
        <v>73</v>
      </c>
      <c r="M5" s="22" t="s">
        <v>8</v>
      </c>
      <c r="N5" s="22" t="s">
        <v>74</v>
      </c>
      <c r="O5" s="22" t="s">
        <v>75</v>
      </c>
      <c r="P5" s="22" t="s">
        <v>76</v>
      </c>
      <c r="Q5" s="22" t="s">
        <v>77</v>
      </c>
      <c r="R5" s="22" t="s">
        <v>78</v>
      </c>
      <c r="S5" s="22" t="s">
        <v>79</v>
      </c>
      <c r="T5" s="22" t="s">
        <v>80</v>
      </c>
      <c r="U5" s="22" t="s">
        <v>64</v>
      </c>
      <c r="V5" s="22" t="s">
        <v>81</v>
      </c>
      <c r="W5" s="22" t="s">
        <v>82</v>
      </c>
      <c r="X5" s="22" t="s">
        <v>83</v>
      </c>
      <c r="Y5" s="22" t="s">
        <v>84</v>
      </c>
      <c r="Z5" s="22" t="s">
        <v>85</v>
      </c>
      <c r="AA5" s="22" t="s">
        <v>86</v>
      </c>
      <c r="AB5" s="22" t="s">
        <v>87</v>
      </c>
      <c r="AC5" s="22" t="s">
        <v>88</v>
      </c>
      <c r="AD5" s="22" t="s">
        <v>90</v>
      </c>
      <c r="AE5" s="22" t="s">
        <v>91</v>
      </c>
      <c r="AF5" s="22" t="s">
        <v>92</v>
      </c>
      <c r="AG5" s="22" t="s">
        <v>93</v>
      </c>
      <c r="AH5" s="22" t="s">
        <v>94</v>
      </c>
      <c r="AI5" s="22" t="s">
        <v>44</v>
      </c>
      <c r="AJ5" s="22" t="s">
        <v>84</v>
      </c>
      <c r="AK5" s="22" t="s">
        <v>85</v>
      </c>
      <c r="AL5" s="22" t="s">
        <v>86</v>
      </c>
      <c r="AM5" s="22" t="s">
        <v>87</v>
      </c>
      <c r="AN5" s="22" t="s">
        <v>88</v>
      </c>
      <c r="AO5" s="22" t="s">
        <v>90</v>
      </c>
      <c r="AP5" s="22" t="s">
        <v>91</v>
      </c>
      <c r="AQ5" s="22" t="s">
        <v>92</v>
      </c>
      <c r="AR5" s="22" t="s">
        <v>93</v>
      </c>
      <c r="AS5" s="22" t="s">
        <v>94</v>
      </c>
      <c r="AT5" s="22" t="s">
        <v>89</v>
      </c>
      <c r="AU5" s="22" t="s">
        <v>84</v>
      </c>
      <c r="AV5" s="22" t="s">
        <v>85</v>
      </c>
      <c r="AW5" s="22" t="s">
        <v>86</v>
      </c>
      <c r="AX5" s="22" t="s">
        <v>87</v>
      </c>
      <c r="AY5" s="22" t="s">
        <v>88</v>
      </c>
      <c r="AZ5" s="22" t="s">
        <v>90</v>
      </c>
      <c r="BA5" s="22" t="s">
        <v>91</v>
      </c>
      <c r="BB5" s="22" t="s">
        <v>92</v>
      </c>
      <c r="BC5" s="22" t="s">
        <v>93</v>
      </c>
      <c r="BD5" s="22" t="s">
        <v>94</v>
      </c>
      <c r="BE5" s="22" t="s">
        <v>89</v>
      </c>
      <c r="BF5" s="22" t="s">
        <v>84</v>
      </c>
      <c r="BG5" s="22" t="s">
        <v>85</v>
      </c>
      <c r="BH5" s="22" t="s">
        <v>86</v>
      </c>
      <c r="BI5" s="22" t="s">
        <v>87</v>
      </c>
      <c r="BJ5" s="22" t="s">
        <v>88</v>
      </c>
      <c r="BK5" s="22" t="s">
        <v>90</v>
      </c>
      <c r="BL5" s="22" t="s">
        <v>91</v>
      </c>
      <c r="BM5" s="22" t="s">
        <v>92</v>
      </c>
      <c r="BN5" s="22" t="s">
        <v>93</v>
      </c>
      <c r="BO5" s="22" t="s">
        <v>94</v>
      </c>
      <c r="BP5" s="22" t="s">
        <v>89</v>
      </c>
      <c r="BQ5" s="22" t="s">
        <v>84</v>
      </c>
      <c r="BR5" s="22" t="s">
        <v>85</v>
      </c>
      <c r="BS5" s="22" t="s">
        <v>86</v>
      </c>
      <c r="BT5" s="22" t="s">
        <v>87</v>
      </c>
      <c r="BU5" s="22" t="s">
        <v>88</v>
      </c>
      <c r="BV5" s="22" t="s">
        <v>90</v>
      </c>
      <c r="BW5" s="22" t="s">
        <v>91</v>
      </c>
      <c r="BX5" s="22" t="s">
        <v>92</v>
      </c>
      <c r="BY5" s="22" t="s">
        <v>93</v>
      </c>
      <c r="BZ5" s="22" t="s">
        <v>94</v>
      </c>
      <c r="CA5" s="22" t="s">
        <v>89</v>
      </c>
      <c r="CB5" s="22" t="s">
        <v>84</v>
      </c>
      <c r="CC5" s="22" t="s">
        <v>85</v>
      </c>
      <c r="CD5" s="22" t="s">
        <v>86</v>
      </c>
      <c r="CE5" s="22" t="s">
        <v>87</v>
      </c>
      <c r="CF5" s="22" t="s">
        <v>88</v>
      </c>
      <c r="CG5" s="22" t="s">
        <v>90</v>
      </c>
      <c r="CH5" s="22" t="s">
        <v>91</v>
      </c>
      <c r="CI5" s="22" t="s">
        <v>92</v>
      </c>
      <c r="CJ5" s="22" t="s">
        <v>93</v>
      </c>
      <c r="CK5" s="22" t="s">
        <v>94</v>
      </c>
      <c r="CL5" s="22" t="s">
        <v>89</v>
      </c>
      <c r="CM5" s="22" t="s">
        <v>84</v>
      </c>
      <c r="CN5" s="22" t="s">
        <v>85</v>
      </c>
      <c r="CO5" s="22" t="s">
        <v>86</v>
      </c>
      <c r="CP5" s="22" t="s">
        <v>87</v>
      </c>
      <c r="CQ5" s="22" t="s">
        <v>88</v>
      </c>
      <c r="CR5" s="22" t="s">
        <v>90</v>
      </c>
      <c r="CS5" s="22" t="s">
        <v>91</v>
      </c>
      <c r="CT5" s="22" t="s">
        <v>92</v>
      </c>
      <c r="CU5" s="22" t="s">
        <v>93</v>
      </c>
      <c r="CV5" s="22" t="s">
        <v>94</v>
      </c>
      <c r="CW5" s="22" t="s">
        <v>89</v>
      </c>
      <c r="CX5" s="22" t="s">
        <v>84</v>
      </c>
      <c r="CY5" s="22" t="s">
        <v>85</v>
      </c>
      <c r="CZ5" s="22" t="s">
        <v>86</v>
      </c>
      <c r="DA5" s="22" t="s">
        <v>87</v>
      </c>
      <c r="DB5" s="22" t="s">
        <v>88</v>
      </c>
      <c r="DC5" s="22" t="s">
        <v>90</v>
      </c>
      <c r="DD5" s="22" t="s">
        <v>91</v>
      </c>
      <c r="DE5" s="22" t="s">
        <v>92</v>
      </c>
      <c r="DF5" s="22" t="s">
        <v>93</v>
      </c>
      <c r="DG5" s="22" t="s">
        <v>94</v>
      </c>
      <c r="DH5" s="22" t="s">
        <v>89</v>
      </c>
      <c r="DI5" s="22" t="s">
        <v>84</v>
      </c>
      <c r="DJ5" s="22" t="s">
        <v>85</v>
      </c>
      <c r="DK5" s="22" t="s">
        <v>86</v>
      </c>
      <c r="DL5" s="22" t="s">
        <v>87</v>
      </c>
      <c r="DM5" s="22" t="s">
        <v>88</v>
      </c>
      <c r="DN5" s="22" t="s">
        <v>90</v>
      </c>
      <c r="DO5" s="22" t="s">
        <v>91</v>
      </c>
      <c r="DP5" s="22" t="s">
        <v>92</v>
      </c>
      <c r="DQ5" s="22" t="s">
        <v>93</v>
      </c>
      <c r="DR5" s="22" t="s">
        <v>94</v>
      </c>
      <c r="DS5" s="22" t="s">
        <v>89</v>
      </c>
      <c r="DT5" s="22" t="s">
        <v>84</v>
      </c>
      <c r="DU5" s="22" t="s">
        <v>85</v>
      </c>
      <c r="DV5" s="22" t="s">
        <v>86</v>
      </c>
      <c r="DW5" s="22" t="s">
        <v>87</v>
      </c>
      <c r="DX5" s="22" t="s">
        <v>88</v>
      </c>
      <c r="DY5" s="22" t="s">
        <v>90</v>
      </c>
      <c r="DZ5" s="22" t="s">
        <v>91</v>
      </c>
      <c r="EA5" s="22" t="s">
        <v>92</v>
      </c>
      <c r="EB5" s="22" t="s">
        <v>93</v>
      </c>
      <c r="EC5" s="22" t="s">
        <v>94</v>
      </c>
      <c r="ED5" s="22" t="s">
        <v>89</v>
      </c>
      <c r="EE5" s="22" t="s">
        <v>84</v>
      </c>
      <c r="EF5" s="22" t="s">
        <v>85</v>
      </c>
      <c r="EG5" s="22" t="s">
        <v>86</v>
      </c>
      <c r="EH5" s="22" t="s">
        <v>87</v>
      </c>
      <c r="EI5" s="22" t="s">
        <v>88</v>
      </c>
      <c r="EJ5" s="22" t="s">
        <v>90</v>
      </c>
      <c r="EK5" s="22" t="s">
        <v>91</v>
      </c>
      <c r="EL5" s="22" t="s">
        <v>92</v>
      </c>
      <c r="EM5" s="22" t="s">
        <v>93</v>
      </c>
      <c r="EN5" s="22" t="s">
        <v>94</v>
      </c>
      <c r="EO5" s="22" t="s">
        <v>89</v>
      </c>
    </row>
    <row r="6" spans="1:148" s="13" customFormat="1" x14ac:dyDescent="0.2">
      <c r="A6" s="14" t="s">
        <v>95</v>
      </c>
      <c r="B6" s="19">
        <f t="shared" ref="B6:X6" si="1">B7</f>
        <v>2023</v>
      </c>
      <c r="C6" s="19">
        <f t="shared" si="1"/>
        <v>273619</v>
      </c>
      <c r="D6" s="19">
        <f t="shared" si="1"/>
        <v>46</v>
      </c>
      <c r="E6" s="19">
        <f t="shared" si="1"/>
        <v>17</v>
      </c>
      <c r="F6" s="19">
        <f t="shared" si="1"/>
        <v>1</v>
      </c>
      <c r="G6" s="19">
        <f t="shared" si="1"/>
        <v>0</v>
      </c>
      <c r="H6" s="19" t="str">
        <f t="shared" si="1"/>
        <v>大阪府　熊取町</v>
      </c>
      <c r="I6" s="19" t="str">
        <f t="shared" si="1"/>
        <v>法適用</v>
      </c>
      <c r="J6" s="19" t="str">
        <f t="shared" si="1"/>
        <v>下水道事業</v>
      </c>
      <c r="K6" s="19" t="str">
        <f t="shared" si="1"/>
        <v>公共下水道</v>
      </c>
      <c r="L6" s="19" t="str">
        <f t="shared" si="1"/>
        <v>Bc1</v>
      </c>
      <c r="M6" s="19" t="str">
        <f t="shared" si="1"/>
        <v>非設置</v>
      </c>
      <c r="N6" s="23" t="str">
        <f t="shared" si="1"/>
        <v>-</v>
      </c>
      <c r="O6" s="23">
        <f t="shared" si="1"/>
        <v>66.06</v>
      </c>
      <c r="P6" s="23">
        <f t="shared" si="1"/>
        <v>84.18</v>
      </c>
      <c r="Q6" s="23">
        <f t="shared" si="1"/>
        <v>87.84</v>
      </c>
      <c r="R6" s="23">
        <f t="shared" si="1"/>
        <v>2530</v>
      </c>
      <c r="S6" s="23">
        <f t="shared" si="1"/>
        <v>42854</v>
      </c>
      <c r="T6" s="23">
        <f t="shared" si="1"/>
        <v>17.239999999999998</v>
      </c>
      <c r="U6" s="23">
        <f t="shared" si="1"/>
        <v>2485.73</v>
      </c>
      <c r="V6" s="23">
        <f t="shared" si="1"/>
        <v>35970</v>
      </c>
      <c r="W6" s="23">
        <f t="shared" si="1"/>
        <v>6.13</v>
      </c>
      <c r="X6" s="23">
        <f t="shared" si="1"/>
        <v>5867.86</v>
      </c>
      <c r="Y6" s="27">
        <f t="shared" ref="Y6:AH6" si="2">IF(Y7="",NA(),Y7)</f>
        <v>103.58</v>
      </c>
      <c r="Z6" s="27">
        <f t="shared" si="2"/>
        <v>105.81</v>
      </c>
      <c r="AA6" s="27">
        <f t="shared" si="2"/>
        <v>108.5</v>
      </c>
      <c r="AB6" s="27">
        <f t="shared" si="2"/>
        <v>107.5</v>
      </c>
      <c r="AC6" s="27">
        <f t="shared" si="2"/>
        <v>105.75</v>
      </c>
      <c r="AD6" s="27">
        <f t="shared" si="2"/>
        <v>105.89</v>
      </c>
      <c r="AE6" s="27">
        <f t="shared" si="2"/>
        <v>104.59</v>
      </c>
      <c r="AF6" s="27">
        <f t="shared" si="2"/>
        <v>106.9</v>
      </c>
      <c r="AG6" s="27">
        <f t="shared" si="2"/>
        <v>106.74</v>
      </c>
      <c r="AH6" s="27">
        <f t="shared" si="2"/>
        <v>106.65</v>
      </c>
      <c r="AI6" s="23" t="str">
        <f>IF(AI7="","",IF(AI7="-","【-】","【"&amp;SUBSTITUTE(TEXT(AI7,"#,##0.00"),"-","△")&amp;"】"))</f>
        <v>【105.91】</v>
      </c>
      <c r="AJ6" s="23">
        <f t="shared" ref="AJ6:AS6" si="3">IF(AJ7="",NA(),AJ7)</f>
        <v>0</v>
      </c>
      <c r="AK6" s="23">
        <f t="shared" si="3"/>
        <v>0</v>
      </c>
      <c r="AL6" s="23">
        <f t="shared" si="3"/>
        <v>0</v>
      </c>
      <c r="AM6" s="23">
        <f t="shared" si="3"/>
        <v>0</v>
      </c>
      <c r="AN6" s="23">
        <f t="shared" si="3"/>
        <v>0</v>
      </c>
      <c r="AO6" s="27">
        <f t="shared" si="3"/>
        <v>0.83</v>
      </c>
      <c r="AP6" s="27">
        <f t="shared" si="3"/>
        <v>0.83</v>
      </c>
      <c r="AQ6" s="27">
        <f t="shared" si="3"/>
        <v>5.3</v>
      </c>
      <c r="AR6" s="27">
        <f t="shared" si="3"/>
        <v>6.49</v>
      </c>
      <c r="AS6" s="27">
        <f t="shared" si="3"/>
        <v>6.74</v>
      </c>
      <c r="AT6" s="23" t="str">
        <f>IF(AT7="","",IF(AT7="-","【-】","【"&amp;SUBSTITUTE(TEXT(AT7,"#,##0.00"),"-","△")&amp;"】"))</f>
        <v>【3.03】</v>
      </c>
      <c r="AU6" s="27">
        <f t="shared" ref="AU6:BD6" si="4">IF(AU7="",NA(),AU7)</f>
        <v>36.880000000000003</v>
      </c>
      <c r="AV6" s="27">
        <f t="shared" si="4"/>
        <v>55.39</v>
      </c>
      <c r="AW6" s="27">
        <f t="shared" si="4"/>
        <v>60.84</v>
      </c>
      <c r="AX6" s="27">
        <f t="shared" si="4"/>
        <v>77.13</v>
      </c>
      <c r="AY6" s="27">
        <f t="shared" si="4"/>
        <v>80.73</v>
      </c>
      <c r="AZ6" s="27">
        <f t="shared" si="4"/>
        <v>61.2</v>
      </c>
      <c r="BA6" s="27">
        <f t="shared" si="4"/>
        <v>57.6</v>
      </c>
      <c r="BB6" s="27">
        <f t="shared" si="4"/>
        <v>72.92</v>
      </c>
      <c r="BC6" s="27">
        <f t="shared" si="4"/>
        <v>81.19</v>
      </c>
      <c r="BD6" s="27">
        <f t="shared" si="4"/>
        <v>85.86</v>
      </c>
      <c r="BE6" s="23" t="str">
        <f>IF(BE7="","",IF(BE7="-","【-】","【"&amp;SUBSTITUTE(TEXT(BE7,"#,##0.00"),"-","△")&amp;"】"))</f>
        <v>【78.43】</v>
      </c>
      <c r="BF6" s="27">
        <f t="shared" ref="BF6:BO6" si="5">IF(BF7="",NA(),BF7)</f>
        <v>712.45</v>
      </c>
      <c r="BG6" s="27">
        <f t="shared" si="5"/>
        <v>677.75</v>
      </c>
      <c r="BH6" s="27">
        <f t="shared" si="5"/>
        <v>679.22</v>
      </c>
      <c r="BI6" s="27">
        <f t="shared" si="5"/>
        <v>533.38</v>
      </c>
      <c r="BJ6" s="27">
        <f t="shared" si="5"/>
        <v>473.72</v>
      </c>
      <c r="BK6" s="27">
        <f t="shared" si="5"/>
        <v>1033.5999999999999</v>
      </c>
      <c r="BL6" s="27">
        <f t="shared" si="5"/>
        <v>1008.36</v>
      </c>
      <c r="BM6" s="27">
        <f t="shared" si="5"/>
        <v>734.47</v>
      </c>
      <c r="BN6" s="27">
        <f t="shared" si="5"/>
        <v>720.89</v>
      </c>
      <c r="BO6" s="27">
        <f t="shared" si="5"/>
        <v>676.93</v>
      </c>
      <c r="BP6" s="23" t="str">
        <f>IF(BP7="","",IF(BP7="-","【-】","【"&amp;SUBSTITUTE(TEXT(BP7,"#,##0.00"),"-","△")&amp;"】"))</f>
        <v>【630.82】</v>
      </c>
      <c r="BQ6" s="27">
        <f t="shared" ref="BQ6:BZ6" si="6">IF(BQ7="",NA(),BQ7)</f>
        <v>124.79</v>
      </c>
      <c r="BR6" s="27">
        <f t="shared" si="6"/>
        <v>127.53</v>
      </c>
      <c r="BS6" s="27">
        <f t="shared" si="6"/>
        <v>139.68</v>
      </c>
      <c r="BT6" s="27">
        <f t="shared" si="6"/>
        <v>139.15</v>
      </c>
      <c r="BU6" s="27">
        <f t="shared" si="6"/>
        <v>131.69</v>
      </c>
      <c r="BV6" s="27">
        <f t="shared" si="6"/>
        <v>85.39</v>
      </c>
      <c r="BW6" s="27">
        <f t="shared" si="6"/>
        <v>85.67</v>
      </c>
      <c r="BX6" s="27">
        <f t="shared" si="6"/>
        <v>90.69</v>
      </c>
      <c r="BY6" s="27">
        <f t="shared" si="6"/>
        <v>90.5</v>
      </c>
      <c r="BZ6" s="27">
        <f t="shared" si="6"/>
        <v>92.66</v>
      </c>
      <c r="CA6" s="23" t="str">
        <f>IF(CA7="","",IF(CA7="-","【-】","【"&amp;SUBSTITUTE(TEXT(CA7,"#,##0.00"),"-","△")&amp;"】"))</f>
        <v>【97.81】</v>
      </c>
      <c r="CB6" s="27">
        <f t="shared" ref="CB6:CK6" si="7">IF(CB7="",NA(),CB7)</f>
        <v>112.2</v>
      </c>
      <c r="CC6" s="27">
        <f t="shared" si="7"/>
        <v>109.04</v>
      </c>
      <c r="CD6" s="27">
        <f t="shared" si="7"/>
        <v>99.28</v>
      </c>
      <c r="CE6" s="27">
        <f t="shared" si="7"/>
        <v>99.91</v>
      </c>
      <c r="CF6" s="27">
        <f t="shared" si="7"/>
        <v>106.46</v>
      </c>
      <c r="CG6" s="27">
        <f t="shared" si="7"/>
        <v>150.96</v>
      </c>
      <c r="CH6" s="27">
        <f t="shared" si="7"/>
        <v>146.12</v>
      </c>
      <c r="CI6" s="27">
        <f t="shared" si="7"/>
        <v>138.52000000000001</v>
      </c>
      <c r="CJ6" s="27">
        <f t="shared" si="7"/>
        <v>138.66999999999999</v>
      </c>
      <c r="CK6" s="27">
        <f t="shared" si="7"/>
        <v>139.12</v>
      </c>
      <c r="CL6" s="23" t="str">
        <f>IF(CL7="","",IF(CL7="-","【-】","【"&amp;SUBSTITUTE(TEXT(CL7,"#,##0.00"),"-","△")&amp;"】"))</f>
        <v>【138.75】</v>
      </c>
      <c r="CM6" s="27" t="str">
        <f t="shared" ref="CM6:CV6" si="8">IF(CM7="",NA(),CM7)</f>
        <v>-</v>
      </c>
      <c r="CN6" s="27" t="str">
        <f t="shared" si="8"/>
        <v>-</v>
      </c>
      <c r="CO6" s="27" t="str">
        <f t="shared" si="8"/>
        <v>-</v>
      </c>
      <c r="CP6" s="27" t="str">
        <f t="shared" si="8"/>
        <v>-</v>
      </c>
      <c r="CQ6" s="27" t="str">
        <f t="shared" si="8"/>
        <v>-</v>
      </c>
      <c r="CR6" s="27">
        <f t="shared" si="8"/>
        <v>66.180000000000007</v>
      </c>
      <c r="CS6" s="27">
        <f t="shared" si="8"/>
        <v>56.39</v>
      </c>
      <c r="CT6" s="27">
        <f t="shared" si="8"/>
        <v>59.96</v>
      </c>
      <c r="CU6" s="27">
        <f t="shared" si="8"/>
        <v>59.9</v>
      </c>
      <c r="CV6" s="27">
        <f t="shared" si="8"/>
        <v>60.13</v>
      </c>
      <c r="CW6" s="23" t="str">
        <f>IF(CW7="","",IF(CW7="-","【-】","【"&amp;SUBSTITUTE(TEXT(CW7,"#,##0.00"),"-","△")&amp;"】"))</f>
        <v>【58.94】</v>
      </c>
      <c r="CX6" s="27">
        <f t="shared" ref="CX6:DG6" si="9">IF(CX7="",NA(),CX7)</f>
        <v>94.81</v>
      </c>
      <c r="CY6" s="27">
        <f t="shared" si="9"/>
        <v>94.97</v>
      </c>
      <c r="CZ6" s="27">
        <f t="shared" si="9"/>
        <v>95.08</v>
      </c>
      <c r="DA6" s="27">
        <f t="shared" si="9"/>
        <v>95.07</v>
      </c>
      <c r="DB6" s="27">
        <f t="shared" si="9"/>
        <v>94.77</v>
      </c>
      <c r="DC6" s="27">
        <f t="shared" si="9"/>
        <v>91.87</v>
      </c>
      <c r="DD6" s="27">
        <f t="shared" si="9"/>
        <v>91.45</v>
      </c>
      <c r="DE6" s="27">
        <f t="shared" si="9"/>
        <v>94.27</v>
      </c>
      <c r="DF6" s="27">
        <f t="shared" si="9"/>
        <v>94.46</v>
      </c>
      <c r="DG6" s="27">
        <f t="shared" si="9"/>
        <v>94.37</v>
      </c>
      <c r="DH6" s="23" t="str">
        <f>IF(DH7="","",IF(DH7="-","【-】","【"&amp;SUBSTITUTE(TEXT(DH7,"#,##0.00"),"-","△")&amp;"】"))</f>
        <v>【95.91】</v>
      </c>
      <c r="DI6" s="27">
        <f t="shared" ref="DI6:DR6" si="10">IF(DI7="",NA(),DI7)</f>
        <v>6.73</v>
      </c>
      <c r="DJ6" s="27">
        <f t="shared" si="10"/>
        <v>9.8800000000000008</v>
      </c>
      <c r="DK6" s="27">
        <f t="shared" si="10"/>
        <v>13.01</v>
      </c>
      <c r="DL6" s="27">
        <f t="shared" si="10"/>
        <v>15.7</v>
      </c>
      <c r="DM6" s="27">
        <f t="shared" si="10"/>
        <v>18.22</v>
      </c>
      <c r="DN6" s="27">
        <f t="shared" si="10"/>
        <v>19.78</v>
      </c>
      <c r="DO6" s="27">
        <f t="shared" si="10"/>
        <v>14.8</v>
      </c>
      <c r="DP6" s="27">
        <f t="shared" si="10"/>
        <v>25.2</v>
      </c>
      <c r="DQ6" s="27">
        <f t="shared" si="10"/>
        <v>27.42</v>
      </c>
      <c r="DR6" s="27">
        <f t="shared" si="10"/>
        <v>30.01</v>
      </c>
      <c r="DS6" s="23" t="str">
        <f>IF(DS7="","",IF(DS7="-","【-】","【"&amp;SUBSTITUTE(TEXT(DS7,"#,##0.00"),"-","△")&amp;"】"))</f>
        <v>【41.09】</v>
      </c>
      <c r="DT6" s="23">
        <f t="shared" ref="DT6:EC6" si="11">IF(DT7="",NA(),DT7)</f>
        <v>0</v>
      </c>
      <c r="DU6" s="23">
        <f t="shared" si="11"/>
        <v>0</v>
      </c>
      <c r="DV6" s="23">
        <f t="shared" si="11"/>
        <v>0</v>
      </c>
      <c r="DW6" s="23">
        <f t="shared" si="11"/>
        <v>0</v>
      </c>
      <c r="DX6" s="23">
        <f t="shared" si="11"/>
        <v>0</v>
      </c>
      <c r="DY6" s="27">
        <f t="shared" si="11"/>
        <v>0.44</v>
      </c>
      <c r="DZ6" s="27">
        <f t="shared" si="11"/>
        <v>0.1</v>
      </c>
      <c r="EA6" s="27">
        <f t="shared" si="11"/>
        <v>2.02</v>
      </c>
      <c r="EB6" s="27">
        <f t="shared" si="11"/>
        <v>2.67</v>
      </c>
      <c r="EC6" s="27">
        <f t="shared" si="11"/>
        <v>3.43</v>
      </c>
      <c r="ED6" s="23" t="str">
        <f>IF(ED7="","",IF(ED7="-","【-】","【"&amp;SUBSTITUTE(TEXT(ED7,"#,##0.00"),"-","△")&amp;"】"))</f>
        <v>【8.68】</v>
      </c>
      <c r="EE6" s="23">
        <f t="shared" ref="EE6:EN6" si="12">IF(EE7="",NA(),EE7)</f>
        <v>0</v>
      </c>
      <c r="EF6" s="23">
        <f t="shared" si="12"/>
        <v>0</v>
      </c>
      <c r="EG6" s="23">
        <f t="shared" si="12"/>
        <v>0</v>
      </c>
      <c r="EH6" s="23">
        <f t="shared" si="12"/>
        <v>0</v>
      </c>
      <c r="EI6" s="23">
        <f t="shared" si="12"/>
        <v>0</v>
      </c>
      <c r="EJ6" s="27">
        <f t="shared" si="12"/>
        <v>0.05</v>
      </c>
      <c r="EK6" s="27">
        <f t="shared" si="12"/>
        <v>0.09</v>
      </c>
      <c r="EL6" s="27">
        <f t="shared" si="12"/>
        <v>0.24</v>
      </c>
      <c r="EM6" s="27">
        <f t="shared" si="12"/>
        <v>0.14000000000000001</v>
      </c>
      <c r="EN6" s="27">
        <f t="shared" si="12"/>
        <v>0.06</v>
      </c>
      <c r="EO6" s="23" t="str">
        <f>IF(EO7="","",IF(EO7="-","【-】","【"&amp;SUBSTITUTE(TEXT(EO7,"#,##0.00"),"-","△")&amp;"】"))</f>
        <v>【0.22】</v>
      </c>
    </row>
    <row r="7" spans="1:148" s="13" customFormat="1" x14ac:dyDescent="0.2">
      <c r="A7" s="14"/>
      <c r="B7" s="20">
        <v>2023</v>
      </c>
      <c r="C7" s="20">
        <v>273619</v>
      </c>
      <c r="D7" s="20">
        <v>46</v>
      </c>
      <c r="E7" s="20">
        <v>17</v>
      </c>
      <c r="F7" s="20">
        <v>1</v>
      </c>
      <c r="G7" s="20">
        <v>0</v>
      </c>
      <c r="H7" s="20" t="s">
        <v>25</v>
      </c>
      <c r="I7" s="20" t="s">
        <v>96</v>
      </c>
      <c r="J7" s="20" t="s">
        <v>97</v>
      </c>
      <c r="K7" s="20" t="s">
        <v>98</v>
      </c>
      <c r="L7" s="20" t="s">
        <v>99</v>
      </c>
      <c r="M7" s="20" t="s">
        <v>100</v>
      </c>
      <c r="N7" s="24" t="s">
        <v>101</v>
      </c>
      <c r="O7" s="24">
        <v>66.06</v>
      </c>
      <c r="P7" s="24">
        <v>84.18</v>
      </c>
      <c r="Q7" s="24">
        <v>87.84</v>
      </c>
      <c r="R7" s="24">
        <v>2530</v>
      </c>
      <c r="S7" s="24">
        <v>42854</v>
      </c>
      <c r="T7" s="24">
        <v>17.239999999999998</v>
      </c>
      <c r="U7" s="24">
        <v>2485.73</v>
      </c>
      <c r="V7" s="24">
        <v>35970</v>
      </c>
      <c r="W7" s="24">
        <v>6.13</v>
      </c>
      <c r="X7" s="24">
        <v>5867.86</v>
      </c>
      <c r="Y7" s="24">
        <v>103.58</v>
      </c>
      <c r="Z7" s="24">
        <v>105.81</v>
      </c>
      <c r="AA7" s="24">
        <v>108.5</v>
      </c>
      <c r="AB7" s="24">
        <v>107.5</v>
      </c>
      <c r="AC7" s="24">
        <v>105.75</v>
      </c>
      <c r="AD7" s="24">
        <v>105.89</v>
      </c>
      <c r="AE7" s="24">
        <v>104.59</v>
      </c>
      <c r="AF7" s="24">
        <v>106.9</v>
      </c>
      <c r="AG7" s="24">
        <v>106.74</v>
      </c>
      <c r="AH7" s="24">
        <v>106.65</v>
      </c>
      <c r="AI7" s="24">
        <v>105.91</v>
      </c>
      <c r="AJ7" s="24">
        <v>0</v>
      </c>
      <c r="AK7" s="24">
        <v>0</v>
      </c>
      <c r="AL7" s="24">
        <v>0</v>
      </c>
      <c r="AM7" s="24">
        <v>0</v>
      </c>
      <c r="AN7" s="24">
        <v>0</v>
      </c>
      <c r="AO7" s="24">
        <v>0.83</v>
      </c>
      <c r="AP7" s="24">
        <v>0.83</v>
      </c>
      <c r="AQ7" s="24">
        <v>5.3</v>
      </c>
      <c r="AR7" s="24">
        <v>6.49</v>
      </c>
      <c r="AS7" s="24">
        <v>6.74</v>
      </c>
      <c r="AT7" s="24">
        <v>3.03</v>
      </c>
      <c r="AU7" s="24">
        <v>36.880000000000003</v>
      </c>
      <c r="AV7" s="24">
        <v>55.39</v>
      </c>
      <c r="AW7" s="24">
        <v>60.84</v>
      </c>
      <c r="AX7" s="24">
        <v>77.13</v>
      </c>
      <c r="AY7" s="24">
        <v>80.73</v>
      </c>
      <c r="AZ7" s="24">
        <v>61.2</v>
      </c>
      <c r="BA7" s="24">
        <v>57.6</v>
      </c>
      <c r="BB7" s="24">
        <v>72.92</v>
      </c>
      <c r="BC7" s="24">
        <v>81.19</v>
      </c>
      <c r="BD7" s="24">
        <v>85.86</v>
      </c>
      <c r="BE7" s="24">
        <v>78.430000000000007</v>
      </c>
      <c r="BF7" s="24">
        <v>712.45</v>
      </c>
      <c r="BG7" s="24">
        <v>677.75</v>
      </c>
      <c r="BH7" s="24">
        <v>679.22</v>
      </c>
      <c r="BI7" s="24">
        <v>533.38</v>
      </c>
      <c r="BJ7" s="24">
        <v>473.72</v>
      </c>
      <c r="BK7" s="24">
        <v>1033.5999999999999</v>
      </c>
      <c r="BL7" s="24">
        <v>1008.36</v>
      </c>
      <c r="BM7" s="24">
        <v>734.47</v>
      </c>
      <c r="BN7" s="24">
        <v>720.89</v>
      </c>
      <c r="BO7" s="24">
        <v>676.93</v>
      </c>
      <c r="BP7" s="24">
        <v>630.82000000000005</v>
      </c>
      <c r="BQ7" s="24">
        <v>124.79</v>
      </c>
      <c r="BR7" s="24">
        <v>127.53</v>
      </c>
      <c r="BS7" s="24">
        <v>139.68</v>
      </c>
      <c r="BT7" s="24">
        <v>139.15</v>
      </c>
      <c r="BU7" s="24">
        <v>131.69</v>
      </c>
      <c r="BV7" s="24">
        <v>85.39</v>
      </c>
      <c r="BW7" s="24">
        <v>85.67</v>
      </c>
      <c r="BX7" s="24">
        <v>90.69</v>
      </c>
      <c r="BY7" s="24">
        <v>90.5</v>
      </c>
      <c r="BZ7" s="24">
        <v>92.66</v>
      </c>
      <c r="CA7" s="24">
        <v>97.81</v>
      </c>
      <c r="CB7" s="24">
        <v>112.2</v>
      </c>
      <c r="CC7" s="24">
        <v>109.04</v>
      </c>
      <c r="CD7" s="24">
        <v>99.28</v>
      </c>
      <c r="CE7" s="24">
        <v>99.91</v>
      </c>
      <c r="CF7" s="24">
        <v>106.46</v>
      </c>
      <c r="CG7" s="24">
        <v>150.96</v>
      </c>
      <c r="CH7" s="24">
        <v>146.12</v>
      </c>
      <c r="CI7" s="24">
        <v>138.52000000000001</v>
      </c>
      <c r="CJ7" s="24">
        <v>138.66999999999999</v>
      </c>
      <c r="CK7" s="24">
        <v>139.12</v>
      </c>
      <c r="CL7" s="24">
        <v>138.75</v>
      </c>
      <c r="CM7" s="24" t="s">
        <v>101</v>
      </c>
      <c r="CN7" s="24" t="s">
        <v>101</v>
      </c>
      <c r="CO7" s="24" t="s">
        <v>101</v>
      </c>
      <c r="CP7" s="24" t="s">
        <v>101</v>
      </c>
      <c r="CQ7" s="24" t="s">
        <v>101</v>
      </c>
      <c r="CR7" s="24">
        <v>66.180000000000007</v>
      </c>
      <c r="CS7" s="24">
        <v>56.39</v>
      </c>
      <c r="CT7" s="24">
        <v>59.96</v>
      </c>
      <c r="CU7" s="24">
        <v>59.9</v>
      </c>
      <c r="CV7" s="24">
        <v>60.13</v>
      </c>
      <c r="CW7" s="24">
        <v>58.94</v>
      </c>
      <c r="CX7" s="24">
        <v>94.81</v>
      </c>
      <c r="CY7" s="24">
        <v>94.97</v>
      </c>
      <c r="CZ7" s="24">
        <v>95.08</v>
      </c>
      <c r="DA7" s="24">
        <v>95.07</v>
      </c>
      <c r="DB7" s="24">
        <v>94.77</v>
      </c>
      <c r="DC7" s="24">
        <v>91.87</v>
      </c>
      <c r="DD7" s="24">
        <v>91.45</v>
      </c>
      <c r="DE7" s="24">
        <v>94.27</v>
      </c>
      <c r="DF7" s="24">
        <v>94.46</v>
      </c>
      <c r="DG7" s="24">
        <v>94.37</v>
      </c>
      <c r="DH7" s="24">
        <v>95.91</v>
      </c>
      <c r="DI7" s="24">
        <v>6.73</v>
      </c>
      <c r="DJ7" s="24">
        <v>9.8800000000000008</v>
      </c>
      <c r="DK7" s="24">
        <v>13.01</v>
      </c>
      <c r="DL7" s="24">
        <v>15.7</v>
      </c>
      <c r="DM7" s="24">
        <v>18.22</v>
      </c>
      <c r="DN7" s="24">
        <v>19.78</v>
      </c>
      <c r="DO7" s="24">
        <v>14.8</v>
      </c>
      <c r="DP7" s="24">
        <v>25.2</v>
      </c>
      <c r="DQ7" s="24">
        <v>27.42</v>
      </c>
      <c r="DR7" s="24">
        <v>30.01</v>
      </c>
      <c r="DS7" s="24">
        <v>41.09</v>
      </c>
      <c r="DT7" s="24">
        <v>0</v>
      </c>
      <c r="DU7" s="24">
        <v>0</v>
      </c>
      <c r="DV7" s="24">
        <v>0</v>
      </c>
      <c r="DW7" s="24">
        <v>0</v>
      </c>
      <c r="DX7" s="24">
        <v>0</v>
      </c>
      <c r="DY7" s="24">
        <v>0.44</v>
      </c>
      <c r="DZ7" s="24">
        <v>0.1</v>
      </c>
      <c r="EA7" s="24">
        <v>2.02</v>
      </c>
      <c r="EB7" s="24">
        <v>2.67</v>
      </c>
      <c r="EC7" s="24">
        <v>3.43</v>
      </c>
      <c r="ED7" s="24">
        <v>8.68</v>
      </c>
      <c r="EE7" s="24">
        <v>0</v>
      </c>
      <c r="EF7" s="24">
        <v>0</v>
      </c>
      <c r="EG7" s="24">
        <v>0</v>
      </c>
      <c r="EH7" s="24">
        <v>0</v>
      </c>
      <c r="EI7" s="24">
        <v>0</v>
      </c>
      <c r="EJ7" s="24">
        <v>0.05</v>
      </c>
      <c r="EK7" s="24">
        <v>0.09</v>
      </c>
      <c r="EL7" s="24">
        <v>0.24</v>
      </c>
      <c r="EM7" s="24">
        <v>0.14000000000000001</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15"/>
      <c r="B9" s="15" t="s">
        <v>102</v>
      </c>
      <c r="C9" s="15" t="s">
        <v>103</v>
      </c>
      <c r="D9" s="15" t="s">
        <v>104</v>
      </c>
      <c r="E9" s="15" t="s">
        <v>105</v>
      </c>
      <c r="F9" s="15" t="s">
        <v>106</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15" t="s">
        <v>2</v>
      </c>
      <c r="B10" s="21">
        <f>DATEVALUE($B7-B11&amp;"/1/"&amp;B12)</f>
        <v>36892</v>
      </c>
      <c r="C10" s="21">
        <f>DATEVALUE($B7-C11&amp;"/1/"&amp;C12)</f>
        <v>37257</v>
      </c>
      <c r="D10" s="21">
        <f>DATEVALUE($B7-D11&amp;"/1/"&amp;D12)</f>
        <v>37623</v>
      </c>
      <c r="E10" s="21">
        <f>DATEVALUE($B7-E11&amp;"/1/"&amp;E12)</f>
        <v>37989</v>
      </c>
      <c r="F10" s="21">
        <f>DATEVALUE($B7-F11&amp;"/1/"&amp;F12)</f>
        <v>38356</v>
      </c>
    </row>
    <row r="11" spans="1:148" x14ac:dyDescent="0.2">
      <c r="B11">
        <v>22</v>
      </c>
      <c r="C11">
        <v>21</v>
      </c>
      <c r="D11">
        <v>20</v>
      </c>
      <c r="E11">
        <v>19</v>
      </c>
      <c r="F11">
        <v>18</v>
      </c>
      <c r="G11" t="s">
        <v>107</v>
      </c>
    </row>
    <row r="12" spans="1:148" x14ac:dyDescent="0.2">
      <c r="B12">
        <v>1</v>
      </c>
      <c r="C12">
        <v>1</v>
      </c>
      <c r="D12">
        <v>2</v>
      </c>
      <c r="E12">
        <v>3</v>
      </c>
      <c r="F12">
        <v>4</v>
      </c>
      <c r="G12" t="s">
        <v>108</v>
      </c>
    </row>
    <row r="13" spans="1:148" x14ac:dyDescent="0.2">
      <c r="B13" t="s">
        <v>109</v>
      </c>
      <c r="C13" t="s">
        <v>109</v>
      </c>
      <c r="D13" t="s">
        <v>109</v>
      </c>
      <c r="E13" t="s">
        <v>109</v>
      </c>
      <c r="F13" t="s">
        <v>109</v>
      </c>
      <c r="G13" t="s">
        <v>110</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岸井夏希</cp:lastModifiedBy>
  <dcterms:created xsi:type="dcterms:W3CDTF">2025-01-24T07:04:22Z</dcterms:created>
  <dcterms:modified xsi:type="dcterms:W3CDTF">2025-02-27T06:39:57Z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2025-01-30T09:42:21Z</vt:filetime>
  </property>
</Properties>
</file>