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0000sv0ns101\d11757$\doc\財政\04公営企業\01.決算統計\R6年度（R5決算）\22_経営比較分析表\07_アップロード\02_アップロードデータ（分析表）\01-2_アップ前準備\"/>
    </mc:Choice>
  </mc:AlternateContent>
  <xr:revisionPtr revIDLastSave="0" documentId="13_ncr:1_{A9D224C9-72E4-4112-B950-E5A0FCF99504}" xr6:coauthVersionLast="47" xr6:coauthVersionMax="47" xr10:uidLastSave="{00000000-0000-0000-0000-000000000000}"/>
  <workbookProtection workbookAlgorithmName="SHA-512" workbookHashValue="zZQ+GqulzGs0+ANc8eJbWGYQwUUlM/UWo4dr0t5+sNbQEsETNc/FQRhLhwYFENTKI2cX6xT/4o2Rnfvmy83zWA==" workbookSaltValue="484InEuoRSz6Ya1DAICOXg==" workbookSpinCount="100000" lockStructure="1"/>
  <bookViews>
    <workbookView xWindow="9276" yWindow="696" windowWidth="13764" windowHeight="13248"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G85" i="4" s="1"/>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W6" i="5"/>
  <c r="V6" i="5"/>
  <c r="AL10" i="4" s="1"/>
  <c r="U6" i="5"/>
  <c r="BB8" i="4" s="1"/>
  <c r="T6" i="5"/>
  <c r="S6" i="5"/>
  <c r="AL8" i="4" s="1"/>
  <c r="R6" i="5"/>
  <c r="AD10" i="4" s="1"/>
  <c r="Q6" i="5"/>
  <c r="W10" i="4" s="1"/>
  <c r="P6" i="5"/>
  <c r="O6" i="5"/>
  <c r="I10" i="4" s="1"/>
  <c r="N6" i="5"/>
  <c r="B10" i="4" s="1"/>
  <c r="M6" i="5"/>
  <c r="AD8" i="4" s="1"/>
  <c r="L6" i="5"/>
  <c r="K6" i="5"/>
  <c r="J6" i="5"/>
  <c r="I8" i="4" s="1"/>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5" i="4"/>
  <c r="K85" i="4"/>
  <c r="I85" i="4"/>
  <c r="H85" i="4"/>
  <c r="BB10" i="4"/>
  <c r="AT10" i="4"/>
  <c r="P10" i="4"/>
  <c r="AT8" i="4"/>
  <c r="W8" i="4"/>
  <c r="P8" i="4"/>
  <c r="B6" i="4"/>
</calcChain>
</file>

<file path=xl/sharedStrings.xml><?xml version="1.0" encoding="utf-8"?>
<sst xmlns="http://schemas.openxmlformats.org/spreadsheetml/2006/main" count="236" uniqueCount="115">
  <si>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</si>
  <si>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</si>
  <si>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</si>
  <si>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</si>
  <si>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</si>
  <si>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</si>
  <si>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</si>
  <si>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</si>
  <si>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</si>
  <si>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</si>
  <si>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</si>
  <si>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</si>
  <si>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</si>
  <si>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</si>
  <si>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</si>
  <si>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</si>
  <si>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</si>
  <si>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</si>
  <si>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</si>
  <si>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</si>
  <si>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</si>
  <si>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</si>
  <si>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</si>
  <si>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</si>
  <si>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</si>
  <si>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</si>
  <si>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</si>
  <si>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</si>
  <si>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</si>
  <si>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</si>
  <si>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</si>
  <si>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</si>
  <si>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</si>
  <si>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</si>
  <si>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</si>
  <si>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</si>
  <si>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</si>
  <si>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</si>
  <si>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</si>
  <si>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</si>
  <si>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</si>
  <si>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</si>
  <si>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</si>
  <si>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</si>
  <si>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</si>
  <si>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</si>
  <si>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</si>
  <si>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</si>
  <si>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</si>
  <si>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</si>
  <si>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</si>
  <si>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</si>
  <si>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</si>
  <si>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</si>
  <si>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</si>
  <si>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</si>
  <si>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</si>
  <si>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</si>
  <si>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</si>
  <si>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</si>
  <si>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</si>
  <si>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</si>
  <si>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</si>
  <si>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</si>
  <si>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</si>
  <si>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</si>
  <si>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</si>
  <si>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</si>
  <si>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</si>
  <si>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</si>
  <si>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</si>
  <si>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</si>
  <si>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</si>
  <si>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</si>
  <si>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</si>
  <si>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</si>
  <si>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</si>
  <si>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</si>
  <si>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</si>
  <si>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</si>
  <si>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</si>
  <si>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</si>
  <si>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</si>
  <si>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</si>
  <si>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</si>
  <si>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</si>
  <si>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</si>
  <si>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</si>
  <si>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</si>
  <si>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</si>
  <si>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</si>
  <si>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</si>
  <si>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</si>
  <si>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</si>
  <si>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</si>
  <si>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</si>
  <si>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摂津市</t>
  </si>
  <si>
    <t>法適用</t>
  </si>
  <si>
    <t>下水道事業</t>
  </si>
  <si>
    <t>公共下水道</t>
  </si>
  <si>
    <t>Bb1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</si>
  <si>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</si>
  <si>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</si>
  <si>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</si>
  <si>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</si>
  <si>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</si>
  <si>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</si>
  <si>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</si>
  <si>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</si>
  <si>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</si>
  <si>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</si>
  <si>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</si>
  <si>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　市内のマンション開発などにより市の人口は微増となっているものの、企業の経費削減に向けた節水努力や一般家庭における節水型機器の普及により、有収水量は減少傾向にある。それに伴い下水道使用料も減少傾向にあり、これらの傾向は今後も続くと予想される。
　一方で、収益的支出においては減価償却費及び流域下水道管理費が増大し、汚水処理減価が高騰しており、資本的支出においては過去に集中的に整備した管渠の老朽化対策、改築更新等の費用、昨今頻発する大雨等による災害に備えた雨水整備の拡大による工事費等、さらなる費用の増加が見込まれることから、財政見通しは引き続き厳しい状況になると予測している。
　今後は、令和６年度の摂津市上下水道ビジョン及び摂津市下水道事業経営戦略中間見直しに基づいて、収支構造の適正化及び経営基盤の強化を図る。</t>
    <rPh sb="1" eb="3">
      <t>シナイ</t>
    </rPh>
    <rPh sb="9" eb="11">
      <t>カイハツ</t>
    </rPh>
    <rPh sb="16" eb="17">
      <t>シ</t>
    </rPh>
    <rPh sb="18" eb="20">
      <t>ジンコウ</t>
    </rPh>
    <rPh sb="21" eb="23">
      <t>ビゾウ</t>
    </rPh>
    <rPh sb="96" eb="98">
      <t>ケイコウ</t>
    </rPh>
    <rPh sb="106" eb="108">
      <t>ケイコウ</t>
    </rPh>
    <rPh sb="109" eb="111">
      <t>コンゴ</t>
    </rPh>
    <rPh sb="112" eb="113">
      <t>ツヅ</t>
    </rPh>
    <rPh sb="127" eb="132">
      <t>シュウエキテキシシュツ</t>
    </rPh>
    <rPh sb="137" eb="142">
      <t>ゲンカショウキャクヒ</t>
    </rPh>
    <rPh sb="142" eb="143">
      <t>オヨ</t>
    </rPh>
    <rPh sb="144" eb="152">
      <t>リュウイキゲスイドウカンリヒ</t>
    </rPh>
    <rPh sb="153" eb="155">
      <t>ゾウダイ</t>
    </rPh>
    <rPh sb="157" eb="161">
      <t>オスイショリ</t>
    </rPh>
    <rPh sb="161" eb="163">
      <t>ゲンカ</t>
    </rPh>
    <rPh sb="164" eb="166">
      <t>コウトウ</t>
    </rPh>
    <rPh sb="171" eb="176">
      <t>シホンテキシシュツ</t>
    </rPh>
    <rPh sb="326" eb="328">
      <t>チュウカン</t>
    </rPh>
    <rPh sb="328" eb="330">
      <t>ミナオ</t>
    </rPh>
    <phoneticPr fontId="4"/>
  </si>
  <si>
    <t>（１）①経常収支比率、②累積欠損金比率、③流動比率、④企業債残高対事業規模比率について
　本市は、昭和後期から平成初期にかけて短期間で集中して下水道整備を実施したが、市域が淀川、安威川といった一級河川の沿岸部に位置するため、工事において地下水等への対策が必要となり、工事費増大した。現在、整備当時に発行した企業債の償還はピークを越えたが、平成17年度以降令和4年度まで毎年資本費平準化債を発行したため、元利償還金の高止まりが続いている。
　令和5年度決算では、経常収支比率が104.09％と黒字を確保できているが、流域下水道管理費及び減価償却費の増加により前年度より4.23％減少した。企業債の発行額を償還額以内に抑制することで企業債残高対事業規模比率も改善したものの、流動負債（1年以内に償還予定の企業債）が過大なため、流動比率が類似団体と比較して低い水準となっている。
（２）⑤経費回収率、⑥汚水処理原価、⑦施設利用率、⑧水洗化率について
　経費回収率は100％であり、汚水処理にかかる経費を下水道使用料収入により賄うことができた。これは企業債の償還がピークを越えたため、汚水処理原価における汚水資本費（減価償却費及び企業債利息）が減少しているからであるが、流域下水道管理費の増加により汚水処理原価が増加しているため、汚水処理原価は類似事業体平均や全国平均と比較しても高水準にある。
　施設利用率は、本市下水道が流域関連公共下水道であり、市管理の単独の処理場を有していないことから算出していない。
　水洗化率は、職員による未水洗化世帯への戸別訪問、水洗便所改造助成金や水洗便所改造資金貸付金等の制度の設置により市民への啓発を行っているが、前年度と比較してほぼ横ばいとなっている。</t>
    <rPh sb="136" eb="138">
      <t>ゾウダイ</t>
    </rPh>
    <rPh sb="177" eb="179">
      <t>レイワ</t>
    </rPh>
    <rPh sb="180" eb="182">
      <t>ネンド</t>
    </rPh>
    <rPh sb="212" eb="213">
      <t>ツヅ</t>
    </rPh>
    <rPh sb="262" eb="263">
      <t>オヨ</t>
    </rPh>
    <rPh sb="264" eb="269">
      <t>ゲンカショウキャクヒ</t>
    </rPh>
    <rPh sb="270" eb="272">
      <t>ゾウカ</t>
    </rPh>
    <rPh sb="275" eb="277">
      <t>ゼンネン</t>
    </rPh>
    <rPh sb="277" eb="278">
      <t>ド</t>
    </rPh>
    <rPh sb="285" eb="287">
      <t>ゲンショウ</t>
    </rPh>
    <rPh sb="590" eb="592">
      <t>ゾウカ</t>
    </rPh>
    <rPh sb="605" eb="607">
      <t>ヘイキン</t>
    </rPh>
    <rPh sb="608" eb="612">
      <t>ゼンコクヘイキン</t>
    </rPh>
    <rPh sb="613" eb="615">
      <t>ヒカク</t>
    </rPh>
    <rPh sb="733" eb="735">
      <t>セッチ</t>
    </rPh>
    <rPh sb="738" eb="740">
      <t>シミンオコナ</t>
    </rPh>
    <phoneticPr fontId="4"/>
  </si>
  <si>
    <t>　本市では、令和3年度に初めて標準耐用年数である50年を経過した管渠が発生したものの、令和5年度末の管渠老朽化率は約4％となっている。過去に集中して下水道整備を行ったことにより、10年後には約21％、20年後には約50％の管渠が50年を経過することとなり、その対策に係る費用が増大すると予測している。
　令和5年度は、前年度に引き続き施工より30年以上経過した主要な管渠（口径800ｍｍ以上）を中心にカメラ調査を行い、修繕の緊急度の判定を実施した。調査の結果、緊急で大規模な改築更新、修繕が必要な個所は発見されず、部分的な補修での対応となった。
　令和5年度までに下水道整備に投下された費用は1000億円を超えており、その全てを標準耐用年数以内で改築更新することは困難である。今後は、令和2年度に策定したストックマネジメント計画に基づいて効率的な調査、改築更新、修繕を実施していく必要がある。</t>
    <rPh sb="6" eb="8">
      <t>レイワ</t>
    </rPh>
    <rPh sb="9" eb="11">
      <t>ネンド</t>
    </rPh>
    <rPh sb="12" eb="13">
      <t>ハジ</t>
    </rPh>
    <rPh sb="35" eb="37">
      <t>ハッセイ</t>
    </rPh>
    <rPh sb="43" eb="45">
      <t>レイワ</t>
    </rPh>
    <rPh sb="46" eb="48">
      <t>ネンド</t>
    </rPh>
    <rPh sb="48" eb="49">
      <t>マツ</t>
    </rPh>
    <rPh sb="50" eb="56">
      <t>カンキョロウキュウカリツ</t>
    </rPh>
    <rPh sb="57" eb="58">
      <t>ヤク</t>
    </rPh>
    <rPh sb="67" eb="69">
      <t>カコ</t>
    </rPh>
    <rPh sb="70" eb="72">
      <t>シュウチュウ</t>
    </rPh>
    <rPh sb="74" eb="77">
      <t>ゲスイドウ</t>
    </rPh>
    <rPh sb="77" eb="79">
      <t>セイビ</t>
    </rPh>
    <rPh sb="80" eb="81">
      <t>オコナ</t>
    </rPh>
    <rPh sb="111" eb="113">
      <t>カンキョ</t>
    </rPh>
    <rPh sb="338" eb="340">
      <t>コンゴ</t>
    </rPh>
    <rPh sb="390" eb="392">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</si>
</sst>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8"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0"/>
      <name val="ＭＳ ゴシック"/>
      <family val="3"/>
      <charset val="128"/>
    </font>
    <font>
      <sz val="9.5"/>
      <name val="ＭＳ ゴシック"/>
      <family val="3"/>
      <charset val="128"/>
    </font>
    <font>
      <b/>
      <sz val="12"/>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7" fillId="0" borderId="3" xfId="0" applyFont="1" applyBorder="1" applyAlignment="1">
      <alignment horizontal="left" vertical="center"/>
    </xf>
    <xf numFmtId="0" fontId="17" fillId="0" borderId="4" xfId="0" applyFont="1" applyBorder="1" applyAlignment="1">
      <alignment horizontal="left" vertical="center"/>
    </xf>
    <xf numFmtId="0" fontId="17" fillId="0" borderId="5" xfId="0" applyFont="1" applyBorder="1" applyAlignment="1">
      <alignment horizontal="left" vertical="center"/>
    </xf>
    <xf numFmtId="0" fontId="17" fillId="0" borderId="6" xfId="0" applyFont="1" applyBorder="1" applyAlignment="1">
      <alignment horizontal="left" vertical="center"/>
    </xf>
    <xf numFmtId="0" fontId="17" fillId="0" borderId="0" xfId="0" applyFont="1" applyAlignment="1">
      <alignment horizontal="left" vertical="center"/>
    </xf>
    <xf numFmtId="0" fontId="17"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6" fillId="0" borderId="6"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7" xfId="0" applyFont="1" applyBorder="1" applyAlignment="1" applyProtection="1">
      <alignment horizontal="left" vertical="top" wrapText="1"/>
      <protection locked="0"/>
    </xf>
    <xf numFmtId="0" fontId="16" fillId="0" borderId="8"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9" xfId="0" applyFont="1" applyBorder="1" applyAlignment="1" applyProtection="1">
      <alignment horizontal="left" vertical="top" wrapText="1"/>
      <protection locked="0"/>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0.53</c:v>
                </c:pt>
                <c:pt idx="1">
                  <c:v>0.09</c:v>
                </c:pt>
                <c:pt idx="2">
                  <c:v>0.03</c:v>
                </c:pt>
                <c:pt idx="3" formatCode="#,##0.00;&quot;△&quot;#,##0.00">
                  <c:v>0</c:v>
                </c:pt>
                <c:pt idx="4" formatCode="#,##0.00;&quot;△&quot;#,##0.00">
                  <c:v>0</c:v>
                </c:pt>
              </c:numCache>
            </c:numRef>
          </c:val>
          <c:extLst>
            <c:ext xmlns:c16="http://schemas.microsoft.com/office/drawing/2014/chart" uri="{C3380CC4-5D6E-409C-BE32-E72D297353CC}">
              <c16:uniqueId val="{00000000-693F-4FFA-836F-A03BA1C58A3B}"/>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0.12</c:v>
                </c:pt>
                <c:pt idx="1">
                  <c:v>0.12</c:v>
                </c:pt>
                <c:pt idx="2">
                  <c:v>0.35</c:v>
                </c:pt>
                <c:pt idx="3">
                  <c:v>0.1</c:v>
                </c:pt>
                <c:pt idx="4">
                  <c:v>1.51</c:v>
                </c:pt>
              </c:numCache>
            </c:numRef>
          </c:val>
          <c:smooth val="0"/>
          <c:extLst>
            <c:ext xmlns:c16="http://schemas.microsoft.com/office/drawing/2014/chart" uri="{C3380CC4-5D6E-409C-BE32-E72D297353CC}">
              <c16:uniqueId val="{00000001-693F-4FFA-836F-A03BA1C58A3B}"/>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0F53-4D19-9953-BA6E34967A14}"/>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70.3</c:v>
                </c:pt>
                <c:pt idx="1">
                  <c:v>80.11</c:v>
                </c:pt>
                <c:pt idx="2">
                  <c:v>82.83</c:v>
                </c:pt>
                <c:pt idx="3">
                  <c:v>69.38</c:v>
                </c:pt>
                <c:pt idx="4">
                  <c:v>70.39</c:v>
                </c:pt>
              </c:numCache>
            </c:numRef>
          </c:val>
          <c:smooth val="0"/>
          <c:extLst>
            <c:ext xmlns:c16="http://schemas.microsoft.com/office/drawing/2014/chart" uri="{C3380CC4-5D6E-409C-BE32-E72D297353CC}">
              <c16:uniqueId val="{00000001-0F53-4D19-9953-BA6E34967A14}"/>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95.87</c:v>
                </c:pt>
                <c:pt idx="1">
                  <c:v>96.02</c:v>
                </c:pt>
                <c:pt idx="2">
                  <c:v>96.21</c:v>
                </c:pt>
                <c:pt idx="3">
                  <c:v>96.27</c:v>
                </c:pt>
                <c:pt idx="4">
                  <c:v>96.36</c:v>
                </c:pt>
              </c:numCache>
            </c:numRef>
          </c:val>
          <c:extLst>
            <c:ext xmlns:c16="http://schemas.microsoft.com/office/drawing/2014/chart" uri="{C3380CC4-5D6E-409C-BE32-E72D297353CC}">
              <c16:uniqueId val="{00000000-5256-4308-8B3C-B910F56C946C}"/>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95.95</c:v>
                </c:pt>
                <c:pt idx="1">
                  <c:v>95.96</c:v>
                </c:pt>
                <c:pt idx="2">
                  <c:v>95.73</c:v>
                </c:pt>
                <c:pt idx="3">
                  <c:v>96.1</c:v>
                </c:pt>
                <c:pt idx="4">
                  <c:v>96.61</c:v>
                </c:pt>
              </c:numCache>
            </c:numRef>
          </c:val>
          <c:smooth val="0"/>
          <c:extLst>
            <c:ext xmlns:c16="http://schemas.microsoft.com/office/drawing/2014/chart" uri="{C3380CC4-5D6E-409C-BE32-E72D297353CC}">
              <c16:uniqueId val="{00000001-5256-4308-8B3C-B910F56C946C}"/>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103.87</c:v>
                </c:pt>
                <c:pt idx="1">
                  <c:v>105.79</c:v>
                </c:pt>
                <c:pt idx="2">
                  <c:v>106.83</c:v>
                </c:pt>
                <c:pt idx="3">
                  <c:v>108.32</c:v>
                </c:pt>
                <c:pt idx="4">
                  <c:v>104.09</c:v>
                </c:pt>
              </c:numCache>
            </c:numRef>
          </c:val>
          <c:extLst>
            <c:ext xmlns:c16="http://schemas.microsoft.com/office/drawing/2014/chart" uri="{C3380CC4-5D6E-409C-BE32-E72D297353CC}">
              <c16:uniqueId val="{00000000-D9D1-4E94-8850-4FCF6A9BC806}"/>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107.34</c:v>
                </c:pt>
                <c:pt idx="1">
                  <c:v>107.87</c:v>
                </c:pt>
                <c:pt idx="2">
                  <c:v>109.78</c:v>
                </c:pt>
                <c:pt idx="3">
                  <c:v>109.96</c:v>
                </c:pt>
                <c:pt idx="4">
                  <c:v>109.44</c:v>
                </c:pt>
              </c:numCache>
            </c:numRef>
          </c:val>
          <c:smooth val="0"/>
          <c:extLst>
            <c:ext xmlns:c16="http://schemas.microsoft.com/office/drawing/2014/chart" uri="{C3380CC4-5D6E-409C-BE32-E72D297353CC}">
              <c16:uniqueId val="{00000001-D9D1-4E94-8850-4FCF6A9BC806}"/>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10.77</c:v>
                </c:pt>
                <c:pt idx="1">
                  <c:v>14.04</c:v>
                </c:pt>
                <c:pt idx="2">
                  <c:v>17.53</c:v>
                </c:pt>
                <c:pt idx="3">
                  <c:v>20.3</c:v>
                </c:pt>
                <c:pt idx="4">
                  <c:v>23.56</c:v>
                </c:pt>
              </c:numCache>
            </c:numRef>
          </c:val>
          <c:extLst>
            <c:ext xmlns:c16="http://schemas.microsoft.com/office/drawing/2014/chart" uri="{C3380CC4-5D6E-409C-BE32-E72D297353CC}">
              <c16:uniqueId val="{00000000-4AEC-4EBB-B242-90312F5FC09C}"/>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8.5500000000000007</c:v>
                </c:pt>
                <c:pt idx="1">
                  <c:v>20.23</c:v>
                </c:pt>
                <c:pt idx="2">
                  <c:v>22.34</c:v>
                </c:pt>
                <c:pt idx="3">
                  <c:v>24.65</c:v>
                </c:pt>
                <c:pt idx="4">
                  <c:v>24.87</c:v>
                </c:pt>
              </c:numCache>
            </c:numRef>
          </c:val>
          <c:smooth val="0"/>
          <c:extLst>
            <c:ext xmlns:c16="http://schemas.microsoft.com/office/drawing/2014/chart" uri="{C3380CC4-5D6E-409C-BE32-E72D297353CC}">
              <c16:uniqueId val="{00000001-4AEC-4EBB-B242-90312F5FC09C}"/>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0</c:v>
                </c:pt>
                <c:pt idx="1">
                  <c:v>0</c:v>
                </c:pt>
                <c:pt idx="2" formatCode="#,##0.00;&quot;△&quot;#,##0.00;&quot;-&quot;">
                  <c:v>0.03</c:v>
                </c:pt>
                <c:pt idx="3" formatCode="#,##0.00;&quot;△&quot;#,##0.00;&quot;-&quot;">
                  <c:v>2.0499999999999998</c:v>
                </c:pt>
                <c:pt idx="4" formatCode="#,##0.00;&quot;△&quot;#,##0.00;&quot;-&quot;">
                  <c:v>3.99</c:v>
                </c:pt>
              </c:numCache>
            </c:numRef>
          </c:val>
          <c:extLst>
            <c:ext xmlns:c16="http://schemas.microsoft.com/office/drawing/2014/chart" uri="{C3380CC4-5D6E-409C-BE32-E72D297353CC}">
              <c16:uniqueId val="{00000000-FAA6-47D1-80BB-53EBAEB3E882}"/>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2.41</c:v>
                </c:pt>
                <c:pt idx="1">
                  <c:v>1.63</c:v>
                </c:pt>
                <c:pt idx="2">
                  <c:v>1.94</c:v>
                </c:pt>
                <c:pt idx="3">
                  <c:v>2.42</c:v>
                </c:pt>
                <c:pt idx="4">
                  <c:v>3</c:v>
                </c:pt>
              </c:numCache>
            </c:numRef>
          </c:val>
          <c:smooth val="0"/>
          <c:extLst>
            <c:ext xmlns:c16="http://schemas.microsoft.com/office/drawing/2014/chart" uri="{C3380CC4-5D6E-409C-BE32-E72D297353CC}">
              <c16:uniqueId val="{00000001-FAA6-47D1-80BB-53EBAEB3E882}"/>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CFA5-4819-9380-0A7E68F4F7BF}"/>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formatCode="#,##0.00;&quot;△&quot;#,##0.00">
                  <c:v>0</c:v>
                </c:pt>
                <c:pt idx="1">
                  <c:v>11.59</c:v>
                </c:pt>
                <c:pt idx="2">
                  <c:v>9.36</c:v>
                </c:pt>
                <c:pt idx="3">
                  <c:v>7.56</c:v>
                </c:pt>
                <c:pt idx="4">
                  <c:v>5.84</c:v>
                </c:pt>
              </c:numCache>
            </c:numRef>
          </c:val>
          <c:smooth val="0"/>
          <c:extLst>
            <c:ext xmlns:c16="http://schemas.microsoft.com/office/drawing/2014/chart" uri="{C3380CC4-5D6E-409C-BE32-E72D297353CC}">
              <c16:uniqueId val="{00000001-CFA5-4819-9380-0A7E68F4F7BF}"/>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18.22</c:v>
                </c:pt>
                <c:pt idx="1">
                  <c:v>26.4</c:v>
                </c:pt>
                <c:pt idx="2">
                  <c:v>41.05</c:v>
                </c:pt>
                <c:pt idx="3">
                  <c:v>38</c:v>
                </c:pt>
                <c:pt idx="4">
                  <c:v>32.79</c:v>
                </c:pt>
              </c:numCache>
            </c:numRef>
          </c:val>
          <c:extLst>
            <c:ext xmlns:c16="http://schemas.microsoft.com/office/drawing/2014/chart" uri="{C3380CC4-5D6E-409C-BE32-E72D297353CC}">
              <c16:uniqueId val="{00000000-FC06-41D2-8115-96BE078E3083}"/>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35.200000000000003</c:v>
                </c:pt>
                <c:pt idx="1">
                  <c:v>37.200000000000003</c:v>
                </c:pt>
                <c:pt idx="2">
                  <c:v>47.13</c:v>
                </c:pt>
                <c:pt idx="3">
                  <c:v>50.85</c:v>
                </c:pt>
                <c:pt idx="4">
                  <c:v>63.13</c:v>
                </c:pt>
              </c:numCache>
            </c:numRef>
          </c:val>
          <c:smooth val="0"/>
          <c:extLst>
            <c:ext xmlns:c16="http://schemas.microsoft.com/office/drawing/2014/chart" uri="{C3380CC4-5D6E-409C-BE32-E72D297353CC}">
              <c16:uniqueId val="{00000001-FC06-41D2-8115-96BE078E3083}"/>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592.07000000000005</c:v>
                </c:pt>
                <c:pt idx="1">
                  <c:v>576.30999999999995</c:v>
                </c:pt>
                <c:pt idx="2">
                  <c:v>530.22</c:v>
                </c:pt>
                <c:pt idx="3">
                  <c:v>472.65</c:v>
                </c:pt>
                <c:pt idx="4">
                  <c:v>449.47</c:v>
                </c:pt>
              </c:numCache>
            </c:numRef>
          </c:val>
          <c:extLst>
            <c:ext xmlns:c16="http://schemas.microsoft.com/office/drawing/2014/chart" uri="{C3380CC4-5D6E-409C-BE32-E72D297353CC}">
              <c16:uniqueId val="{00000000-E8E2-41BC-B1FF-ADF93E4430F9}"/>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813.96</c:v>
                </c:pt>
                <c:pt idx="1">
                  <c:v>843.72</c:v>
                </c:pt>
                <c:pt idx="2">
                  <c:v>788.62</c:v>
                </c:pt>
                <c:pt idx="3">
                  <c:v>772.15</c:v>
                </c:pt>
                <c:pt idx="4">
                  <c:v>717.6</c:v>
                </c:pt>
              </c:numCache>
            </c:numRef>
          </c:val>
          <c:smooth val="0"/>
          <c:extLst>
            <c:ext xmlns:c16="http://schemas.microsoft.com/office/drawing/2014/chart" uri="{C3380CC4-5D6E-409C-BE32-E72D297353CC}">
              <c16:uniqueId val="{00000001-E8E2-41BC-B1FF-ADF93E4430F9}"/>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100</c:v>
                </c:pt>
                <c:pt idx="1">
                  <c:v>100.96</c:v>
                </c:pt>
                <c:pt idx="2">
                  <c:v>100.5</c:v>
                </c:pt>
                <c:pt idx="3">
                  <c:v>104.39</c:v>
                </c:pt>
                <c:pt idx="4">
                  <c:v>100</c:v>
                </c:pt>
              </c:numCache>
            </c:numRef>
          </c:val>
          <c:extLst>
            <c:ext xmlns:c16="http://schemas.microsoft.com/office/drawing/2014/chart" uri="{C3380CC4-5D6E-409C-BE32-E72D297353CC}">
              <c16:uniqueId val="{00000000-EE58-4D58-9D12-4C2BDD1FE793}"/>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92.08</c:v>
                </c:pt>
                <c:pt idx="1">
                  <c:v>94.81</c:v>
                </c:pt>
                <c:pt idx="2">
                  <c:v>99.88</c:v>
                </c:pt>
                <c:pt idx="3">
                  <c:v>98.82</c:v>
                </c:pt>
                <c:pt idx="4">
                  <c:v>97.58</c:v>
                </c:pt>
              </c:numCache>
            </c:numRef>
          </c:val>
          <c:smooth val="0"/>
          <c:extLst>
            <c:ext xmlns:c16="http://schemas.microsoft.com/office/drawing/2014/chart" uri="{C3380CC4-5D6E-409C-BE32-E72D297353CC}">
              <c16:uniqueId val="{00000001-EE58-4D58-9D12-4C2BDD1FE793}"/>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156.05000000000001</c:v>
                </c:pt>
                <c:pt idx="1">
                  <c:v>153.27000000000001</c:v>
                </c:pt>
                <c:pt idx="2">
                  <c:v>153.32</c:v>
                </c:pt>
                <c:pt idx="3">
                  <c:v>148.63</c:v>
                </c:pt>
                <c:pt idx="4">
                  <c:v>154.66</c:v>
                </c:pt>
              </c:numCache>
            </c:numRef>
          </c:val>
          <c:extLst>
            <c:ext xmlns:c16="http://schemas.microsoft.com/office/drawing/2014/chart" uri="{C3380CC4-5D6E-409C-BE32-E72D297353CC}">
              <c16:uniqueId val="{00000000-E9BF-49DB-A057-94C389C6D90C}"/>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132.94999999999999</c:v>
                </c:pt>
                <c:pt idx="1">
                  <c:v>129.9</c:v>
                </c:pt>
                <c:pt idx="2">
                  <c:v>126.94</c:v>
                </c:pt>
                <c:pt idx="3">
                  <c:v>128.38999999999999</c:v>
                </c:pt>
                <c:pt idx="4">
                  <c:v>129.85</c:v>
                </c:pt>
              </c:numCache>
            </c:numRef>
          </c:val>
          <c:smooth val="0"/>
          <c:extLst>
            <c:ext xmlns:c16="http://schemas.microsoft.com/office/drawing/2014/chart" uri="{C3380CC4-5D6E-409C-BE32-E72D297353CC}">
              <c16:uniqueId val="{00000001-E9BF-49DB-A057-94C389C6D90C}"/>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【105.91】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【78.43】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【95.91】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【41.09】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view="pageBreakPreview" zoomScale="60"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2">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2">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29" t="str">
        <f>データ!H6</f>
        <v>大阪府　摂津市</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2">
      <c r="A8" s="2"/>
      <c r="B8" s="39" t="str">
        <f>データ!I6</f>
        <v>法適用</v>
      </c>
      <c r="C8" s="39"/>
      <c r="D8" s="39"/>
      <c r="E8" s="39"/>
      <c r="F8" s="39"/>
      <c r="G8" s="39"/>
      <c r="H8" s="39"/>
      <c r="I8" s="39" t="str">
        <f>データ!J6</f>
        <v>下水道事業</v>
      </c>
      <c r="J8" s="39"/>
      <c r="K8" s="39"/>
      <c r="L8" s="39"/>
      <c r="M8" s="39"/>
      <c r="N8" s="39"/>
      <c r="O8" s="39"/>
      <c r="P8" s="39" t="str">
        <f>データ!K6</f>
        <v>公共下水道</v>
      </c>
      <c r="Q8" s="39"/>
      <c r="R8" s="39"/>
      <c r="S8" s="39"/>
      <c r="T8" s="39"/>
      <c r="U8" s="39"/>
      <c r="V8" s="39"/>
      <c r="W8" s="39" t="str">
        <f>データ!L6</f>
        <v>Bb1</v>
      </c>
      <c r="X8" s="39"/>
      <c r="Y8" s="39"/>
      <c r="Z8" s="39"/>
      <c r="AA8" s="39"/>
      <c r="AB8" s="39"/>
      <c r="AC8" s="39"/>
      <c r="AD8" s="40" t="str">
        <f>データ!$M$6</f>
        <v>非設置</v>
      </c>
      <c r="AE8" s="40"/>
      <c r="AF8" s="40"/>
      <c r="AG8" s="40"/>
      <c r="AH8" s="40"/>
      <c r="AI8" s="40"/>
      <c r="AJ8" s="40"/>
      <c r="AK8" s="3"/>
      <c r="AL8" s="41">
        <f>データ!S6</f>
        <v>86351</v>
      </c>
      <c r="AM8" s="41"/>
      <c r="AN8" s="41"/>
      <c r="AO8" s="41"/>
      <c r="AP8" s="41"/>
      <c r="AQ8" s="41"/>
      <c r="AR8" s="41"/>
      <c r="AS8" s="41"/>
      <c r="AT8" s="34">
        <f>データ!T6</f>
        <v>14.87</v>
      </c>
      <c r="AU8" s="34"/>
      <c r="AV8" s="34"/>
      <c r="AW8" s="34"/>
      <c r="AX8" s="34"/>
      <c r="AY8" s="34"/>
      <c r="AZ8" s="34"/>
      <c r="BA8" s="34"/>
      <c r="BB8" s="34">
        <f>データ!U6</f>
        <v>5807.06</v>
      </c>
      <c r="BC8" s="34"/>
      <c r="BD8" s="34"/>
      <c r="BE8" s="34"/>
      <c r="BF8" s="34"/>
      <c r="BG8" s="34"/>
      <c r="BH8" s="34"/>
      <c r="BI8" s="34"/>
      <c r="BJ8" s="3"/>
      <c r="BK8" s="3"/>
      <c r="BL8" s="35" t="s">
        <v>10</v>
      </c>
      <c r="BM8" s="36"/>
      <c r="BN8" s="37" t="s">
        <v>11</v>
      </c>
      <c r="BO8" s="37"/>
      <c r="BP8" s="37"/>
      <c r="BQ8" s="37"/>
      <c r="BR8" s="37"/>
      <c r="BS8" s="37"/>
      <c r="BT8" s="37"/>
      <c r="BU8" s="37"/>
      <c r="BV8" s="37"/>
      <c r="BW8" s="37"/>
      <c r="BX8" s="37"/>
      <c r="BY8" s="38"/>
    </row>
    <row r="9" spans="1:78" ht="18.75" customHeight="1" x14ac:dyDescent="0.2">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2">
      <c r="A10" s="2"/>
      <c r="B10" s="34" t="str">
        <f>データ!N6</f>
        <v>-</v>
      </c>
      <c r="C10" s="34"/>
      <c r="D10" s="34"/>
      <c r="E10" s="34"/>
      <c r="F10" s="34"/>
      <c r="G10" s="34"/>
      <c r="H10" s="34"/>
      <c r="I10" s="34">
        <f>データ!O6</f>
        <v>58.29</v>
      </c>
      <c r="J10" s="34"/>
      <c r="K10" s="34"/>
      <c r="L10" s="34"/>
      <c r="M10" s="34"/>
      <c r="N10" s="34"/>
      <c r="O10" s="34"/>
      <c r="P10" s="34">
        <f>データ!P6</f>
        <v>99.35</v>
      </c>
      <c r="Q10" s="34"/>
      <c r="R10" s="34"/>
      <c r="S10" s="34"/>
      <c r="T10" s="34"/>
      <c r="U10" s="34"/>
      <c r="V10" s="34"/>
      <c r="W10" s="34">
        <f>データ!Q6</f>
        <v>70.930000000000007</v>
      </c>
      <c r="X10" s="34"/>
      <c r="Y10" s="34"/>
      <c r="Z10" s="34"/>
      <c r="AA10" s="34"/>
      <c r="AB10" s="34"/>
      <c r="AC10" s="34"/>
      <c r="AD10" s="41">
        <f>データ!R6</f>
        <v>2299</v>
      </c>
      <c r="AE10" s="41"/>
      <c r="AF10" s="41"/>
      <c r="AG10" s="41"/>
      <c r="AH10" s="41"/>
      <c r="AI10" s="41"/>
      <c r="AJ10" s="41"/>
      <c r="AK10" s="2"/>
      <c r="AL10" s="41">
        <f>データ!V6</f>
        <v>85781</v>
      </c>
      <c r="AM10" s="41"/>
      <c r="AN10" s="41"/>
      <c r="AO10" s="41"/>
      <c r="AP10" s="41"/>
      <c r="AQ10" s="41"/>
      <c r="AR10" s="41"/>
      <c r="AS10" s="41"/>
      <c r="AT10" s="34">
        <f>データ!W6</f>
        <v>11.26</v>
      </c>
      <c r="AU10" s="34"/>
      <c r="AV10" s="34"/>
      <c r="AW10" s="34"/>
      <c r="AX10" s="34"/>
      <c r="AY10" s="34"/>
      <c r="AZ10" s="34"/>
      <c r="BA10" s="34"/>
      <c r="BB10" s="34">
        <f>データ!X6</f>
        <v>7618.21</v>
      </c>
      <c r="BC10" s="34"/>
      <c r="BD10" s="34"/>
      <c r="BE10" s="34"/>
      <c r="BF10" s="34"/>
      <c r="BG10" s="34"/>
      <c r="BH10" s="34"/>
      <c r="BI10" s="34"/>
      <c r="BJ10" s="2"/>
      <c r="BK10" s="2"/>
      <c r="BL10" s="72" t="s">
        <v>22</v>
      </c>
      <c r="BM10" s="73"/>
      <c r="BN10" s="74" t="s">
        <v>23</v>
      </c>
      <c r="BO10" s="74"/>
      <c r="BP10" s="74"/>
      <c r="BQ10" s="74"/>
      <c r="BR10" s="74"/>
      <c r="BS10" s="74"/>
      <c r="BT10" s="74"/>
      <c r="BU10" s="74"/>
      <c r="BV10" s="74"/>
      <c r="BW10" s="74"/>
      <c r="BX10" s="74"/>
      <c r="BY10" s="7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24</v>
      </c>
      <c r="BM11" s="52"/>
      <c r="BN11" s="52"/>
      <c r="BO11" s="52"/>
      <c r="BP11" s="52"/>
      <c r="BQ11" s="52"/>
      <c r="BR11" s="52"/>
      <c r="BS11" s="52"/>
      <c r="BT11" s="52"/>
      <c r="BU11" s="52"/>
      <c r="BV11" s="52"/>
      <c r="BW11" s="52"/>
      <c r="BX11" s="52"/>
      <c r="BY11" s="52"/>
      <c r="BZ11" s="52"/>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x14ac:dyDescent="0.2">
      <c r="A14" s="2"/>
      <c r="B14" s="54" t="s">
        <v>25</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60" t="s">
        <v>26</v>
      </c>
      <c r="BM14" s="61"/>
      <c r="BN14" s="61"/>
      <c r="BO14" s="61"/>
      <c r="BP14" s="61"/>
      <c r="BQ14" s="61"/>
      <c r="BR14" s="61"/>
      <c r="BS14" s="61"/>
      <c r="BT14" s="61"/>
      <c r="BU14" s="61"/>
      <c r="BV14" s="61"/>
      <c r="BW14" s="61"/>
      <c r="BX14" s="61"/>
      <c r="BY14" s="61"/>
      <c r="BZ14" s="62"/>
    </row>
    <row r="15" spans="1:78" ht="13.5" customHeight="1" x14ac:dyDescent="0.2">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63"/>
      <c r="BM15" s="64"/>
      <c r="BN15" s="64"/>
      <c r="BO15" s="64"/>
      <c r="BP15" s="64"/>
      <c r="BQ15" s="64"/>
      <c r="BR15" s="64"/>
      <c r="BS15" s="64"/>
      <c r="BT15" s="64"/>
      <c r="BU15" s="64"/>
      <c r="BV15" s="64"/>
      <c r="BW15" s="64"/>
      <c r="BX15" s="64"/>
      <c r="BY15" s="64"/>
      <c r="BZ15" s="65"/>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6" t="s">
        <v>113</v>
      </c>
      <c r="BM16" s="67"/>
      <c r="BN16" s="67"/>
      <c r="BO16" s="67"/>
      <c r="BP16" s="67"/>
      <c r="BQ16" s="67"/>
      <c r="BR16" s="67"/>
      <c r="BS16" s="67"/>
      <c r="BT16" s="67"/>
      <c r="BU16" s="67"/>
      <c r="BV16" s="67"/>
      <c r="BW16" s="67"/>
      <c r="BX16" s="67"/>
      <c r="BY16" s="67"/>
      <c r="BZ16" s="68"/>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6"/>
      <c r="BM17" s="67"/>
      <c r="BN17" s="67"/>
      <c r="BO17" s="67"/>
      <c r="BP17" s="67"/>
      <c r="BQ17" s="67"/>
      <c r="BR17" s="67"/>
      <c r="BS17" s="67"/>
      <c r="BT17" s="67"/>
      <c r="BU17" s="67"/>
      <c r="BV17" s="67"/>
      <c r="BW17" s="67"/>
      <c r="BX17" s="67"/>
      <c r="BY17" s="67"/>
      <c r="BZ17" s="68"/>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6"/>
      <c r="BM18" s="67"/>
      <c r="BN18" s="67"/>
      <c r="BO18" s="67"/>
      <c r="BP18" s="67"/>
      <c r="BQ18" s="67"/>
      <c r="BR18" s="67"/>
      <c r="BS18" s="67"/>
      <c r="BT18" s="67"/>
      <c r="BU18" s="67"/>
      <c r="BV18" s="67"/>
      <c r="BW18" s="67"/>
      <c r="BX18" s="67"/>
      <c r="BY18" s="67"/>
      <c r="BZ18" s="68"/>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6"/>
      <c r="BM19" s="67"/>
      <c r="BN19" s="67"/>
      <c r="BO19" s="67"/>
      <c r="BP19" s="67"/>
      <c r="BQ19" s="67"/>
      <c r="BR19" s="67"/>
      <c r="BS19" s="67"/>
      <c r="BT19" s="67"/>
      <c r="BU19" s="67"/>
      <c r="BV19" s="67"/>
      <c r="BW19" s="67"/>
      <c r="BX19" s="67"/>
      <c r="BY19" s="67"/>
      <c r="BZ19" s="68"/>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6"/>
      <c r="BM20" s="67"/>
      <c r="BN20" s="67"/>
      <c r="BO20" s="67"/>
      <c r="BP20" s="67"/>
      <c r="BQ20" s="67"/>
      <c r="BR20" s="67"/>
      <c r="BS20" s="67"/>
      <c r="BT20" s="67"/>
      <c r="BU20" s="67"/>
      <c r="BV20" s="67"/>
      <c r="BW20" s="67"/>
      <c r="BX20" s="67"/>
      <c r="BY20" s="67"/>
      <c r="BZ20" s="68"/>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6"/>
      <c r="BM21" s="67"/>
      <c r="BN21" s="67"/>
      <c r="BO21" s="67"/>
      <c r="BP21" s="67"/>
      <c r="BQ21" s="67"/>
      <c r="BR21" s="67"/>
      <c r="BS21" s="67"/>
      <c r="BT21" s="67"/>
      <c r="BU21" s="67"/>
      <c r="BV21" s="67"/>
      <c r="BW21" s="67"/>
      <c r="BX21" s="67"/>
      <c r="BY21" s="67"/>
      <c r="BZ21" s="68"/>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6"/>
      <c r="BM22" s="67"/>
      <c r="BN22" s="67"/>
      <c r="BO22" s="67"/>
      <c r="BP22" s="67"/>
      <c r="BQ22" s="67"/>
      <c r="BR22" s="67"/>
      <c r="BS22" s="67"/>
      <c r="BT22" s="67"/>
      <c r="BU22" s="67"/>
      <c r="BV22" s="67"/>
      <c r="BW22" s="67"/>
      <c r="BX22" s="67"/>
      <c r="BY22" s="67"/>
      <c r="BZ22" s="68"/>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6"/>
      <c r="BM23" s="67"/>
      <c r="BN23" s="67"/>
      <c r="BO23" s="67"/>
      <c r="BP23" s="67"/>
      <c r="BQ23" s="67"/>
      <c r="BR23" s="67"/>
      <c r="BS23" s="67"/>
      <c r="BT23" s="67"/>
      <c r="BU23" s="67"/>
      <c r="BV23" s="67"/>
      <c r="BW23" s="67"/>
      <c r="BX23" s="67"/>
      <c r="BY23" s="67"/>
      <c r="BZ23" s="68"/>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6"/>
      <c r="BM24" s="67"/>
      <c r="BN24" s="67"/>
      <c r="BO24" s="67"/>
      <c r="BP24" s="67"/>
      <c r="BQ24" s="67"/>
      <c r="BR24" s="67"/>
      <c r="BS24" s="67"/>
      <c r="BT24" s="67"/>
      <c r="BU24" s="67"/>
      <c r="BV24" s="67"/>
      <c r="BW24" s="67"/>
      <c r="BX24" s="67"/>
      <c r="BY24" s="67"/>
      <c r="BZ24" s="68"/>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6"/>
      <c r="BM25" s="67"/>
      <c r="BN25" s="67"/>
      <c r="BO25" s="67"/>
      <c r="BP25" s="67"/>
      <c r="BQ25" s="67"/>
      <c r="BR25" s="67"/>
      <c r="BS25" s="67"/>
      <c r="BT25" s="67"/>
      <c r="BU25" s="67"/>
      <c r="BV25" s="67"/>
      <c r="BW25" s="67"/>
      <c r="BX25" s="67"/>
      <c r="BY25" s="67"/>
      <c r="BZ25" s="68"/>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6"/>
      <c r="BM26" s="67"/>
      <c r="BN26" s="67"/>
      <c r="BO26" s="67"/>
      <c r="BP26" s="67"/>
      <c r="BQ26" s="67"/>
      <c r="BR26" s="67"/>
      <c r="BS26" s="67"/>
      <c r="BT26" s="67"/>
      <c r="BU26" s="67"/>
      <c r="BV26" s="67"/>
      <c r="BW26" s="67"/>
      <c r="BX26" s="67"/>
      <c r="BY26" s="67"/>
      <c r="BZ26" s="68"/>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6"/>
      <c r="BM27" s="67"/>
      <c r="BN27" s="67"/>
      <c r="BO27" s="67"/>
      <c r="BP27" s="67"/>
      <c r="BQ27" s="67"/>
      <c r="BR27" s="67"/>
      <c r="BS27" s="67"/>
      <c r="BT27" s="67"/>
      <c r="BU27" s="67"/>
      <c r="BV27" s="67"/>
      <c r="BW27" s="67"/>
      <c r="BX27" s="67"/>
      <c r="BY27" s="67"/>
      <c r="BZ27" s="68"/>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6"/>
      <c r="BM28" s="67"/>
      <c r="BN28" s="67"/>
      <c r="BO28" s="67"/>
      <c r="BP28" s="67"/>
      <c r="BQ28" s="67"/>
      <c r="BR28" s="67"/>
      <c r="BS28" s="67"/>
      <c r="BT28" s="67"/>
      <c r="BU28" s="67"/>
      <c r="BV28" s="67"/>
      <c r="BW28" s="67"/>
      <c r="BX28" s="67"/>
      <c r="BY28" s="67"/>
      <c r="BZ28" s="68"/>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6"/>
      <c r="BM29" s="67"/>
      <c r="BN29" s="67"/>
      <c r="BO29" s="67"/>
      <c r="BP29" s="67"/>
      <c r="BQ29" s="67"/>
      <c r="BR29" s="67"/>
      <c r="BS29" s="67"/>
      <c r="BT29" s="67"/>
      <c r="BU29" s="67"/>
      <c r="BV29" s="67"/>
      <c r="BW29" s="67"/>
      <c r="BX29" s="67"/>
      <c r="BY29" s="67"/>
      <c r="BZ29" s="68"/>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6"/>
      <c r="BM30" s="67"/>
      <c r="BN30" s="67"/>
      <c r="BO30" s="67"/>
      <c r="BP30" s="67"/>
      <c r="BQ30" s="67"/>
      <c r="BR30" s="67"/>
      <c r="BS30" s="67"/>
      <c r="BT30" s="67"/>
      <c r="BU30" s="67"/>
      <c r="BV30" s="67"/>
      <c r="BW30" s="67"/>
      <c r="BX30" s="67"/>
      <c r="BY30" s="67"/>
      <c r="BZ30" s="68"/>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6"/>
      <c r="BM31" s="67"/>
      <c r="BN31" s="67"/>
      <c r="BO31" s="67"/>
      <c r="BP31" s="67"/>
      <c r="BQ31" s="67"/>
      <c r="BR31" s="67"/>
      <c r="BS31" s="67"/>
      <c r="BT31" s="67"/>
      <c r="BU31" s="67"/>
      <c r="BV31" s="67"/>
      <c r="BW31" s="67"/>
      <c r="BX31" s="67"/>
      <c r="BY31" s="67"/>
      <c r="BZ31" s="68"/>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6"/>
      <c r="BM32" s="67"/>
      <c r="BN32" s="67"/>
      <c r="BO32" s="67"/>
      <c r="BP32" s="67"/>
      <c r="BQ32" s="67"/>
      <c r="BR32" s="67"/>
      <c r="BS32" s="67"/>
      <c r="BT32" s="67"/>
      <c r="BU32" s="67"/>
      <c r="BV32" s="67"/>
      <c r="BW32" s="67"/>
      <c r="BX32" s="67"/>
      <c r="BY32" s="67"/>
      <c r="BZ32" s="68"/>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6"/>
      <c r="BM33" s="67"/>
      <c r="BN33" s="67"/>
      <c r="BO33" s="67"/>
      <c r="BP33" s="67"/>
      <c r="BQ33" s="67"/>
      <c r="BR33" s="67"/>
      <c r="BS33" s="67"/>
      <c r="BT33" s="67"/>
      <c r="BU33" s="67"/>
      <c r="BV33" s="67"/>
      <c r="BW33" s="67"/>
      <c r="BX33" s="67"/>
      <c r="BY33" s="67"/>
      <c r="BZ33" s="68"/>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6"/>
      <c r="BM34" s="67"/>
      <c r="BN34" s="67"/>
      <c r="BO34" s="67"/>
      <c r="BP34" s="67"/>
      <c r="BQ34" s="67"/>
      <c r="BR34" s="67"/>
      <c r="BS34" s="67"/>
      <c r="BT34" s="67"/>
      <c r="BU34" s="67"/>
      <c r="BV34" s="67"/>
      <c r="BW34" s="67"/>
      <c r="BX34" s="67"/>
      <c r="BY34" s="67"/>
      <c r="BZ34" s="68"/>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6"/>
      <c r="BM35" s="67"/>
      <c r="BN35" s="67"/>
      <c r="BO35" s="67"/>
      <c r="BP35" s="67"/>
      <c r="BQ35" s="67"/>
      <c r="BR35" s="67"/>
      <c r="BS35" s="67"/>
      <c r="BT35" s="67"/>
      <c r="BU35" s="67"/>
      <c r="BV35" s="67"/>
      <c r="BW35" s="67"/>
      <c r="BX35" s="67"/>
      <c r="BY35" s="67"/>
      <c r="BZ35" s="68"/>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6"/>
      <c r="BM36" s="67"/>
      <c r="BN36" s="67"/>
      <c r="BO36" s="67"/>
      <c r="BP36" s="67"/>
      <c r="BQ36" s="67"/>
      <c r="BR36" s="67"/>
      <c r="BS36" s="67"/>
      <c r="BT36" s="67"/>
      <c r="BU36" s="67"/>
      <c r="BV36" s="67"/>
      <c r="BW36" s="67"/>
      <c r="BX36" s="67"/>
      <c r="BY36" s="67"/>
      <c r="BZ36" s="68"/>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6"/>
      <c r="BM37" s="67"/>
      <c r="BN37" s="67"/>
      <c r="BO37" s="67"/>
      <c r="BP37" s="67"/>
      <c r="BQ37" s="67"/>
      <c r="BR37" s="67"/>
      <c r="BS37" s="67"/>
      <c r="BT37" s="67"/>
      <c r="BU37" s="67"/>
      <c r="BV37" s="67"/>
      <c r="BW37" s="67"/>
      <c r="BX37" s="67"/>
      <c r="BY37" s="67"/>
      <c r="BZ37" s="68"/>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6"/>
      <c r="BM38" s="67"/>
      <c r="BN38" s="67"/>
      <c r="BO38" s="67"/>
      <c r="BP38" s="67"/>
      <c r="BQ38" s="67"/>
      <c r="BR38" s="67"/>
      <c r="BS38" s="67"/>
      <c r="BT38" s="67"/>
      <c r="BU38" s="67"/>
      <c r="BV38" s="67"/>
      <c r="BW38" s="67"/>
      <c r="BX38" s="67"/>
      <c r="BY38" s="67"/>
      <c r="BZ38" s="68"/>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6"/>
      <c r="BM39" s="67"/>
      <c r="BN39" s="67"/>
      <c r="BO39" s="67"/>
      <c r="BP39" s="67"/>
      <c r="BQ39" s="67"/>
      <c r="BR39" s="67"/>
      <c r="BS39" s="67"/>
      <c r="BT39" s="67"/>
      <c r="BU39" s="67"/>
      <c r="BV39" s="67"/>
      <c r="BW39" s="67"/>
      <c r="BX39" s="67"/>
      <c r="BY39" s="67"/>
      <c r="BZ39" s="68"/>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6"/>
      <c r="BM40" s="67"/>
      <c r="BN40" s="67"/>
      <c r="BO40" s="67"/>
      <c r="BP40" s="67"/>
      <c r="BQ40" s="67"/>
      <c r="BR40" s="67"/>
      <c r="BS40" s="67"/>
      <c r="BT40" s="67"/>
      <c r="BU40" s="67"/>
      <c r="BV40" s="67"/>
      <c r="BW40" s="67"/>
      <c r="BX40" s="67"/>
      <c r="BY40" s="67"/>
      <c r="BZ40" s="68"/>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6"/>
      <c r="BM41" s="67"/>
      <c r="BN41" s="67"/>
      <c r="BO41" s="67"/>
      <c r="BP41" s="67"/>
      <c r="BQ41" s="67"/>
      <c r="BR41" s="67"/>
      <c r="BS41" s="67"/>
      <c r="BT41" s="67"/>
      <c r="BU41" s="67"/>
      <c r="BV41" s="67"/>
      <c r="BW41" s="67"/>
      <c r="BX41" s="67"/>
      <c r="BY41" s="67"/>
      <c r="BZ41" s="68"/>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6"/>
      <c r="BM42" s="67"/>
      <c r="BN42" s="67"/>
      <c r="BO42" s="67"/>
      <c r="BP42" s="67"/>
      <c r="BQ42" s="67"/>
      <c r="BR42" s="67"/>
      <c r="BS42" s="67"/>
      <c r="BT42" s="67"/>
      <c r="BU42" s="67"/>
      <c r="BV42" s="67"/>
      <c r="BW42" s="67"/>
      <c r="BX42" s="67"/>
      <c r="BY42" s="67"/>
      <c r="BZ42" s="68"/>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6"/>
      <c r="BM43" s="67"/>
      <c r="BN43" s="67"/>
      <c r="BO43" s="67"/>
      <c r="BP43" s="67"/>
      <c r="BQ43" s="67"/>
      <c r="BR43" s="67"/>
      <c r="BS43" s="67"/>
      <c r="BT43" s="67"/>
      <c r="BU43" s="67"/>
      <c r="BV43" s="67"/>
      <c r="BW43" s="67"/>
      <c r="BX43" s="67"/>
      <c r="BY43" s="67"/>
      <c r="BZ43" s="68"/>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9"/>
      <c r="BM44" s="70"/>
      <c r="BN44" s="70"/>
      <c r="BO44" s="70"/>
      <c r="BP44" s="70"/>
      <c r="BQ44" s="70"/>
      <c r="BR44" s="70"/>
      <c r="BS44" s="70"/>
      <c r="BT44" s="70"/>
      <c r="BU44" s="70"/>
      <c r="BV44" s="70"/>
      <c r="BW44" s="70"/>
      <c r="BX44" s="70"/>
      <c r="BY44" s="70"/>
      <c r="BZ44" s="71"/>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76" t="s">
        <v>114</v>
      </c>
      <c r="BM47" s="77"/>
      <c r="BN47" s="77"/>
      <c r="BO47" s="77"/>
      <c r="BP47" s="77"/>
      <c r="BQ47" s="77"/>
      <c r="BR47" s="77"/>
      <c r="BS47" s="77"/>
      <c r="BT47" s="77"/>
      <c r="BU47" s="77"/>
      <c r="BV47" s="77"/>
      <c r="BW47" s="77"/>
      <c r="BX47" s="77"/>
      <c r="BY47" s="77"/>
      <c r="BZ47" s="78"/>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76"/>
      <c r="BM48" s="77"/>
      <c r="BN48" s="77"/>
      <c r="BO48" s="77"/>
      <c r="BP48" s="77"/>
      <c r="BQ48" s="77"/>
      <c r="BR48" s="77"/>
      <c r="BS48" s="77"/>
      <c r="BT48" s="77"/>
      <c r="BU48" s="77"/>
      <c r="BV48" s="77"/>
      <c r="BW48" s="77"/>
      <c r="BX48" s="77"/>
      <c r="BY48" s="77"/>
      <c r="BZ48" s="78"/>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76"/>
      <c r="BM49" s="77"/>
      <c r="BN49" s="77"/>
      <c r="BO49" s="77"/>
      <c r="BP49" s="77"/>
      <c r="BQ49" s="77"/>
      <c r="BR49" s="77"/>
      <c r="BS49" s="77"/>
      <c r="BT49" s="77"/>
      <c r="BU49" s="77"/>
      <c r="BV49" s="77"/>
      <c r="BW49" s="77"/>
      <c r="BX49" s="77"/>
      <c r="BY49" s="77"/>
      <c r="BZ49" s="78"/>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76"/>
      <c r="BM50" s="77"/>
      <c r="BN50" s="77"/>
      <c r="BO50" s="77"/>
      <c r="BP50" s="77"/>
      <c r="BQ50" s="77"/>
      <c r="BR50" s="77"/>
      <c r="BS50" s="77"/>
      <c r="BT50" s="77"/>
      <c r="BU50" s="77"/>
      <c r="BV50" s="77"/>
      <c r="BW50" s="77"/>
      <c r="BX50" s="77"/>
      <c r="BY50" s="77"/>
      <c r="BZ50" s="78"/>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76"/>
      <c r="BM51" s="77"/>
      <c r="BN51" s="77"/>
      <c r="BO51" s="77"/>
      <c r="BP51" s="77"/>
      <c r="BQ51" s="77"/>
      <c r="BR51" s="77"/>
      <c r="BS51" s="77"/>
      <c r="BT51" s="77"/>
      <c r="BU51" s="77"/>
      <c r="BV51" s="77"/>
      <c r="BW51" s="77"/>
      <c r="BX51" s="77"/>
      <c r="BY51" s="77"/>
      <c r="BZ51" s="78"/>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76"/>
      <c r="BM52" s="77"/>
      <c r="BN52" s="77"/>
      <c r="BO52" s="77"/>
      <c r="BP52" s="77"/>
      <c r="BQ52" s="77"/>
      <c r="BR52" s="77"/>
      <c r="BS52" s="77"/>
      <c r="BT52" s="77"/>
      <c r="BU52" s="77"/>
      <c r="BV52" s="77"/>
      <c r="BW52" s="77"/>
      <c r="BX52" s="77"/>
      <c r="BY52" s="77"/>
      <c r="BZ52" s="78"/>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76"/>
      <c r="BM53" s="77"/>
      <c r="BN53" s="77"/>
      <c r="BO53" s="77"/>
      <c r="BP53" s="77"/>
      <c r="BQ53" s="77"/>
      <c r="BR53" s="77"/>
      <c r="BS53" s="77"/>
      <c r="BT53" s="77"/>
      <c r="BU53" s="77"/>
      <c r="BV53" s="77"/>
      <c r="BW53" s="77"/>
      <c r="BX53" s="77"/>
      <c r="BY53" s="77"/>
      <c r="BZ53" s="78"/>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76"/>
      <c r="BM54" s="77"/>
      <c r="BN54" s="77"/>
      <c r="BO54" s="77"/>
      <c r="BP54" s="77"/>
      <c r="BQ54" s="77"/>
      <c r="BR54" s="77"/>
      <c r="BS54" s="77"/>
      <c r="BT54" s="77"/>
      <c r="BU54" s="77"/>
      <c r="BV54" s="77"/>
      <c r="BW54" s="77"/>
      <c r="BX54" s="77"/>
      <c r="BY54" s="77"/>
      <c r="BZ54" s="78"/>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76"/>
      <c r="BM55" s="77"/>
      <c r="BN55" s="77"/>
      <c r="BO55" s="77"/>
      <c r="BP55" s="77"/>
      <c r="BQ55" s="77"/>
      <c r="BR55" s="77"/>
      <c r="BS55" s="77"/>
      <c r="BT55" s="77"/>
      <c r="BU55" s="77"/>
      <c r="BV55" s="77"/>
      <c r="BW55" s="77"/>
      <c r="BX55" s="77"/>
      <c r="BY55" s="77"/>
      <c r="BZ55" s="78"/>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76"/>
      <c r="BM56" s="77"/>
      <c r="BN56" s="77"/>
      <c r="BO56" s="77"/>
      <c r="BP56" s="77"/>
      <c r="BQ56" s="77"/>
      <c r="BR56" s="77"/>
      <c r="BS56" s="77"/>
      <c r="BT56" s="77"/>
      <c r="BU56" s="77"/>
      <c r="BV56" s="77"/>
      <c r="BW56" s="77"/>
      <c r="BX56" s="77"/>
      <c r="BY56" s="77"/>
      <c r="BZ56" s="78"/>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76"/>
      <c r="BM57" s="77"/>
      <c r="BN57" s="77"/>
      <c r="BO57" s="77"/>
      <c r="BP57" s="77"/>
      <c r="BQ57" s="77"/>
      <c r="BR57" s="77"/>
      <c r="BS57" s="77"/>
      <c r="BT57" s="77"/>
      <c r="BU57" s="77"/>
      <c r="BV57" s="77"/>
      <c r="BW57" s="77"/>
      <c r="BX57" s="77"/>
      <c r="BY57" s="77"/>
      <c r="BZ57" s="78"/>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76"/>
      <c r="BM58" s="77"/>
      <c r="BN58" s="77"/>
      <c r="BO58" s="77"/>
      <c r="BP58" s="77"/>
      <c r="BQ58" s="77"/>
      <c r="BR58" s="77"/>
      <c r="BS58" s="77"/>
      <c r="BT58" s="77"/>
      <c r="BU58" s="77"/>
      <c r="BV58" s="77"/>
      <c r="BW58" s="77"/>
      <c r="BX58" s="77"/>
      <c r="BY58" s="77"/>
      <c r="BZ58" s="78"/>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76"/>
      <c r="BM59" s="77"/>
      <c r="BN59" s="77"/>
      <c r="BO59" s="77"/>
      <c r="BP59" s="77"/>
      <c r="BQ59" s="77"/>
      <c r="BR59" s="77"/>
      <c r="BS59" s="77"/>
      <c r="BT59" s="77"/>
      <c r="BU59" s="77"/>
      <c r="BV59" s="77"/>
      <c r="BW59" s="77"/>
      <c r="BX59" s="77"/>
      <c r="BY59" s="77"/>
      <c r="BZ59" s="78"/>
    </row>
    <row r="60" spans="1:78" ht="13.5" customHeight="1" x14ac:dyDescent="0.2">
      <c r="A60" s="2"/>
      <c r="B60" s="57" t="s">
        <v>28</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76"/>
      <c r="BM60" s="77"/>
      <c r="BN60" s="77"/>
      <c r="BO60" s="77"/>
      <c r="BP60" s="77"/>
      <c r="BQ60" s="77"/>
      <c r="BR60" s="77"/>
      <c r="BS60" s="77"/>
      <c r="BT60" s="77"/>
      <c r="BU60" s="77"/>
      <c r="BV60" s="77"/>
      <c r="BW60" s="77"/>
      <c r="BX60" s="77"/>
      <c r="BY60" s="77"/>
      <c r="BZ60" s="78"/>
    </row>
    <row r="61" spans="1:78" ht="13.5" customHeight="1" x14ac:dyDescent="0.2">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76"/>
      <c r="BM61" s="77"/>
      <c r="BN61" s="77"/>
      <c r="BO61" s="77"/>
      <c r="BP61" s="77"/>
      <c r="BQ61" s="77"/>
      <c r="BR61" s="77"/>
      <c r="BS61" s="77"/>
      <c r="BT61" s="77"/>
      <c r="BU61" s="77"/>
      <c r="BV61" s="77"/>
      <c r="BW61" s="77"/>
      <c r="BX61" s="77"/>
      <c r="BY61" s="77"/>
      <c r="BZ61" s="78"/>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76"/>
      <c r="BM62" s="77"/>
      <c r="BN62" s="77"/>
      <c r="BO62" s="77"/>
      <c r="BP62" s="77"/>
      <c r="BQ62" s="77"/>
      <c r="BR62" s="77"/>
      <c r="BS62" s="77"/>
      <c r="BT62" s="77"/>
      <c r="BU62" s="77"/>
      <c r="BV62" s="77"/>
      <c r="BW62" s="77"/>
      <c r="BX62" s="77"/>
      <c r="BY62" s="77"/>
      <c r="BZ62" s="78"/>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79"/>
      <c r="BM63" s="80"/>
      <c r="BN63" s="80"/>
      <c r="BO63" s="80"/>
      <c r="BP63" s="80"/>
      <c r="BQ63" s="80"/>
      <c r="BR63" s="80"/>
      <c r="BS63" s="80"/>
      <c r="BT63" s="80"/>
      <c r="BU63" s="80"/>
      <c r="BV63" s="80"/>
      <c r="BW63" s="80"/>
      <c r="BX63" s="80"/>
      <c r="BY63" s="80"/>
      <c r="BZ63" s="81"/>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76" t="s">
        <v>112</v>
      </c>
      <c r="BM66" s="77"/>
      <c r="BN66" s="77"/>
      <c r="BO66" s="77"/>
      <c r="BP66" s="77"/>
      <c r="BQ66" s="77"/>
      <c r="BR66" s="77"/>
      <c r="BS66" s="77"/>
      <c r="BT66" s="77"/>
      <c r="BU66" s="77"/>
      <c r="BV66" s="77"/>
      <c r="BW66" s="77"/>
      <c r="BX66" s="77"/>
      <c r="BY66" s="77"/>
      <c r="BZ66" s="78"/>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76"/>
      <c r="BM67" s="77"/>
      <c r="BN67" s="77"/>
      <c r="BO67" s="77"/>
      <c r="BP67" s="77"/>
      <c r="BQ67" s="77"/>
      <c r="BR67" s="77"/>
      <c r="BS67" s="77"/>
      <c r="BT67" s="77"/>
      <c r="BU67" s="77"/>
      <c r="BV67" s="77"/>
      <c r="BW67" s="77"/>
      <c r="BX67" s="77"/>
      <c r="BY67" s="77"/>
      <c r="BZ67" s="78"/>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76"/>
      <c r="BM68" s="77"/>
      <c r="BN68" s="77"/>
      <c r="BO68" s="77"/>
      <c r="BP68" s="77"/>
      <c r="BQ68" s="77"/>
      <c r="BR68" s="77"/>
      <c r="BS68" s="77"/>
      <c r="BT68" s="77"/>
      <c r="BU68" s="77"/>
      <c r="BV68" s="77"/>
      <c r="BW68" s="77"/>
      <c r="BX68" s="77"/>
      <c r="BY68" s="77"/>
      <c r="BZ68" s="78"/>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76"/>
      <c r="BM69" s="77"/>
      <c r="BN69" s="77"/>
      <c r="BO69" s="77"/>
      <c r="BP69" s="77"/>
      <c r="BQ69" s="77"/>
      <c r="BR69" s="77"/>
      <c r="BS69" s="77"/>
      <c r="BT69" s="77"/>
      <c r="BU69" s="77"/>
      <c r="BV69" s="77"/>
      <c r="BW69" s="77"/>
      <c r="BX69" s="77"/>
      <c r="BY69" s="77"/>
      <c r="BZ69" s="78"/>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76"/>
      <c r="BM70" s="77"/>
      <c r="BN70" s="77"/>
      <c r="BO70" s="77"/>
      <c r="BP70" s="77"/>
      <c r="BQ70" s="77"/>
      <c r="BR70" s="77"/>
      <c r="BS70" s="77"/>
      <c r="BT70" s="77"/>
      <c r="BU70" s="77"/>
      <c r="BV70" s="77"/>
      <c r="BW70" s="77"/>
      <c r="BX70" s="77"/>
      <c r="BY70" s="77"/>
      <c r="BZ70" s="78"/>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76"/>
      <c r="BM71" s="77"/>
      <c r="BN71" s="77"/>
      <c r="BO71" s="77"/>
      <c r="BP71" s="77"/>
      <c r="BQ71" s="77"/>
      <c r="BR71" s="77"/>
      <c r="BS71" s="77"/>
      <c r="BT71" s="77"/>
      <c r="BU71" s="77"/>
      <c r="BV71" s="77"/>
      <c r="BW71" s="77"/>
      <c r="BX71" s="77"/>
      <c r="BY71" s="77"/>
      <c r="BZ71" s="78"/>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76"/>
      <c r="BM72" s="77"/>
      <c r="BN72" s="77"/>
      <c r="BO72" s="77"/>
      <c r="BP72" s="77"/>
      <c r="BQ72" s="77"/>
      <c r="BR72" s="77"/>
      <c r="BS72" s="77"/>
      <c r="BT72" s="77"/>
      <c r="BU72" s="77"/>
      <c r="BV72" s="77"/>
      <c r="BW72" s="77"/>
      <c r="BX72" s="77"/>
      <c r="BY72" s="77"/>
      <c r="BZ72" s="78"/>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76"/>
      <c r="BM73" s="77"/>
      <c r="BN73" s="77"/>
      <c r="BO73" s="77"/>
      <c r="BP73" s="77"/>
      <c r="BQ73" s="77"/>
      <c r="BR73" s="77"/>
      <c r="BS73" s="77"/>
      <c r="BT73" s="77"/>
      <c r="BU73" s="77"/>
      <c r="BV73" s="77"/>
      <c r="BW73" s="77"/>
      <c r="BX73" s="77"/>
      <c r="BY73" s="77"/>
      <c r="BZ73" s="78"/>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76"/>
      <c r="BM74" s="77"/>
      <c r="BN74" s="77"/>
      <c r="BO74" s="77"/>
      <c r="BP74" s="77"/>
      <c r="BQ74" s="77"/>
      <c r="BR74" s="77"/>
      <c r="BS74" s="77"/>
      <c r="BT74" s="77"/>
      <c r="BU74" s="77"/>
      <c r="BV74" s="77"/>
      <c r="BW74" s="77"/>
      <c r="BX74" s="77"/>
      <c r="BY74" s="77"/>
      <c r="BZ74" s="78"/>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76"/>
      <c r="BM75" s="77"/>
      <c r="BN75" s="77"/>
      <c r="BO75" s="77"/>
      <c r="BP75" s="77"/>
      <c r="BQ75" s="77"/>
      <c r="BR75" s="77"/>
      <c r="BS75" s="77"/>
      <c r="BT75" s="77"/>
      <c r="BU75" s="77"/>
      <c r="BV75" s="77"/>
      <c r="BW75" s="77"/>
      <c r="BX75" s="77"/>
      <c r="BY75" s="77"/>
      <c r="BZ75" s="78"/>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76"/>
      <c r="BM76" s="77"/>
      <c r="BN76" s="77"/>
      <c r="BO76" s="77"/>
      <c r="BP76" s="77"/>
      <c r="BQ76" s="77"/>
      <c r="BR76" s="77"/>
      <c r="BS76" s="77"/>
      <c r="BT76" s="77"/>
      <c r="BU76" s="77"/>
      <c r="BV76" s="77"/>
      <c r="BW76" s="77"/>
      <c r="BX76" s="77"/>
      <c r="BY76" s="77"/>
      <c r="BZ76" s="78"/>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76"/>
      <c r="BM77" s="77"/>
      <c r="BN77" s="77"/>
      <c r="BO77" s="77"/>
      <c r="BP77" s="77"/>
      <c r="BQ77" s="77"/>
      <c r="BR77" s="77"/>
      <c r="BS77" s="77"/>
      <c r="BT77" s="77"/>
      <c r="BU77" s="77"/>
      <c r="BV77" s="77"/>
      <c r="BW77" s="77"/>
      <c r="BX77" s="77"/>
      <c r="BY77" s="77"/>
      <c r="BZ77" s="78"/>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76"/>
      <c r="BM78" s="77"/>
      <c r="BN78" s="77"/>
      <c r="BO78" s="77"/>
      <c r="BP78" s="77"/>
      <c r="BQ78" s="77"/>
      <c r="BR78" s="77"/>
      <c r="BS78" s="77"/>
      <c r="BT78" s="77"/>
      <c r="BU78" s="77"/>
      <c r="BV78" s="77"/>
      <c r="BW78" s="77"/>
      <c r="BX78" s="77"/>
      <c r="BY78" s="77"/>
      <c r="BZ78" s="78"/>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76"/>
      <c r="BM79" s="77"/>
      <c r="BN79" s="77"/>
      <c r="BO79" s="77"/>
      <c r="BP79" s="77"/>
      <c r="BQ79" s="77"/>
      <c r="BR79" s="77"/>
      <c r="BS79" s="77"/>
      <c r="BT79" s="77"/>
      <c r="BU79" s="77"/>
      <c r="BV79" s="77"/>
      <c r="BW79" s="77"/>
      <c r="BX79" s="77"/>
      <c r="BY79" s="77"/>
      <c r="BZ79" s="78"/>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76"/>
      <c r="BM80" s="77"/>
      <c r="BN80" s="77"/>
      <c r="BO80" s="77"/>
      <c r="BP80" s="77"/>
      <c r="BQ80" s="77"/>
      <c r="BR80" s="77"/>
      <c r="BS80" s="77"/>
      <c r="BT80" s="77"/>
      <c r="BU80" s="77"/>
      <c r="BV80" s="77"/>
      <c r="BW80" s="77"/>
      <c r="BX80" s="77"/>
      <c r="BY80" s="77"/>
      <c r="BZ80" s="78"/>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76"/>
      <c r="BM81" s="77"/>
      <c r="BN81" s="77"/>
      <c r="BO81" s="77"/>
      <c r="BP81" s="77"/>
      <c r="BQ81" s="77"/>
      <c r="BR81" s="77"/>
      <c r="BS81" s="77"/>
      <c r="BT81" s="77"/>
      <c r="BU81" s="77"/>
      <c r="BV81" s="77"/>
      <c r="BW81" s="77"/>
      <c r="BX81" s="77"/>
      <c r="BY81" s="77"/>
      <c r="BZ81" s="78"/>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79"/>
      <c r="BM82" s="80"/>
      <c r="BN82" s="80"/>
      <c r="BO82" s="80"/>
      <c r="BP82" s="80"/>
      <c r="BQ82" s="80"/>
      <c r="BR82" s="80"/>
      <c r="BS82" s="80"/>
      <c r="BT82" s="80"/>
      <c r="BU82" s="80"/>
      <c r="BV82" s="80"/>
      <c r="BW82" s="80"/>
      <c r="BX82" s="80"/>
      <c r="BY82" s="80"/>
      <c r="BZ82" s="81"/>
    </row>
    <row r="83" spans="1:78" x14ac:dyDescent="0.2">
      <c r="C83" s="82" t="s">
        <v>30</v>
      </c>
      <c r="D83" s="82"/>
      <c r="E83" s="82"/>
      <c r="F83" s="82"/>
      <c r="G83" s="82"/>
      <c r="H83" s="82"/>
      <c r="I83" s="82"/>
      <c r="J83" s="82"/>
      <c r="K83" s="82"/>
      <c r="L83" s="82"/>
      <c r="M83" s="82"/>
      <c r="N83" s="82"/>
      <c r="O83" s="82"/>
      <c r="P83" s="82"/>
      <c r="Q83" s="82"/>
      <c r="R83" s="82"/>
      <c r="S83" s="82"/>
      <c r="T83" s="82"/>
      <c r="U83" s="82"/>
      <c r="V83" s="82"/>
      <c r="W83" s="82"/>
      <c r="X83" s="82"/>
      <c r="Y83" s="82"/>
      <c r="Z83" s="82"/>
      <c r="AA83" s="82"/>
      <c r="AB83" s="82"/>
      <c r="AC83" s="82"/>
      <c r="AD83" s="82"/>
      <c r="AE83" s="82"/>
      <c r="AF83" s="82"/>
      <c r="AG83" s="82"/>
      <c r="AH83" s="82"/>
      <c r="AI83" s="82"/>
      <c r="AJ83" s="82"/>
      <c r="AK83" s="82"/>
      <c r="AL83" s="82"/>
      <c r="AM83" s="82"/>
      <c r="AN83" s="82"/>
      <c r="AO83" s="82"/>
      <c r="AP83" s="82"/>
      <c r="AQ83" s="82"/>
      <c r="AR83" s="82"/>
      <c r="AS83" s="82"/>
      <c r="AT83" s="82"/>
      <c r="AU83" s="82"/>
      <c r="AV83" s="82"/>
      <c r="AW83" s="82"/>
      <c r="AX83" s="82"/>
      <c r="AY83" s="82"/>
      <c r="AZ83" s="82"/>
      <c r="BA83" s="82"/>
      <c r="BB83" s="82"/>
      <c r="BC83" s="82"/>
      <c r="BD83" s="82"/>
      <c r="BE83" s="82"/>
      <c r="BF83" s="82"/>
      <c r="BG83" s="82"/>
      <c r="BH83" s="82"/>
      <c r="BI83" s="82"/>
      <c r="BJ83" s="82"/>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【105.91】</v>
      </c>
      <c r="F85" s="12" t="str">
        <f>データ!AT6</f>
        <v>【3.03】</v>
      </c>
      <c r="G85" s="12" t="str">
        <f>データ!BE6</f>
        <v>【78.43】</v>
      </c>
      <c r="H85" s="12" t="str">
        <f>データ!BP6</f>
        <v>【630.82】</v>
      </c>
      <c r="I85" s="12" t="str">
        <f>データ!CA6</f>
        <v>【97.81】</v>
      </c>
      <c r="J85" s="12" t="str">
        <f>データ!CL6</f>
        <v>【138.75】</v>
      </c>
      <c r="K85" s="12" t="str">
        <f>データ!CW6</f>
        <v>【58.94】</v>
      </c>
      <c r="L85" s="12" t="str">
        <f>データ!DH6</f>
        <v>【95.91】</v>
      </c>
      <c r="M85" s="12" t="str">
        <f>データ!DS6</f>
        <v>【41.09】</v>
      </c>
      <c r="N85" s="12" t="str">
        <f>データ!ED6</f>
        <v>【8.68】</v>
      </c>
      <c r="O85" s="12" t="str">
        <f>データ!EO6</f>
        <v>【0.22】</v>
      </c>
    </row>
  </sheetData>
  <sheetProtection algorithmName="SHA-512" hashValue="OUsq6+iNLxWnr9xByj7UBxS3+9YbAz2kLuo1tjMdbfRzwnl2alJ2bmSnrfNSld/YhrqIFst7m/1HaVVGrUPMYg==" saltValue="BrjnmhXlpG5ZFfjYIaSKkQ=="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0"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84" t="s">
        <v>52</v>
      </c>
      <c r="I3" s="85"/>
      <c r="J3" s="85"/>
      <c r="K3" s="85"/>
      <c r="L3" s="85"/>
      <c r="M3" s="85"/>
      <c r="N3" s="85"/>
      <c r="O3" s="85"/>
      <c r="P3" s="85"/>
      <c r="Q3" s="85"/>
      <c r="R3" s="85"/>
      <c r="S3" s="85"/>
      <c r="T3" s="85"/>
      <c r="U3" s="85"/>
      <c r="V3" s="85"/>
      <c r="W3" s="85"/>
      <c r="X3" s="86"/>
      <c r="Y3" s="90" t="s">
        <v>53</v>
      </c>
      <c r="Z3" s="83"/>
      <c r="AA3" s="83"/>
      <c r="AB3" s="83"/>
      <c r="AC3" s="83"/>
      <c r="AD3" s="83"/>
      <c r="AE3" s="83"/>
      <c r="AF3" s="83"/>
      <c r="AG3" s="83"/>
      <c r="AH3" s="83"/>
      <c r="AI3" s="83"/>
      <c r="AJ3" s="83"/>
      <c r="AK3" s="83"/>
      <c r="AL3" s="83"/>
      <c r="AM3" s="83"/>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c r="CA3" s="83"/>
      <c r="CB3" s="83"/>
      <c r="CC3" s="83"/>
      <c r="CD3" s="83"/>
      <c r="CE3" s="83"/>
      <c r="CF3" s="83"/>
      <c r="CG3" s="83"/>
      <c r="CH3" s="83"/>
      <c r="CI3" s="83"/>
      <c r="CJ3" s="83"/>
      <c r="CK3" s="83"/>
      <c r="CL3" s="83"/>
      <c r="CM3" s="83"/>
      <c r="CN3" s="83"/>
      <c r="CO3" s="83"/>
      <c r="CP3" s="83"/>
      <c r="CQ3" s="83"/>
      <c r="CR3" s="83"/>
      <c r="CS3" s="83"/>
      <c r="CT3" s="83"/>
      <c r="CU3" s="83"/>
      <c r="CV3" s="83"/>
      <c r="CW3" s="83"/>
      <c r="CX3" s="83"/>
      <c r="CY3" s="83"/>
      <c r="CZ3" s="83"/>
      <c r="DA3" s="83"/>
      <c r="DB3" s="83"/>
      <c r="DC3" s="83"/>
      <c r="DD3" s="83"/>
      <c r="DE3" s="83"/>
      <c r="DF3" s="83"/>
      <c r="DG3" s="83"/>
      <c r="DH3" s="83"/>
      <c r="DI3" s="83" t="s">
        <v>54</v>
      </c>
      <c r="DJ3" s="83"/>
      <c r="DK3" s="83"/>
      <c r="DL3" s="83"/>
      <c r="DM3" s="83"/>
      <c r="DN3" s="83"/>
      <c r="DO3" s="83"/>
      <c r="DP3" s="83"/>
      <c r="DQ3" s="83"/>
      <c r="DR3" s="83"/>
      <c r="DS3" s="83"/>
      <c r="DT3" s="83"/>
      <c r="DU3" s="83"/>
      <c r="DV3" s="83"/>
      <c r="DW3" s="83"/>
      <c r="DX3" s="83"/>
      <c r="DY3" s="83"/>
      <c r="DZ3" s="83"/>
      <c r="EA3" s="83"/>
      <c r="EB3" s="83"/>
      <c r="EC3" s="83"/>
      <c r="ED3" s="83"/>
      <c r="EE3" s="83"/>
      <c r="EF3" s="83"/>
      <c r="EG3" s="83"/>
      <c r="EH3" s="83"/>
      <c r="EI3" s="83"/>
      <c r="EJ3" s="83"/>
      <c r="EK3" s="83"/>
      <c r="EL3" s="83"/>
      <c r="EM3" s="83"/>
      <c r="EN3" s="83"/>
      <c r="EO3" s="83"/>
    </row>
    <row r="4" spans="1:148" x14ac:dyDescent="0.2">
      <c r="A4" s="14" t="s">
        <v>55</v>
      </c>
      <c r="B4" s="16"/>
      <c r="C4" s="16"/>
      <c r="D4" s="16"/>
      <c r="E4" s="16"/>
      <c r="F4" s="16"/>
      <c r="G4" s="16"/>
      <c r="H4" s="87"/>
      <c r="I4" s="88"/>
      <c r="J4" s="88"/>
      <c r="K4" s="88"/>
      <c r="L4" s="88"/>
      <c r="M4" s="88"/>
      <c r="N4" s="88"/>
      <c r="O4" s="88"/>
      <c r="P4" s="88"/>
      <c r="Q4" s="88"/>
      <c r="R4" s="88"/>
      <c r="S4" s="88"/>
      <c r="T4" s="88"/>
      <c r="U4" s="88"/>
      <c r="V4" s="88"/>
      <c r="W4" s="88"/>
      <c r="X4" s="89"/>
      <c r="Y4" s="83" t="s">
        <v>56</v>
      </c>
      <c r="Z4" s="83"/>
      <c r="AA4" s="83"/>
      <c r="AB4" s="83"/>
      <c r="AC4" s="83"/>
      <c r="AD4" s="83"/>
      <c r="AE4" s="83"/>
      <c r="AF4" s="83"/>
      <c r="AG4" s="83"/>
      <c r="AH4" s="83"/>
      <c r="AI4" s="83"/>
      <c r="AJ4" s="83" t="s">
        <v>57</v>
      </c>
      <c r="AK4" s="83"/>
      <c r="AL4" s="83"/>
      <c r="AM4" s="83"/>
      <c r="AN4" s="83"/>
      <c r="AO4" s="83"/>
      <c r="AP4" s="83"/>
      <c r="AQ4" s="83"/>
      <c r="AR4" s="83"/>
      <c r="AS4" s="83"/>
      <c r="AT4" s="83"/>
      <c r="AU4" s="83" t="s">
        <v>58</v>
      </c>
      <c r="AV4" s="83"/>
      <c r="AW4" s="83"/>
      <c r="AX4" s="83"/>
      <c r="AY4" s="83"/>
      <c r="AZ4" s="83"/>
      <c r="BA4" s="83"/>
      <c r="BB4" s="83"/>
      <c r="BC4" s="83"/>
      <c r="BD4" s="83"/>
      <c r="BE4" s="83"/>
      <c r="BF4" s="83" t="s">
        <v>59</v>
      </c>
      <c r="BG4" s="83"/>
      <c r="BH4" s="83"/>
      <c r="BI4" s="83"/>
      <c r="BJ4" s="83"/>
      <c r="BK4" s="83"/>
      <c r="BL4" s="83"/>
      <c r="BM4" s="83"/>
      <c r="BN4" s="83"/>
      <c r="BO4" s="83"/>
      <c r="BP4" s="83"/>
      <c r="BQ4" s="83" t="s">
        <v>60</v>
      </c>
      <c r="BR4" s="83"/>
      <c r="BS4" s="83"/>
      <c r="BT4" s="83"/>
      <c r="BU4" s="83"/>
      <c r="BV4" s="83"/>
      <c r="BW4" s="83"/>
      <c r="BX4" s="83"/>
      <c r="BY4" s="83"/>
      <c r="BZ4" s="83"/>
      <c r="CA4" s="83"/>
      <c r="CB4" s="83" t="s">
        <v>61</v>
      </c>
      <c r="CC4" s="83"/>
      <c r="CD4" s="83"/>
      <c r="CE4" s="83"/>
      <c r="CF4" s="83"/>
      <c r="CG4" s="83"/>
      <c r="CH4" s="83"/>
      <c r="CI4" s="83"/>
      <c r="CJ4" s="83"/>
      <c r="CK4" s="83"/>
      <c r="CL4" s="83"/>
      <c r="CM4" s="83" t="s">
        <v>62</v>
      </c>
      <c r="CN4" s="83"/>
      <c r="CO4" s="83"/>
      <c r="CP4" s="83"/>
      <c r="CQ4" s="83"/>
      <c r="CR4" s="83"/>
      <c r="CS4" s="83"/>
      <c r="CT4" s="83"/>
      <c r="CU4" s="83"/>
      <c r="CV4" s="83"/>
      <c r="CW4" s="83"/>
      <c r="CX4" s="83" t="s">
        <v>63</v>
      </c>
      <c r="CY4" s="83"/>
      <c r="CZ4" s="83"/>
      <c r="DA4" s="83"/>
      <c r="DB4" s="83"/>
      <c r="DC4" s="83"/>
      <c r="DD4" s="83"/>
      <c r="DE4" s="83"/>
      <c r="DF4" s="83"/>
      <c r="DG4" s="83"/>
      <c r="DH4" s="83"/>
      <c r="DI4" s="83" t="s">
        <v>64</v>
      </c>
      <c r="DJ4" s="83"/>
      <c r="DK4" s="83"/>
      <c r="DL4" s="83"/>
      <c r="DM4" s="83"/>
      <c r="DN4" s="83"/>
      <c r="DO4" s="83"/>
      <c r="DP4" s="83"/>
      <c r="DQ4" s="83"/>
      <c r="DR4" s="83"/>
      <c r="DS4" s="83"/>
      <c r="DT4" s="83" t="s">
        <v>65</v>
      </c>
      <c r="DU4" s="83"/>
      <c r="DV4" s="83"/>
      <c r="DW4" s="83"/>
      <c r="DX4" s="83"/>
      <c r="DY4" s="83"/>
      <c r="DZ4" s="83"/>
      <c r="EA4" s="83"/>
      <c r="EB4" s="83"/>
      <c r="EC4" s="83"/>
      <c r="ED4" s="83"/>
      <c r="EE4" s="83" t="s">
        <v>66</v>
      </c>
      <c r="EF4" s="83"/>
      <c r="EG4" s="83"/>
      <c r="EH4" s="83"/>
      <c r="EI4" s="83"/>
      <c r="EJ4" s="83"/>
      <c r="EK4" s="83"/>
      <c r="EL4" s="83"/>
      <c r="EM4" s="83"/>
      <c r="EN4" s="83"/>
      <c r="EO4" s="83"/>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2023</v>
      </c>
      <c r="C6" s="19">
        <f t="shared" ref="C6:X6" si="3">C7</f>
        <v>272248</v>
      </c>
      <c r="D6" s="19">
        <f t="shared" si="3"/>
        <v>46</v>
      </c>
      <c r="E6" s="19">
        <f t="shared" si="3"/>
        <v>17</v>
      </c>
      <c r="F6" s="19">
        <f t="shared" si="3"/>
        <v>1</v>
      </c>
      <c r="G6" s="19">
        <f t="shared" si="3"/>
        <v>0</v>
      </c>
      <c r="H6" s="19" t="str">
        <f t="shared" si="3"/>
        <v>大阪府　摂津市</v>
      </c>
      <c r="I6" s="19" t="str">
        <f t="shared" si="3"/>
        <v>法適用</v>
      </c>
      <c r="J6" s="19" t="str">
        <f t="shared" si="3"/>
        <v>下水道事業</v>
      </c>
      <c r="K6" s="19" t="str">
        <f t="shared" si="3"/>
        <v>公共下水道</v>
      </c>
      <c r="L6" s="19" t="str">
        <f t="shared" si="3"/>
        <v>Bb1</v>
      </c>
      <c r="M6" s="19" t="str">
        <f t="shared" si="3"/>
        <v>非設置</v>
      </c>
      <c r="N6" s="20" t="str">
        <f t="shared" si="3"/>
        <v>-</v>
      </c>
      <c r="O6" s="20">
        <f t="shared" si="3"/>
        <v>58.29</v>
      </c>
      <c r="P6" s="20">
        <f t="shared" si="3"/>
        <v>99.35</v>
      </c>
      <c r="Q6" s="20">
        <f t="shared" si="3"/>
        <v>70.930000000000007</v>
      </c>
      <c r="R6" s="20">
        <f t="shared" si="3"/>
        <v>2299</v>
      </c>
      <c r="S6" s="20">
        <f t="shared" si="3"/>
        <v>86351</v>
      </c>
      <c r="T6" s="20">
        <f t="shared" si="3"/>
        <v>14.87</v>
      </c>
      <c r="U6" s="20">
        <f t="shared" si="3"/>
        <v>5807.06</v>
      </c>
      <c r="V6" s="20">
        <f t="shared" si="3"/>
        <v>85781</v>
      </c>
      <c r="W6" s="20">
        <f t="shared" si="3"/>
        <v>11.26</v>
      </c>
      <c r="X6" s="20">
        <f t="shared" si="3"/>
        <v>7618.21</v>
      </c>
      <c r="Y6" s="21">
        <f>IF(Y7="",NA(),Y7)</f>
        <v>103.87</v>
      </c>
      <c r="Z6" s="21">
        <f t="shared" ref="Z6:AH6" si="4">IF(Z7="",NA(),Z7)</f>
        <v>105.79</v>
      </c>
      <c r="AA6" s="21">
        <f t="shared" si="4"/>
        <v>106.83</v>
      </c>
      <c r="AB6" s="21">
        <f t="shared" si="4"/>
        <v>108.32</v>
      </c>
      <c r="AC6" s="21">
        <f t="shared" si="4"/>
        <v>104.09</v>
      </c>
      <c r="AD6" s="21">
        <f t="shared" si="4"/>
        <v>107.34</v>
      </c>
      <c r="AE6" s="21">
        <f t="shared" si="4"/>
        <v>107.87</v>
      </c>
      <c r="AF6" s="21">
        <f t="shared" si="4"/>
        <v>109.78</v>
      </c>
      <c r="AG6" s="21">
        <f t="shared" si="4"/>
        <v>109.96</v>
      </c>
      <c r="AH6" s="21">
        <f t="shared" si="4"/>
        <v>109.44</v>
      </c>
      <c r="AI6" s="20" t="str">
        <f>IF(AI7="","",IF(AI7="-","【-】","【"&amp;SUBSTITUTE(TEXT(AI7,"#,##0.00"),"-","△")&amp;"】"))</f>
        <v>【105.91】</v>
      </c>
      <c r="AJ6" s="20">
        <f>IF(AJ7="",NA(),AJ7)</f>
        <v>0</v>
      </c>
      <c r="AK6" s="20">
        <f t="shared" ref="AK6:AS6" si="5">IF(AK7="",NA(),AK7)</f>
        <v>0</v>
      </c>
      <c r="AL6" s="20">
        <f t="shared" si="5"/>
        <v>0</v>
      </c>
      <c r="AM6" s="20">
        <f t="shared" si="5"/>
        <v>0</v>
      </c>
      <c r="AN6" s="20">
        <f t="shared" si="5"/>
        <v>0</v>
      </c>
      <c r="AO6" s="20">
        <f t="shared" si="5"/>
        <v>0</v>
      </c>
      <c r="AP6" s="21">
        <f t="shared" si="5"/>
        <v>11.59</v>
      </c>
      <c r="AQ6" s="21">
        <f t="shared" si="5"/>
        <v>9.36</v>
      </c>
      <c r="AR6" s="21">
        <f t="shared" si="5"/>
        <v>7.56</v>
      </c>
      <c r="AS6" s="21">
        <f t="shared" si="5"/>
        <v>5.84</v>
      </c>
      <c r="AT6" s="20" t="str">
        <f>IF(AT7="","",IF(AT7="-","【-】","【"&amp;SUBSTITUTE(TEXT(AT7,"#,##0.00"),"-","△")&amp;"】"))</f>
        <v>【3.03】</v>
      </c>
      <c r="AU6" s="21">
        <f>IF(AU7="",NA(),AU7)</f>
        <v>18.22</v>
      </c>
      <c r="AV6" s="21">
        <f t="shared" ref="AV6:BD6" si="6">IF(AV7="",NA(),AV7)</f>
        <v>26.4</v>
      </c>
      <c r="AW6" s="21">
        <f t="shared" si="6"/>
        <v>41.05</v>
      </c>
      <c r="AX6" s="21">
        <f t="shared" si="6"/>
        <v>38</v>
      </c>
      <c r="AY6" s="21">
        <f t="shared" si="6"/>
        <v>32.79</v>
      </c>
      <c r="AZ6" s="21">
        <f t="shared" si="6"/>
        <v>35.200000000000003</v>
      </c>
      <c r="BA6" s="21">
        <f t="shared" si="6"/>
        <v>37.200000000000003</v>
      </c>
      <c r="BB6" s="21">
        <f t="shared" si="6"/>
        <v>47.13</v>
      </c>
      <c r="BC6" s="21">
        <f t="shared" si="6"/>
        <v>50.85</v>
      </c>
      <c r="BD6" s="21">
        <f t="shared" si="6"/>
        <v>63.13</v>
      </c>
      <c r="BE6" s="20" t="str">
        <f>IF(BE7="","",IF(BE7="-","【-】","【"&amp;SUBSTITUTE(TEXT(BE7,"#,##0.00"),"-","△")&amp;"】"))</f>
        <v>【78.43】</v>
      </c>
      <c r="BF6" s="21">
        <f>IF(BF7="",NA(),BF7)</f>
        <v>592.07000000000005</v>
      </c>
      <c r="BG6" s="21">
        <f t="shared" ref="BG6:BO6" si="7">IF(BG7="",NA(),BG7)</f>
        <v>576.30999999999995</v>
      </c>
      <c r="BH6" s="21">
        <f t="shared" si="7"/>
        <v>530.22</v>
      </c>
      <c r="BI6" s="21">
        <f t="shared" si="7"/>
        <v>472.65</v>
      </c>
      <c r="BJ6" s="21">
        <f t="shared" si="7"/>
        <v>449.47</v>
      </c>
      <c r="BK6" s="21">
        <f t="shared" si="7"/>
        <v>813.96</v>
      </c>
      <c r="BL6" s="21">
        <f t="shared" si="7"/>
        <v>843.72</v>
      </c>
      <c r="BM6" s="21">
        <f t="shared" si="7"/>
        <v>788.62</v>
      </c>
      <c r="BN6" s="21">
        <f t="shared" si="7"/>
        <v>772.15</v>
      </c>
      <c r="BO6" s="21">
        <f t="shared" si="7"/>
        <v>717.6</v>
      </c>
      <c r="BP6" s="20" t="str">
        <f>IF(BP7="","",IF(BP7="-","【-】","【"&amp;SUBSTITUTE(TEXT(BP7,"#,##0.00"),"-","△")&amp;"】"))</f>
        <v>【630.82】</v>
      </c>
      <c r="BQ6" s="21">
        <f>IF(BQ7="",NA(),BQ7)</f>
        <v>100</v>
      </c>
      <c r="BR6" s="21">
        <f t="shared" ref="BR6:BZ6" si="8">IF(BR7="",NA(),BR7)</f>
        <v>100.96</v>
      </c>
      <c r="BS6" s="21">
        <f t="shared" si="8"/>
        <v>100.5</v>
      </c>
      <c r="BT6" s="21">
        <f t="shared" si="8"/>
        <v>104.39</v>
      </c>
      <c r="BU6" s="21">
        <f t="shared" si="8"/>
        <v>100</v>
      </c>
      <c r="BV6" s="21">
        <f t="shared" si="8"/>
        <v>92.08</v>
      </c>
      <c r="BW6" s="21">
        <f t="shared" si="8"/>
        <v>94.81</v>
      </c>
      <c r="BX6" s="21">
        <f t="shared" si="8"/>
        <v>99.88</v>
      </c>
      <c r="BY6" s="21">
        <f t="shared" si="8"/>
        <v>98.82</v>
      </c>
      <c r="BZ6" s="21">
        <f t="shared" si="8"/>
        <v>97.58</v>
      </c>
      <c r="CA6" s="20" t="str">
        <f>IF(CA7="","",IF(CA7="-","【-】","【"&amp;SUBSTITUTE(TEXT(CA7,"#,##0.00"),"-","△")&amp;"】"))</f>
        <v>【97.81】</v>
      </c>
      <c r="CB6" s="21">
        <f>IF(CB7="",NA(),CB7)</f>
        <v>156.05000000000001</v>
      </c>
      <c r="CC6" s="21">
        <f t="shared" ref="CC6:CK6" si="9">IF(CC7="",NA(),CC7)</f>
        <v>153.27000000000001</v>
      </c>
      <c r="CD6" s="21">
        <f t="shared" si="9"/>
        <v>153.32</v>
      </c>
      <c r="CE6" s="21">
        <f t="shared" si="9"/>
        <v>148.63</v>
      </c>
      <c r="CF6" s="21">
        <f t="shared" si="9"/>
        <v>154.66</v>
      </c>
      <c r="CG6" s="21">
        <f t="shared" si="9"/>
        <v>132.94999999999999</v>
      </c>
      <c r="CH6" s="21">
        <f t="shared" si="9"/>
        <v>129.9</v>
      </c>
      <c r="CI6" s="21">
        <f t="shared" si="9"/>
        <v>126.94</v>
      </c>
      <c r="CJ6" s="21">
        <f t="shared" si="9"/>
        <v>128.38999999999999</v>
      </c>
      <c r="CK6" s="21">
        <f t="shared" si="9"/>
        <v>129.85</v>
      </c>
      <c r="CL6" s="20" t="str">
        <f>IF(CL7="","",IF(CL7="-","【-】","【"&amp;SUBSTITUTE(TEXT(CL7,"#,##0.00"),"-","△")&amp;"】"))</f>
        <v>【138.75】</v>
      </c>
      <c r="CM6" s="21" t="str">
        <f>IF(CM7="",NA(),CM7)</f>
        <v>-</v>
      </c>
      <c r="CN6" s="21" t="str">
        <f t="shared" ref="CN6:CV6" si="10">IF(CN7="",NA(),CN7)</f>
        <v>-</v>
      </c>
      <c r="CO6" s="21" t="str">
        <f t="shared" si="10"/>
        <v>-</v>
      </c>
      <c r="CP6" s="21" t="str">
        <f t="shared" si="10"/>
        <v>-</v>
      </c>
      <c r="CQ6" s="21" t="str">
        <f t="shared" si="10"/>
        <v>-</v>
      </c>
      <c r="CR6" s="21">
        <f t="shared" si="10"/>
        <v>70.3</v>
      </c>
      <c r="CS6" s="21">
        <f t="shared" si="10"/>
        <v>80.11</v>
      </c>
      <c r="CT6" s="21">
        <f t="shared" si="10"/>
        <v>82.83</v>
      </c>
      <c r="CU6" s="21">
        <f t="shared" si="10"/>
        <v>69.38</v>
      </c>
      <c r="CV6" s="21">
        <f t="shared" si="10"/>
        <v>70.39</v>
      </c>
      <c r="CW6" s="20" t="str">
        <f>IF(CW7="","",IF(CW7="-","【-】","【"&amp;SUBSTITUTE(TEXT(CW7,"#,##0.00"),"-","△")&amp;"】"))</f>
        <v>【58.94】</v>
      </c>
      <c r="CX6" s="21">
        <f>IF(CX7="",NA(),CX7)</f>
        <v>95.87</v>
      </c>
      <c r="CY6" s="21">
        <f t="shared" ref="CY6:DG6" si="11">IF(CY7="",NA(),CY7)</f>
        <v>96.02</v>
      </c>
      <c r="CZ6" s="21">
        <f t="shared" si="11"/>
        <v>96.21</v>
      </c>
      <c r="DA6" s="21">
        <f t="shared" si="11"/>
        <v>96.27</v>
      </c>
      <c r="DB6" s="21">
        <f t="shared" si="11"/>
        <v>96.36</v>
      </c>
      <c r="DC6" s="21">
        <f t="shared" si="11"/>
        <v>95.95</v>
      </c>
      <c r="DD6" s="21">
        <f t="shared" si="11"/>
        <v>95.96</v>
      </c>
      <c r="DE6" s="21">
        <f t="shared" si="11"/>
        <v>95.73</v>
      </c>
      <c r="DF6" s="21">
        <f t="shared" si="11"/>
        <v>96.1</v>
      </c>
      <c r="DG6" s="21">
        <f t="shared" si="11"/>
        <v>96.61</v>
      </c>
      <c r="DH6" s="20" t="str">
        <f>IF(DH7="","",IF(DH7="-","【-】","【"&amp;SUBSTITUTE(TEXT(DH7,"#,##0.00"),"-","△")&amp;"】"))</f>
        <v>【95.91】</v>
      </c>
      <c r="DI6" s="21">
        <f>IF(DI7="",NA(),DI7)</f>
        <v>10.77</v>
      </c>
      <c r="DJ6" s="21">
        <f t="shared" ref="DJ6:DR6" si="12">IF(DJ7="",NA(),DJ7)</f>
        <v>14.04</v>
      </c>
      <c r="DK6" s="21">
        <f t="shared" si="12"/>
        <v>17.53</v>
      </c>
      <c r="DL6" s="21">
        <f t="shared" si="12"/>
        <v>20.3</v>
      </c>
      <c r="DM6" s="21">
        <f t="shared" si="12"/>
        <v>23.56</v>
      </c>
      <c r="DN6" s="21">
        <f t="shared" si="12"/>
        <v>8.5500000000000007</v>
      </c>
      <c r="DO6" s="21">
        <f t="shared" si="12"/>
        <v>20.23</v>
      </c>
      <c r="DP6" s="21">
        <f t="shared" si="12"/>
        <v>22.34</v>
      </c>
      <c r="DQ6" s="21">
        <f t="shared" si="12"/>
        <v>24.65</v>
      </c>
      <c r="DR6" s="21">
        <f t="shared" si="12"/>
        <v>24.87</v>
      </c>
      <c r="DS6" s="20" t="str">
        <f>IF(DS7="","",IF(DS7="-","【-】","【"&amp;SUBSTITUTE(TEXT(DS7,"#,##0.00"),"-","△")&amp;"】"))</f>
        <v>【41.09】</v>
      </c>
      <c r="DT6" s="20">
        <f>IF(DT7="",NA(),DT7)</f>
        <v>0</v>
      </c>
      <c r="DU6" s="20">
        <f t="shared" ref="DU6:EC6" si="13">IF(DU7="",NA(),DU7)</f>
        <v>0</v>
      </c>
      <c r="DV6" s="21">
        <f t="shared" si="13"/>
        <v>0.03</v>
      </c>
      <c r="DW6" s="21">
        <f t="shared" si="13"/>
        <v>2.0499999999999998</v>
      </c>
      <c r="DX6" s="21">
        <f t="shared" si="13"/>
        <v>3.99</v>
      </c>
      <c r="DY6" s="21">
        <f t="shared" si="13"/>
        <v>2.41</v>
      </c>
      <c r="DZ6" s="21">
        <f t="shared" si="13"/>
        <v>1.63</v>
      </c>
      <c r="EA6" s="21">
        <f t="shared" si="13"/>
        <v>1.94</v>
      </c>
      <c r="EB6" s="21">
        <f t="shared" si="13"/>
        <v>2.42</v>
      </c>
      <c r="EC6" s="21">
        <f t="shared" si="13"/>
        <v>3</v>
      </c>
      <c r="ED6" s="20" t="str">
        <f>IF(ED7="","",IF(ED7="-","【-】","【"&amp;SUBSTITUTE(TEXT(ED7,"#,##0.00"),"-","△")&amp;"】"))</f>
        <v>【8.68】</v>
      </c>
      <c r="EE6" s="21">
        <f>IF(EE7="",NA(),EE7)</f>
        <v>0.53</v>
      </c>
      <c r="EF6" s="21">
        <f t="shared" ref="EF6:EN6" si="14">IF(EF7="",NA(),EF7)</f>
        <v>0.09</v>
      </c>
      <c r="EG6" s="21">
        <f t="shared" si="14"/>
        <v>0.03</v>
      </c>
      <c r="EH6" s="20">
        <f t="shared" si="14"/>
        <v>0</v>
      </c>
      <c r="EI6" s="20">
        <f t="shared" si="14"/>
        <v>0</v>
      </c>
      <c r="EJ6" s="21">
        <f t="shared" si="14"/>
        <v>0.12</v>
      </c>
      <c r="EK6" s="21">
        <f t="shared" si="14"/>
        <v>0.12</v>
      </c>
      <c r="EL6" s="21">
        <f t="shared" si="14"/>
        <v>0.35</v>
      </c>
      <c r="EM6" s="21">
        <f t="shared" si="14"/>
        <v>0.1</v>
      </c>
      <c r="EN6" s="21">
        <f t="shared" si="14"/>
        <v>1.51</v>
      </c>
      <c r="EO6" s="20" t="str">
        <f>IF(EO7="","",IF(EO7="-","【-】","【"&amp;SUBSTITUTE(TEXT(EO7,"#,##0.00"),"-","△")&amp;"】"))</f>
        <v>【0.22】</v>
      </c>
    </row>
    <row r="7" spans="1:148" s="22" customFormat="1" x14ac:dyDescent="0.2">
      <c r="A7" s="14"/>
      <c r="B7" s="23">
        <v>2023</v>
      </c>
      <c r="C7" s="23">
        <v>272248</v>
      </c>
      <c r="D7" s="23">
        <v>46</v>
      </c>
      <c r="E7" s="23">
        <v>17</v>
      </c>
      <c r="F7" s="23">
        <v>1</v>
      </c>
      <c r="G7" s="23">
        <v>0</v>
      </c>
      <c r="H7" s="23" t="s">
        <v>96</v>
      </c>
      <c r="I7" s="23" t="s">
        <v>97</v>
      </c>
      <c r="J7" s="23" t="s">
        <v>98</v>
      </c>
      <c r="K7" s="23" t="s">
        <v>99</v>
      </c>
      <c r="L7" s="23" t="s">
        <v>100</v>
      </c>
      <c r="M7" s="23" t="s">
        <v>101</v>
      </c>
      <c r="N7" s="24" t="s">
        <v>102</v>
      </c>
      <c r="O7" s="24">
        <v>58.29</v>
      </c>
      <c r="P7" s="24">
        <v>99.35</v>
      </c>
      <c r="Q7" s="24">
        <v>70.930000000000007</v>
      </c>
      <c r="R7" s="24">
        <v>2299</v>
      </c>
      <c r="S7" s="24">
        <v>86351</v>
      </c>
      <c r="T7" s="24">
        <v>14.87</v>
      </c>
      <c r="U7" s="24">
        <v>5807.06</v>
      </c>
      <c r="V7" s="24">
        <v>85781</v>
      </c>
      <c r="W7" s="24">
        <v>11.26</v>
      </c>
      <c r="X7" s="24">
        <v>7618.21</v>
      </c>
      <c r="Y7" s="24">
        <v>103.87</v>
      </c>
      <c r="Z7" s="24">
        <v>105.79</v>
      </c>
      <c r="AA7" s="24">
        <v>106.83</v>
      </c>
      <c r="AB7" s="24">
        <v>108.32</v>
      </c>
      <c r="AC7" s="24">
        <v>104.09</v>
      </c>
      <c r="AD7" s="24">
        <v>107.34</v>
      </c>
      <c r="AE7" s="24">
        <v>107.87</v>
      </c>
      <c r="AF7" s="24">
        <v>109.78</v>
      </c>
      <c r="AG7" s="24">
        <v>109.96</v>
      </c>
      <c r="AH7" s="24">
        <v>109.44</v>
      </c>
      <c r="AI7" s="24">
        <v>105.91</v>
      </c>
      <c r="AJ7" s="24">
        <v>0</v>
      </c>
      <c r="AK7" s="24">
        <v>0</v>
      </c>
      <c r="AL7" s="24">
        <v>0</v>
      </c>
      <c r="AM7" s="24">
        <v>0</v>
      </c>
      <c r="AN7" s="24">
        <v>0</v>
      </c>
      <c r="AO7" s="24">
        <v>0</v>
      </c>
      <c r="AP7" s="24">
        <v>11.59</v>
      </c>
      <c r="AQ7" s="24">
        <v>9.36</v>
      </c>
      <c r="AR7" s="24">
        <v>7.56</v>
      </c>
      <c r="AS7" s="24">
        <v>5.84</v>
      </c>
      <c r="AT7" s="24">
        <v>3.03</v>
      </c>
      <c r="AU7" s="24">
        <v>18.22</v>
      </c>
      <c r="AV7" s="24">
        <v>26.4</v>
      </c>
      <c r="AW7" s="24">
        <v>41.05</v>
      </c>
      <c r="AX7" s="24">
        <v>38</v>
      </c>
      <c r="AY7" s="24">
        <v>32.79</v>
      </c>
      <c r="AZ7" s="24">
        <v>35.200000000000003</v>
      </c>
      <c r="BA7" s="24">
        <v>37.200000000000003</v>
      </c>
      <c r="BB7" s="24">
        <v>47.13</v>
      </c>
      <c r="BC7" s="24">
        <v>50.85</v>
      </c>
      <c r="BD7" s="24">
        <v>63.13</v>
      </c>
      <c r="BE7" s="24">
        <v>78.430000000000007</v>
      </c>
      <c r="BF7" s="24">
        <v>592.07000000000005</v>
      </c>
      <c r="BG7" s="24">
        <v>576.30999999999995</v>
      </c>
      <c r="BH7" s="24">
        <v>530.22</v>
      </c>
      <c r="BI7" s="24">
        <v>472.65</v>
      </c>
      <c r="BJ7" s="24">
        <v>449.47</v>
      </c>
      <c r="BK7" s="24">
        <v>813.96</v>
      </c>
      <c r="BL7" s="24">
        <v>843.72</v>
      </c>
      <c r="BM7" s="24">
        <v>788.62</v>
      </c>
      <c r="BN7" s="24">
        <v>772.15</v>
      </c>
      <c r="BO7" s="24">
        <v>717.6</v>
      </c>
      <c r="BP7" s="24">
        <v>630.82000000000005</v>
      </c>
      <c r="BQ7" s="24">
        <v>100</v>
      </c>
      <c r="BR7" s="24">
        <v>100.96</v>
      </c>
      <c r="BS7" s="24">
        <v>100.5</v>
      </c>
      <c r="BT7" s="24">
        <v>104.39</v>
      </c>
      <c r="BU7" s="24">
        <v>100</v>
      </c>
      <c r="BV7" s="24">
        <v>92.08</v>
      </c>
      <c r="BW7" s="24">
        <v>94.81</v>
      </c>
      <c r="BX7" s="24">
        <v>99.88</v>
      </c>
      <c r="BY7" s="24">
        <v>98.82</v>
      </c>
      <c r="BZ7" s="24">
        <v>97.58</v>
      </c>
      <c r="CA7" s="24">
        <v>97.81</v>
      </c>
      <c r="CB7" s="24">
        <v>156.05000000000001</v>
      </c>
      <c r="CC7" s="24">
        <v>153.27000000000001</v>
      </c>
      <c r="CD7" s="24">
        <v>153.32</v>
      </c>
      <c r="CE7" s="24">
        <v>148.63</v>
      </c>
      <c r="CF7" s="24">
        <v>154.66</v>
      </c>
      <c r="CG7" s="24">
        <v>132.94999999999999</v>
      </c>
      <c r="CH7" s="24">
        <v>129.9</v>
      </c>
      <c r="CI7" s="24">
        <v>126.94</v>
      </c>
      <c r="CJ7" s="24">
        <v>128.38999999999999</v>
      </c>
      <c r="CK7" s="24">
        <v>129.85</v>
      </c>
      <c r="CL7" s="24">
        <v>138.75</v>
      </c>
      <c r="CM7" s="24" t="s">
        <v>102</v>
      </c>
      <c r="CN7" s="24" t="s">
        <v>102</v>
      </c>
      <c r="CO7" s="24" t="s">
        <v>102</v>
      </c>
      <c r="CP7" s="24" t="s">
        <v>102</v>
      </c>
      <c r="CQ7" s="24" t="s">
        <v>102</v>
      </c>
      <c r="CR7" s="24">
        <v>70.3</v>
      </c>
      <c r="CS7" s="24">
        <v>80.11</v>
      </c>
      <c r="CT7" s="24">
        <v>82.83</v>
      </c>
      <c r="CU7" s="24">
        <v>69.38</v>
      </c>
      <c r="CV7" s="24">
        <v>70.39</v>
      </c>
      <c r="CW7" s="24">
        <v>58.94</v>
      </c>
      <c r="CX7" s="24">
        <v>95.87</v>
      </c>
      <c r="CY7" s="24">
        <v>96.02</v>
      </c>
      <c r="CZ7" s="24">
        <v>96.21</v>
      </c>
      <c r="DA7" s="24">
        <v>96.27</v>
      </c>
      <c r="DB7" s="24">
        <v>96.36</v>
      </c>
      <c r="DC7" s="24">
        <v>95.95</v>
      </c>
      <c r="DD7" s="24">
        <v>95.96</v>
      </c>
      <c r="DE7" s="24">
        <v>95.73</v>
      </c>
      <c r="DF7" s="24">
        <v>96.1</v>
      </c>
      <c r="DG7" s="24">
        <v>96.61</v>
      </c>
      <c r="DH7" s="24">
        <v>95.91</v>
      </c>
      <c r="DI7" s="24">
        <v>10.77</v>
      </c>
      <c r="DJ7" s="24">
        <v>14.04</v>
      </c>
      <c r="DK7" s="24">
        <v>17.53</v>
      </c>
      <c r="DL7" s="24">
        <v>20.3</v>
      </c>
      <c r="DM7" s="24">
        <v>23.56</v>
      </c>
      <c r="DN7" s="24">
        <v>8.5500000000000007</v>
      </c>
      <c r="DO7" s="24">
        <v>20.23</v>
      </c>
      <c r="DP7" s="24">
        <v>22.34</v>
      </c>
      <c r="DQ7" s="24">
        <v>24.65</v>
      </c>
      <c r="DR7" s="24">
        <v>24.87</v>
      </c>
      <c r="DS7" s="24">
        <v>41.09</v>
      </c>
      <c r="DT7" s="24">
        <v>0</v>
      </c>
      <c r="DU7" s="24">
        <v>0</v>
      </c>
      <c r="DV7" s="24">
        <v>0.03</v>
      </c>
      <c r="DW7" s="24">
        <v>2.0499999999999998</v>
      </c>
      <c r="DX7" s="24">
        <v>3.99</v>
      </c>
      <c r="DY7" s="24">
        <v>2.41</v>
      </c>
      <c r="DZ7" s="24">
        <v>1.63</v>
      </c>
      <c r="EA7" s="24">
        <v>1.94</v>
      </c>
      <c r="EB7" s="24">
        <v>2.42</v>
      </c>
      <c r="EC7" s="24">
        <v>3</v>
      </c>
      <c r="ED7" s="24">
        <v>8.68</v>
      </c>
      <c r="EE7" s="24">
        <v>0.53</v>
      </c>
      <c r="EF7" s="24">
        <v>0.09</v>
      </c>
      <c r="EG7" s="24">
        <v>0.03</v>
      </c>
      <c r="EH7" s="24">
        <v>0</v>
      </c>
      <c r="EI7" s="24">
        <v>0</v>
      </c>
      <c r="EJ7" s="24">
        <v>0.12</v>
      </c>
      <c r="EK7" s="24">
        <v>0.12</v>
      </c>
      <c r="EL7" s="24">
        <v>0.35</v>
      </c>
      <c r="EM7" s="24">
        <v>0.1</v>
      </c>
      <c r="EN7" s="24">
        <v>1.51</v>
      </c>
      <c r="EO7" s="24">
        <v>0.22</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110</v>
      </c>
      <c r="D13" t="s">
        <v>110</v>
      </c>
      <c r="E13" t="s">
        <v>110</v>
      </c>
      <c r="F13" t="s">
        <v>110</v>
      </c>
      <c r="G13" t="s">
        <v>111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岸井夏希</cp:lastModifiedBy>
  <cp:lastPrinted>2025-02-21T06:32:58Z</cp:lastPrinted>
  <dcterms:created xsi:type="dcterms:W3CDTF">2025-01-24T07:04:14Z</dcterms:created>
  <dcterms:modified xsi:type="dcterms:W3CDTF">2025-03-05T00:07:24Z</dcterms:modified>
  <cp:category/>
</cp:coreProperties>
</file>