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97AE3DAA-18C9-4AEF-B224-DC62DF6EE4EE}" xr6:coauthVersionLast="47" xr6:coauthVersionMax="47" xr10:uidLastSave="{00000000-0000-0000-0000-000000000000}"/>
  <workbookProtection workbookAlgorithmName="SHA-512" workbookHashValue="PDByFuJdFSoJWAO4+q4VGN2LZbUt2rzNq3uTT+iX5w8mseION2ZZAh057sM5XP0/B9UOFXwy2FUl1fkKPMeTSA==" workbookSaltValue="P94BqCltDvh7Zkyogm176g==" workbookSpinCount="100000" lockStructure="1"/>
  <bookViews>
    <workbookView xWindow="9276" yWindow="696" windowWidth="13764" windowHeight="13248"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P6" i="5"/>
  <c r="P10" i="4" s="1"/>
  <c r="O6" i="5"/>
  <c r="N6" i="5"/>
  <c r="B10" i="4" s="1"/>
  <c r="M6" i="5"/>
  <c r="AD8" i="4" s="1"/>
  <c r="L6" i="5"/>
  <c r="K6" i="5"/>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K85" i="4"/>
  <c r="BB10" i="4"/>
  <c r="AT10" i="4"/>
  <c r="AL10" i="4"/>
  <c r="W10" i="4"/>
  <c r="I10" i="4"/>
  <c r="BB8" i="4"/>
  <c r="AT8" i="4"/>
  <c r="W8" i="4"/>
  <c r="P8" i="4"/>
  <c r="B8" i="4"/>
  <c r="B6" i="4"/>
</calcChain>
</file>

<file path=xl/sharedStrings.xml><?xml version="1.0" encoding="utf-8"?>
<sst xmlns="http://schemas.openxmlformats.org/spreadsheetml/2006/main" count="228" uniqueCount="113">
  <si>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</si>
  <si>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</si>
  <si>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</si>
  <si>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</si>
  <si>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</si>
  <si>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</si>
  <si>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</si>
  <si>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</si>
  <si>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</si>
  <si>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</si>
  <si>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</si>
  <si>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</si>
  <si>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</si>
  <si>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</si>
  <si>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</si>
  <si>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</si>
  <si>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</si>
  <si>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</si>
  <si>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</si>
  <si>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</si>
  <si>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</si>
  <si>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</si>
  <si>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</si>
  <si>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</si>
  <si>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</si>
  <si>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</si>
  <si>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</si>
  <si>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</si>
  <si>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</si>
  <si>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</si>
  <si>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</si>
  <si>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</si>
  <si>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</si>
  <si>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</si>
  <si>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</si>
  <si>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</si>
  <si>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</si>
  <si>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</si>
  <si>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</si>
  <si>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</si>
  <si>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</si>
  <si>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</si>
  <si>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</si>
  <si>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</si>
  <si>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</si>
  <si>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</si>
  <si>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</si>
  <si>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</si>
  <si>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</si>
  <si>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</si>
  <si>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</si>
  <si>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</si>
  <si>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</si>
  <si>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</si>
  <si>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</si>
  <si>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</si>
  <si>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</si>
  <si>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</si>
  <si>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</si>
  <si>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</si>
  <si>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</si>
  <si>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</si>
  <si>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</si>
  <si>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</si>
  <si>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</si>
  <si>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</si>
  <si>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</si>
  <si>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</si>
  <si>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</si>
  <si>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</si>
  <si>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</si>
  <si>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</si>
  <si>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</si>
  <si>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</si>
  <si>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</si>
  <si>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</si>
  <si>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</si>
  <si>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</si>
  <si>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</si>
  <si>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</si>
  <si>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</si>
  <si>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</si>
  <si>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</si>
  <si>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</si>
  <si>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</si>
  <si>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</si>
  <si>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</si>
  <si>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</si>
  <si>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</si>
  <si>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</si>
  <si>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</si>
  <si>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</si>
  <si>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</si>
  <si>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大東市</t>
  </si>
  <si>
    <t>法適用</t>
  </si>
  <si>
    <t>水道事業</t>
  </si>
  <si>
    <t>末端給水事業</t>
  </si>
  <si>
    <t>A3</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</si>
  <si>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</si>
  <si>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</si>
  <si>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</si>
  <si>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</si>
  <si>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</si>
  <si>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</si>
  <si>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</si>
  <si>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</si>
  <si>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</si>
  <si>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</si>
  <si>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</si>
  <si>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</si>
  <si>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給水人口が年々減少し、年間総有収水量が減少することなどで給水収益が減少している。また、①経常収支比率は類似団体平均値と比較して低いが、100%以上を堅持しており、③流動比率も100%以上かつ類似団体平均値を大きく上回っているうえに、⑤料金回収率も100%以上かつ類似団体平均値より高く、企業の健全性や短期的な支払能力に問題はない。
　令和4年度にて、原油価格や電気・ガス料金を含む物価高騰等に直面する市民、事業者の経済的負担の軽減等を図るため、水道料金の基本料金無料化を実施（6か月）したことにより、供給単価が下がり令和4年度の⑤料金回収率が低下していたが、令和5年度はその影響がなくなったことと、受水費や動力費などの減少もあり100%を超えて類似団体平均値を上回った。
　④企業債残高対給水収益比率は類似団体平均値と比較して低い水準であり、給水収益と比較して債務が過大でないことを示しているが、老朽化が進んでいることもあり、将来的に多額の設備投資が必要になることも考えられる。また、配水量の減少に伴い⑦施設利用率が低下している。こうしたことから、平成29年度に策定した「大東市水道施設アセットマネジメント・耐震化・再構築計画」に基づいたダウンサイジング等によって効率性を高めていく必要がある。</t>
    <phoneticPr fontId="4"/>
  </si>
  <si>
    <t>　①有形固定資産減価償却率は平成30年度に行ったポンプ場の新設の影響により類似団体平均値と比較して低くなっていたが、令和5年度には類似団体平均値を若干上回っており、②管路経年化率を踏まえても、施設の老朽化が進んでいることがうかがえる。
　過去より②管路経年化率は類似団体平均値を上回り、③管路更新率は類似団体平均値を下回るという状況が続いていたため、平成29年度に「大東市水道施設アセットマネジメント・耐震化・再構築計画」を策定し、計画に基づいた効率的な管路更新を進めている。
　なお、上記計画に基づいた重要施設配水ルートの耐震化を優先的に進めている影響によって、③管路更新率の低下が目立っている。</t>
    <phoneticPr fontId="4"/>
  </si>
  <si>
    <t>　現状経営面では、類似団体と比較してもおおむね良好な状態ではあるが、給水収益の減少により経常収益が減少する一方、水道施設や管路の老朽化が進んでおり、今後更新費用が増大する見込みである。
　そのため、平成29年度に策定した「大東市水道施設アセットマネジメント・耐震化・再構築計画」に基づき、水道施設の効率的な再構築及び計画的な耐震化を行っており、管路についても、平成30年度から10年間で基幹管路及び重要施設への配水ルートの耐震化を優先的に進めるとともに、今後の給水量を考慮したダウンサイジングや弁栓類等の点検、補修等による長寿命化を行っている。
　令和元年度に策定、令和5年度に改定した「大東市水道事業経営戦略」によると、令和10年度に単年度の収益的収支の赤字が見込まれるため、企業債の発行を見込みながら効率的な経営に努め、水道施設の維持・管理に必要な財源の確保を行っていく。</t>
    <rPh sb="68" eb="69">
      <t>スス</t>
    </rPh>
    <rPh sb="85" eb="87">
      <t>ミコ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</si>
</sst>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0.68</c:v>
                </c:pt>
                <c:pt idx="1">
                  <c:v>0.63</c:v>
                </c:pt>
                <c:pt idx="2">
                  <c:v>0.74</c:v>
                </c:pt>
                <c:pt idx="3">
                  <c:v>0.54</c:v>
                </c:pt>
                <c:pt idx="4">
                  <c:v>0.33</c:v>
                </c:pt>
              </c:numCache>
            </c:numRef>
          </c:val>
          <c:extLst>
            <c:ext xmlns:c16="http://schemas.microsoft.com/office/drawing/2014/chart" uri="{C3380CC4-5D6E-409C-BE32-E72D297353CC}">
              <c16:uniqueId val="{00000000-B8E9-4D74-8EB2-8BD96B8493A9}"/>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0.67</c:v>
                </c:pt>
                <c:pt idx="2">
                  <c:v>0.62</c:v>
                </c:pt>
                <c:pt idx="3">
                  <c:v>0.6</c:v>
                </c:pt>
                <c:pt idx="4">
                  <c:v>0.57999999999999996</c:v>
                </c:pt>
              </c:numCache>
            </c:numRef>
          </c:val>
          <c:smooth val="0"/>
          <c:extLst>
            <c:ext xmlns:c16="http://schemas.microsoft.com/office/drawing/2014/chart" uri="{C3380CC4-5D6E-409C-BE32-E72D297353CC}">
              <c16:uniqueId val="{00000001-B8E9-4D74-8EB2-8BD96B8493A9}"/>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56.21</c:v>
                </c:pt>
                <c:pt idx="1">
                  <c:v>56.71</c:v>
                </c:pt>
                <c:pt idx="2">
                  <c:v>55.55</c:v>
                </c:pt>
                <c:pt idx="3">
                  <c:v>54.4</c:v>
                </c:pt>
                <c:pt idx="4">
                  <c:v>53.6</c:v>
                </c:pt>
              </c:numCache>
            </c:numRef>
          </c:val>
          <c:extLst>
            <c:ext xmlns:c16="http://schemas.microsoft.com/office/drawing/2014/chart" uri="{C3380CC4-5D6E-409C-BE32-E72D297353CC}">
              <c16:uniqueId val="{00000000-89AC-4F13-B21D-AA5B82D93D8C}"/>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62.05</c:v>
                </c:pt>
                <c:pt idx="1">
                  <c:v>63.23</c:v>
                </c:pt>
                <c:pt idx="2">
                  <c:v>62.59</c:v>
                </c:pt>
                <c:pt idx="3">
                  <c:v>61.81</c:v>
                </c:pt>
                <c:pt idx="4">
                  <c:v>62.35</c:v>
                </c:pt>
              </c:numCache>
            </c:numRef>
          </c:val>
          <c:smooth val="0"/>
          <c:extLst>
            <c:ext xmlns:c16="http://schemas.microsoft.com/office/drawing/2014/chart" uri="{C3380CC4-5D6E-409C-BE32-E72D297353CC}">
              <c16:uniqueId val="{00000001-89AC-4F13-B21D-AA5B82D93D8C}"/>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96.83</c:v>
                </c:pt>
                <c:pt idx="1">
                  <c:v>96.9</c:v>
                </c:pt>
                <c:pt idx="2">
                  <c:v>97.44</c:v>
                </c:pt>
                <c:pt idx="3">
                  <c:v>97.62</c:v>
                </c:pt>
                <c:pt idx="4">
                  <c:v>97.43</c:v>
                </c:pt>
              </c:numCache>
            </c:numRef>
          </c:val>
          <c:extLst>
            <c:ext xmlns:c16="http://schemas.microsoft.com/office/drawing/2014/chart" uri="{C3380CC4-5D6E-409C-BE32-E72D297353CC}">
              <c16:uniqueId val="{00000000-6F8F-4E70-A4C3-CED9A0B4A38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89.11</c:v>
                </c:pt>
                <c:pt idx="1">
                  <c:v>89.35</c:v>
                </c:pt>
                <c:pt idx="2">
                  <c:v>89.7</c:v>
                </c:pt>
                <c:pt idx="3">
                  <c:v>89.24</c:v>
                </c:pt>
                <c:pt idx="4">
                  <c:v>88.71</c:v>
                </c:pt>
              </c:numCache>
            </c:numRef>
          </c:val>
          <c:smooth val="0"/>
          <c:extLst>
            <c:ext xmlns:c16="http://schemas.microsoft.com/office/drawing/2014/chart" uri="{C3380CC4-5D6E-409C-BE32-E72D297353CC}">
              <c16:uniqueId val="{00000001-6F8F-4E70-A4C3-CED9A0B4A38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106.05</c:v>
                </c:pt>
                <c:pt idx="1">
                  <c:v>103.67</c:v>
                </c:pt>
                <c:pt idx="2">
                  <c:v>106.44</c:v>
                </c:pt>
                <c:pt idx="3">
                  <c:v>106.96</c:v>
                </c:pt>
                <c:pt idx="4">
                  <c:v>109.77</c:v>
                </c:pt>
              </c:numCache>
            </c:numRef>
          </c:val>
          <c:extLst>
            <c:ext xmlns:c16="http://schemas.microsoft.com/office/drawing/2014/chart" uri="{C3380CC4-5D6E-409C-BE32-E72D297353CC}">
              <c16:uniqueId val="{00000000-F083-49BF-8539-A52D0FCC0C48}"/>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112.82</c:v>
                </c:pt>
                <c:pt idx="1">
                  <c:v>111.21</c:v>
                </c:pt>
                <c:pt idx="2">
                  <c:v>111.89</c:v>
                </c:pt>
                <c:pt idx="3">
                  <c:v>109.99</c:v>
                </c:pt>
                <c:pt idx="4">
                  <c:v>110.2</c:v>
                </c:pt>
              </c:numCache>
            </c:numRef>
          </c:val>
          <c:smooth val="0"/>
          <c:extLst>
            <c:ext xmlns:c16="http://schemas.microsoft.com/office/drawing/2014/chart" uri="{C3380CC4-5D6E-409C-BE32-E72D297353CC}">
              <c16:uniqueId val="{00000001-F083-49BF-8539-A52D0FCC0C48}"/>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48.34</c:v>
                </c:pt>
                <c:pt idx="1">
                  <c:v>49.26</c:v>
                </c:pt>
                <c:pt idx="2">
                  <c:v>49.79</c:v>
                </c:pt>
                <c:pt idx="3">
                  <c:v>50.58</c:v>
                </c:pt>
                <c:pt idx="4">
                  <c:v>52.05</c:v>
                </c:pt>
              </c:numCache>
            </c:numRef>
          </c:val>
          <c:extLst>
            <c:ext xmlns:c16="http://schemas.microsoft.com/office/drawing/2014/chart" uri="{C3380CC4-5D6E-409C-BE32-E72D297353CC}">
              <c16:uniqueId val="{00000000-39E9-4C9B-9537-2566E83F74B5}"/>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48.69</c:v>
                </c:pt>
                <c:pt idx="1">
                  <c:v>49.62</c:v>
                </c:pt>
                <c:pt idx="2">
                  <c:v>50.5</c:v>
                </c:pt>
                <c:pt idx="3">
                  <c:v>51.28</c:v>
                </c:pt>
                <c:pt idx="4">
                  <c:v>51.95</c:v>
                </c:pt>
              </c:numCache>
            </c:numRef>
          </c:val>
          <c:smooth val="0"/>
          <c:extLst>
            <c:ext xmlns:c16="http://schemas.microsoft.com/office/drawing/2014/chart" uri="{C3380CC4-5D6E-409C-BE32-E72D297353CC}">
              <c16:uniqueId val="{00000001-39E9-4C9B-9537-2566E83F74B5}"/>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28.19</c:v>
                </c:pt>
                <c:pt idx="1">
                  <c:v>29.9</c:v>
                </c:pt>
                <c:pt idx="2">
                  <c:v>31.94</c:v>
                </c:pt>
                <c:pt idx="3">
                  <c:v>35.19</c:v>
                </c:pt>
                <c:pt idx="4">
                  <c:v>35.58</c:v>
                </c:pt>
              </c:numCache>
            </c:numRef>
          </c:val>
          <c:extLst>
            <c:ext xmlns:c16="http://schemas.microsoft.com/office/drawing/2014/chart" uri="{C3380CC4-5D6E-409C-BE32-E72D297353CC}">
              <c16:uniqueId val="{00000000-D9CF-4E04-A497-CE586F870D4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18.260000000000002</c:v>
                </c:pt>
                <c:pt idx="1">
                  <c:v>19.510000000000002</c:v>
                </c:pt>
                <c:pt idx="2">
                  <c:v>21.19</c:v>
                </c:pt>
                <c:pt idx="3">
                  <c:v>22.64</c:v>
                </c:pt>
                <c:pt idx="4">
                  <c:v>24.49</c:v>
                </c:pt>
              </c:numCache>
            </c:numRef>
          </c:val>
          <c:smooth val="0"/>
          <c:extLst>
            <c:ext xmlns:c16="http://schemas.microsoft.com/office/drawing/2014/chart" uri="{C3380CC4-5D6E-409C-BE32-E72D297353CC}">
              <c16:uniqueId val="{00000001-D9CF-4E04-A497-CE586F870D4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D6E-4C0A-94E8-23031446E164}"/>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formatCode="#,##0.00;&quot;△&quot;#,##0.00;&quot;-&quot;">
                  <c:v>0.45</c:v>
                </c:pt>
                <c:pt idx="3">
                  <c:v>0</c:v>
                </c:pt>
                <c:pt idx="4" formatCode="#,##0.00;&quot;△&quot;#,##0.00;&quot;-&quot;">
                  <c:v>0.05</c:v>
                </c:pt>
              </c:numCache>
            </c:numRef>
          </c:val>
          <c:smooth val="0"/>
          <c:extLst>
            <c:ext xmlns:c16="http://schemas.microsoft.com/office/drawing/2014/chart" uri="{C3380CC4-5D6E-409C-BE32-E72D297353CC}">
              <c16:uniqueId val="{00000001-7D6E-4C0A-94E8-23031446E164}"/>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573.09</c:v>
                </c:pt>
                <c:pt idx="1">
                  <c:v>499.81</c:v>
                </c:pt>
                <c:pt idx="2">
                  <c:v>478.33</c:v>
                </c:pt>
                <c:pt idx="3">
                  <c:v>476.74</c:v>
                </c:pt>
                <c:pt idx="4">
                  <c:v>525.51</c:v>
                </c:pt>
              </c:numCache>
            </c:numRef>
          </c:val>
          <c:extLst>
            <c:ext xmlns:c16="http://schemas.microsoft.com/office/drawing/2014/chart" uri="{C3380CC4-5D6E-409C-BE32-E72D297353CC}">
              <c16:uniqueId val="{00000000-66B3-43BE-B4C1-ED2FC6591507}"/>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358.91</c:v>
                </c:pt>
                <c:pt idx="1">
                  <c:v>360.96</c:v>
                </c:pt>
                <c:pt idx="2">
                  <c:v>351.29</c:v>
                </c:pt>
                <c:pt idx="3">
                  <c:v>364.24</c:v>
                </c:pt>
                <c:pt idx="4">
                  <c:v>369.82</c:v>
                </c:pt>
              </c:numCache>
            </c:numRef>
          </c:val>
          <c:smooth val="0"/>
          <c:extLst>
            <c:ext xmlns:c16="http://schemas.microsoft.com/office/drawing/2014/chart" uri="{C3380CC4-5D6E-409C-BE32-E72D297353CC}">
              <c16:uniqueId val="{00000001-66B3-43BE-B4C1-ED2FC6591507}"/>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102.12</c:v>
                </c:pt>
                <c:pt idx="1">
                  <c:v>118.78</c:v>
                </c:pt>
                <c:pt idx="2">
                  <c:v>85.4</c:v>
                </c:pt>
                <c:pt idx="3">
                  <c:v>91.75</c:v>
                </c:pt>
                <c:pt idx="4">
                  <c:v>67.819999999999993</c:v>
                </c:pt>
              </c:numCache>
            </c:numRef>
          </c:val>
          <c:extLst>
            <c:ext xmlns:c16="http://schemas.microsoft.com/office/drawing/2014/chart" uri="{C3380CC4-5D6E-409C-BE32-E72D297353CC}">
              <c16:uniqueId val="{00000000-01F0-4815-A5FE-E309FB7E6FBE}"/>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247.27</c:v>
                </c:pt>
                <c:pt idx="1">
                  <c:v>239.18</c:v>
                </c:pt>
                <c:pt idx="2">
                  <c:v>236.29</c:v>
                </c:pt>
                <c:pt idx="3">
                  <c:v>238.77</c:v>
                </c:pt>
                <c:pt idx="4">
                  <c:v>218.57</c:v>
                </c:pt>
              </c:numCache>
            </c:numRef>
          </c:val>
          <c:smooth val="0"/>
          <c:extLst>
            <c:ext xmlns:c16="http://schemas.microsoft.com/office/drawing/2014/chart" uri="{C3380CC4-5D6E-409C-BE32-E72D297353CC}">
              <c16:uniqueId val="{00000001-01F0-4815-A5FE-E309FB7E6FBE}"/>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99.29</c:v>
                </c:pt>
                <c:pt idx="1">
                  <c:v>81.84</c:v>
                </c:pt>
                <c:pt idx="2">
                  <c:v>100.62</c:v>
                </c:pt>
                <c:pt idx="3">
                  <c:v>84.08</c:v>
                </c:pt>
                <c:pt idx="4">
                  <c:v>102.71</c:v>
                </c:pt>
              </c:numCache>
            </c:numRef>
          </c:val>
          <c:extLst>
            <c:ext xmlns:c16="http://schemas.microsoft.com/office/drawing/2014/chart" uri="{C3380CC4-5D6E-409C-BE32-E72D297353CC}">
              <c16:uniqueId val="{00000000-1575-409E-A15B-1D40BEA3E242}"/>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105.34</c:v>
                </c:pt>
                <c:pt idx="1">
                  <c:v>101.89</c:v>
                </c:pt>
                <c:pt idx="2">
                  <c:v>104.33</c:v>
                </c:pt>
                <c:pt idx="3">
                  <c:v>98.85</c:v>
                </c:pt>
                <c:pt idx="4">
                  <c:v>101.78</c:v>
                </c:pt>
              </c:numCache>
            </c:numRef>
          </c:val>
          <c:smooth val="0"/>
          <c:extLst>
            <c:ext xmlns:c16="http://schemas.microsoft.com/office/drawing/2014/chart" uri="{C3380CC4-5D6E-409C-BE32-E72D297353CC}">
              <c16:uniqueId val="{00000001-1575-409E-A15B-1D40BEA3E242}"/>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163.53</c:v>
                </c:pt>
                <c:pt idx="1">
                  <c:v>153.72</c:v>
                </c:pt>
                <c:pt idx="2">
                  <c:v>158.33000000000001</c:v>
                </c:pt>
                <c:pt idx="3">
                  <c:v>159.02000000000001</c:v>
                </c:pt>
                <c:pt idx="4">
                  <c:v>156.19</c:v>
                </c:pt>
              </c:numCache>
            </c:numRef>
          </c:val>
          <c:extLst>
            <c:ext xmlns:c16="http://schemas.microsoft.com/office/drawing/2014/chart" uri="{C3380CC4-5D6E-409C-BE32-E72D297353CC}">
              <c16:uniqueId val="{00000000-BAFB-4512-B342-EB7D6C183A92}"/>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159.6</c:v>
                </c:pt>
                <c:pt idx="1">
                  <c:v>156.32</c:v>
                </c:pt>
                <c:pt idx="2">
                  <c:v>157.4</c:v>
                </c:pt>
                <c:pt idx="3">
                  <c:v>162.61000000000001</c:v>
                </c:pt>
                <c:pt idx="4">
                  <c:v>163.94</c:v>
                </c:pt>
              </c:numCache>
            </c:numRef>
          </c:val>
          <c:smooth val="0"/>
          <c:extLst>
            <c:ext xmlns:c16="http://schemas.microsoft.com/office/drawing/2014/chart" uri="{C3380CC4-5D6E-409C-BE32-E72D297353CC}">
              <c16:uniqueId val="{00000001-BAFB-4512-B342-EB7D6C183A92}"/>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2">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2">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9" t="str">
        <f>データ!H6</f>
        <v>大阪府　大東市</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5"/>
      <c r="D7" s="45"/>
      <c r="E7" s="45"/>
      <c r="F7" s="45"/>
      <c r="G7" s="45"/>
      <c r="H7" s="45"/>
      <c r="I7" s="44" t="s">
        <v>2</v>
      </c>
      <c r="J7" s="45"/>
      <c r="K7" s="45"/>
      <c r="L7" s="45"/>
      <c r="M7" s="45"/>
      <c r="N7" s="45"/>
      <c r="O7" s="69"/>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81" t="s">
        <v>9</v>
      </c>
      <c r="BM7" s="82"/>
      <c r="BN7" s="82"/>
      <c r="BO7" s="82"/>
      <c r="BP7" s="82"/>
      <c r="BQ7" s="82"/>
      <c r="BR7" s="82"/>
      <c r="BS7" s="82"/>
      <c r="BT7" s="82"/>
      <c r="BU7" s="82"/>
      <c r="BV7" s="82"/>
      <c r="BW7" s="82"/>
      <c r="BX7" s="82"/>
      <c r="BY7" s="83"/>
    </row>
    <row r="8" spans="1:78" ht="18.75" customHeight="1" x14ac:dyDescent="0.2">
      <c r="A8" s="2"/>
      <c r="B8" s="74" t="str">
        <f>データ!$I$6</f>
        <v>法適用</v>
      </c>
      <c r="C8" s="75"/>
      <c r="D8" s="75"/>
      <c r="E8" s="75"/>
      <c r="F8" s="75"/>
      <c r="G8" s="75"/>
      <c r="H8" s="75"/>
      <c r="I8" s="74" t="str">
        <f>データ!$J$6</f>
        <v>水道事業</v>
      </c>
      <c r="J8" s="75"/>
      <c r="K8" s="75"/>
      <c r="L8" s="75"/>
      <c r="M8" s="75"/>
      <c r="N8" s="75"/>
      <c r="O8" s="76"/>
      <c r="P8" s="77" t="str">
        <f>データ!$K$6</f>
        <v>末端給水事業</v>
      </c>
      <c r="Q8" s="77"/>
      <c r="R8" s="77"/>
      <c r="S8" s="77"/>
      <c r="T8" s="77"/>
      <c r="U8" s="77"/>
      <c r="V8" s="77"/>
      <c r="W8" s="77" t="str">
        <f>データ!$L$6</f>
        <v>A3</v>
      </c>
      <c r="X8" s="77"/>
      <c r="Y8" s="77"/>
      <c r="Z8" s="77"/>
      <c r="AA8" s="77"/>
      <c r="AB8" s="77"/>
      <c r="AC8" s="77"/>
      <c r="AD8" s="77" t="str">
        <f>データ!$M$6</f>
        <v>自治体職員</v>
      </c>
      <c r="AE8" s="77"/>
      <c r="AF8" s="77"/>
      <c r="AG8" s="77"/>
      <c r="AH8" s="77"/>
      <c r="AI8" s="77"/>
      <c r="AJ8" s="77"/>
      <c r="AK8" s="2"/>
      <c r="AL8" s="68">
        <f>データ!$R$6</f>
        <v>116376</v>
      </c>
      <c r="AM8" s="68"/>
      <c r="AN8" s="68"/>
      <c r="AO8" s="68"/>
      <c r="AP8" s="68"/>
      <c r="AQ8" s="68"/>
      <c r="AR8" s="68"/>
      <c r="AS8" s="68"/>
      <c r="AT8" s="36">
        <f>データ!$S$6</f>
        <v>18.27</v>
      </c>
      <c r="AU8" s="37"/>
      <c r="AV8" s="37"/>
      <c r="AW8" s="37"/>
      <c r="AX8" s="37"/>
      <c r="AY8" s="37"/>
      <c r="AZ8" s="37"/>
      <c r="BA8" s="37"/>
      <c r="BB8" s="57">
        <f>データ!$T$6</f>
        <v>6369.79</v>
      </c>
      <c r="BC8" s="57"/>
      <c r="BD8" s="57"/>
      <c r="BE8" s="57"/>
      <c r="BF8" s="57"/>
      <c r="BG8" s="57"/>
      <c r="BH8" s="57"/>
      <c r="BI8" s="57"/>
      <c r="BJ8" s="3"/>
      <c r="BK8" s="3"/>
      <c r="BL8" s="70" t="s">
        <v>10</v>
      </c>
      <c r="BM8" s="71"/>
      <c r="BN8" s="72" t="s">
        <v>11</v>
      </c>
      <c r="BO8" s="72"/>
      <c r="BP8" s="72"/>
      <c r="BQ8" s="72"/>
      <c r="BR8" s="72"/>
      <c r="BS8" s="72"/>
      <c r="BT8" s="72"/>
      <c r="BU8" s="72"/>
      <c r="BV8" s="72"/>
      <c r="BW8" s="72"/>
      <c r="BX8" s="72"/>
      <c r="BY8" s="73"/>
    </row>
    <row r="9" spans="1:78" ht="18.75" customHeight="1" x14ac:dyDescent="0.2">
      <c r="A9" s="2"/>
      <c r="B9" s="44" t="s">
        <v>12</v>
      </c>
      <c r="C9" s="45"/>
      <c r="D9" s="45"/>
      <c r="E9" s="45"/>
      <c r="F9" s="45"/>
      <c r="G9" s="45"/>
      <c r="H9" s="45"/>
      <c r="I9" s="44" t="s">
        <v>13</v>
      </c>
      <c r="J9" s="45"/>
      <c r="K9" s="45"/>
      <c r="L9" s="45"/>
      <c r="M9" s="45"/>
      <c r="N9" s="45"/>
      <c r="O9" s="69"/>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2">
      <c r="A10" s="2"/>
      <c r="B10" s="36" t="str">
        <f>データ!$N$6</f>
        <v>-</v>
      </c>
      <c r="C10" s="37"/>
      <c r="D10" s="37"/>
      <c r="E10" s="37"/>
      <c r="F10" s="37"/>
      <c r="G10" s="37"/>
      <c r="H10" s="37"/>
      <c r="I10" s="36">
        <f>データ!$O$6</f>
        <v>80.2</v>
      </c>
      <c r="J10" s="37"/>
      <c r="K10" s="37"/>
      <c r="L10" s="37"/>
      <c r="M10" s="37"/>
      <c r="N10" s="37"/>
      <c r="O10" s="67"/>
      <c r="P10" s="57">
        <f>データ!$P$6</f>
        <v>100</v>
      </c>
      <c r="Q10" s="57"/>
      <c r="R10" s="57"/>
      <c r="S10" s="57"/>
      <c r="T10" s="57"/>
      <c r="U10" s="57"/>
      <c r="V10" s="57"/>
      <c r="W10" s="68">
        <f>データ!$Q$6</f>
        <v>2582</v>
      </c>
      <c r="X10" s="68"/>
      <c r="Y10" s="68"/>
      <c r="Z10" s="68"/>
      <c r="AA10" s="68"/>
      <c r="AB10" s="68"/>
      <c r="AC10" s="68"/>
      <c r="AD10" s="2"/>
      <c r="AE10" s="2"/>
      <c r="AF10" s="2"/>
      <c r="AG10" s="2"/>
      <c r="AH10" s="2"/>
      <c r="AI10" s="2"/>
      <c r="AJ10" s="2"/>
      <c r="AK10" s="2"/>
      <c r="AL10" s="68">
        <f>データ!$U$6</f>
        <v>116413</v>
      </c>
      <c r="AM10" s="68"/>
      <c r="AN10" s="68"/>
      <c r="AO10" s="68"/>
      <c r="AP10" s="68"/>
      <c r="AQ10" s="68"/>
      <c r="AR10" s="68"/>
      <c r="AS10" s="68"/>
      <c r="AT10" s="36">
        <f>データ!$V$6</f>
        <v>18.27</v>
      </c>
      <c r="AU10" s="37"/>
      <c r="AV10" s="37"/>
      <c r="AW10" s="37"/>
      <c r="AX10" s="37"/>
      <c r="AY10" s="37"/>
      <c r="AZ10" s="37"/>
      <c r="BA10" s="37"/>
      <c r="BB10" s="57">
        <f>データ!$W$6</f>
        <v>6371.81</v>
      </c>
      <c r="BC10" s="57"/>
      <c r="BD10" s="57"/>
      <c r="BE10" s="57"/>
      <c r="BF10" s="57"/>
      <c r="BG10" s="57"/>
      <c r="BH10" s="57"/>
      <c r="BI10" s="57"/>
      <c r="BJ10" s="2"/>
      <c r="BK10" s="2"/>
      <c r="BL10" s="58" t="s">
        <v>21</v>
      </c>
      <c r="BM10" s="59"/>
      <c r="BN10" s="60" t="s">
        <v>22</v>
      </c>
      <c r="BO10" s="60"/>
      <c r="BP10" s="60"/>
      <c r="BQ10" s="60"/>
      <c r="BR10" s="60"/>
      <c r="BS10" s="60"/>
      <c r="BT10" s="60"/>
      <c r="BU10" s="60"/>
      <c r="BV10" s="60"/>
      <c r="BW10" s="60"/>
      <c r="BX10" s="60"/>
      <c r="BY10" s="61"/>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2">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30" t="s">
        <v>25</v>
      </c>
      <c r="BM14" s="31"/>
      <c r="BN14" s="31"/>
      <c r="BO14" s="31"/>
      <c r="BP14" s="31"/>
      <c r="BQ14" s="31"/>
      <c r="BR14" s="31"/>
      <c r="BS14" s="31"/>
      <c r="BT14" s="31"/>
      <c r="BU14" s="31"/>
      <c r="BV14" s="31"/>
      <c r="BW14" s="31"/>
      <c r="BX14" s="31"/>
      <c r="BY14" s="31"/>
      <c r="BZ14" s="32"/>
    </row>
    <row r="15" spans="1:78" ht="13.5" customHeight="1" x14ac:dyDescent="0.2">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110</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111</v>
      </c>
      <c r="BM47" s="39"/>
      <c r="BN47" s="39"/>
      <c r="BO47" s="39"/>
      <c r="BP47" s="39"/>
      <c r="BQ47" s="39"/>
      <c r="BR47" s="39"/>
      <c r="BS47" s="39"/>
      <c r="BT47" s="39"/>
      <c r="BU47" s="39"/>
      <c r="BV47" s="39"/>
      <c r="BW47" s="39"/>
      <c r="BX47" s="39"/>
      <c r="BY47" s="39"/>
      <c r="BZ47" s="4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2">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2">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1" t="s">
        <v>112</v>
      </c>
      <c r="BM66" s="52"/>
      <c r="BN66" s="52"/>
      <c r="BO66" s="52"/>
      <c r="BP66" s="52"/>
      <c r="BQ66" s="52"/>
      <c r="BR66" s="52"/>
      <c r="BS66" s="52"/>
      <c r="BT66" s="52"/>
      <c r="BU66" s="52"/>
      <c r="BV66" s="52"/>
      <c r="BW66" s="52"/>
      <c r="BX66" s="52"/>
      <c r="BY66" s="52"/>
      <c r="BZ66" s="53"/>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1"/>
      <c r="BM67" s="52"/>
      <c r="BN67" s="52"/>
      <c r="BO67" s="52"/>
      <c r="BP67" s="52"/>
      <c r="BQ67" s="52"/>
      <c r="BR67" s="52"/>
      <c r="BS67" s="52"/>
      <c r="BT67" s="52"/>
      <c r="BU67" s="52"/>
      <c r="BV67" s="52"/>
      <c r="BW67" s="52"/>
      <c r="BX67" s="52"/>
      <c r="BY67" s="52"/>
      <c r="BZ67" s="53"/>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1"/>
      <c r="BM68" s="52"/>
      <c r="BN68" s="52"/>
      <c r="BO68" s="52"/>
      <c r="BP68" s="52"/>
      <c r="BQ68" s="52"/>
      <c r="BR68" s="52"/>
      <c r="BS68" s="52"/>
      <c r="BT68" s="52"/>
      <c r="BU68" s="52"/>
      <c r="BV68" s="52"/>
      <c r="BW68" s="52"/>
      <c r="BX68" s="52"/>
      <c r="BY68" s="52"/>
      <c r="BZ68" s="53"/>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1"/>
      <c r="BM69" s="52"/>
      <c r="BN69" s="52"/>
      <c r="BO69" s="52"/>
      <c r="BP69" s="52"/>
      <c r="BQ69" s="52"/>
      <c r="BR69" s="52"/>
      <c r="BS69" s="52"/>
      <c r="BT69" s="52"/>
      <c r="BU69" s="52"/>
      <c r="BV69" s="52"/>
      <c r="BW69" s="52"/>
      <c r="BX69" s="52"/>
      <c r="BY69" s="52"/>
      <c r="BZ69" s="53"/>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1"/>
      <c r="BM70" s="52"/>
      <c r="BN70" s="52"/>
      <c r="BO70" s="52"/>
      <c r="BP70" s="52"/>
      <c r="BQ70" s="52"/>
      <c r="BR70" s="52"/>
      <c r="BS70" s="52"/>
      <c r="BT70" s="52"/>
      <c r="BU70" s="52"/>
      <c r="BV70" s="52"/>
      <c r="BW70" s="52"/>
      <c r="BX70" s="52"/>
      <c r="BY70" s="52"/>
      <c r="BZ70" s="53"/>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1"/>
      <c r="BM71" s="52"/>
      <c r="BN71" s="52"/>
      <c r="BO71" s="52"/>
      <c r="BP71" s="52"/>
      <c r="BQ71" s="52"/>
      <c r="BR71" s="52"/>
      <c r="BS71" s="52"/>
      <c r="BT71" s="52"/>
      <c r="BU71" s="52"/>
      <c r="BV71" s="52"/>
      <c r="BW71" s="52"/>
      <c r="BX71" s="52"/>
      <c r="BY71" s="52"/>
      <c r="BZ71" s="53"/>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1"/>
      <c r="BM72" s="52"/>
      <c r="BN72" s="52"/>
      <c r="BO72" s="52"/>
      <c r="BP72" s="52"/>
      <c r="BQ72" s="52"/>
      <c r="BR72" s="52"/>
      <c r="BS72" s="52"/>
      <c r="BT72" s="52"/>
      <c r="BU72" s="52"/>
      <c r="BV72" s="52"/>
      <c r="BW72" s="52"/>
      <c r="BX72" s="52"/>
      <c r="BY72" s="52"/>
      <c r="BZ72" s="53"/>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1"/>
      <c r="BM73" s="52"/>
      <c r="BN73" s="52"/>
      <c r="BO73" s="52"/>
      <c r="BP73" s="52"/>
      <c r="BQ73" s="52"/>
      <c r="BR73" s="52"/>
      <c r="BS73" s="52"/>
      <c r="BT73" s="52"/>
      <c r="BU73" s="52"/>
      <c r="BV73" s="52"/>
      <c r="BW73" s="52"/>
      <c r="BX73" s="52"/>
      <c r="BY73" s="52"/>
      <c r="BZ73" s="53"/>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1"/>
      <c r="BM74" s="52"/>
      <c r="BN74" s="52"/>
      <c r="BO74" s="52"/>
      <c r="BP74" s="52"/>
      <c r="BQ74" s="52"/>
      <c r="BR74" s="52"/>
      <c r="BS74" s="52"/>
      <c r="BT74" s="52"/>
      <c r="BU74" s="52"/>
      <c r="BV74" s="52"/>
      <c r="BW74" s="52"/>
      <c r="BX74" s="52"/>
      <c r="BY74" s="52"/>
      <c r="BZ74" s="53"/>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1"/>
      <c r="BM75" s="52"/>
      <c r="BN75" s="52"/>
      <c r="BO75" s="52"/>
      <c r="BP75" s="52"/>
      <c r="BQ75" s="52"/>
      <c r="BR75" s="52"/>
      <c r="BS75" s="52"/>
      <c r="BT75" s="52"/>
      <c r="BU75" s="52"/>
      <c r="BV75" s="52"/>
      <c r="BW75" s="52"/>
      <c r="BX75" s="52"/>
      <c r="BY75" s="52"/>
      <c r="BZ75" s="53"/>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1"/>
      <c r="BM76" s="52"/>
      <c r="BN76" s="52"/>
      <c r="BO76" s="52"/>
      <c r="BP76" s="52"/>
      <c r="BQ76" s="52"/>
      <c r="BR76" s="52"/>
      <c r="BS76" s="52"/>
      <c r="BT76" s="52"/>
      <c r="BU76" s="52"/>
      <c r="BV76" s="52"/>
      <c r="BW76" s="52"/>
      <c r="BX76" s="52"/>
      <c r="BY76" s="52"/>
      <c r="BZ76" s="53"/>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1"/>
      <c r="BM77" s="52"/>
      <c r="BN77" s="52"/>
      <c r="BO77" s="52"/>
      <c r="BP77" s="52"/>
      <c r="BQ77" s="52"/>
      <c r="BR77" s="52"/>
      <c r="BS77" s="52"/>
      <c r="BT77" s="52"/>
      <c r="BU77" s="52"/>
      <c r="BV77" s="52"/>
      <c r="BW77" s="52"/>
      <c r="BX77" s="52"/>
      <c r="BY77" s="52"/>
      <c r="BZ77" s="53"/>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1"/>
      <c r="BM78" s="52"/>
      <c r="BN78" s="52"/>
      <c r="BO78" s="52"/>
      <c r="BP78" s="52"/>
      <c r="BQ78" s="52"/>
      <c r="BR78" s="52"/>
      <c r="BS78" s="52"/>
      <c r="BT78" s="52"/>
      <c r="BU78" s="52"/>
      <c r="BV78" s="52"/>
      <c r="BW78" s="52"/>
      <c r="BX78" s="52"/>
      <c r="BY78" s="52"/>
      <c r="BZ78" s="53"/>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1"/>
      <c r="BM79" s="52"/>
      <c r="BN79" s="52"/>
      <c r="BO79" s="52"/>
      <c r="BP79" s="52"/>
      <c r="BQ79" s="52"/>
      <c r="BR79" s="52"/>
      <c r="BS79" s="52"/>
      <c r="BT79" s="52"/>
      <c r="BU79" s="52"/>
      <c r="BV79" s="52"/>
      <c r="BW79" s="52"/>
      <c r="BX79" s="52"/>
      <c r="BY79" s="52"/>
      <c r="BZ79" s="53"/>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1"/>
      <c r="BM80" s="52"/>
      <c r="BN80" s="52"/>
      <c r="BO80" s="52"/>
      <c r="BP80" s="52"/>
      <c r="BQ80" s="52"/>
      <c r="BR80" s="52"/>
      <c r="BS80" s="52"/>
      <c r="BT80" s="52"/>
      <c r="BU80" s="52"/>
      <c r="BV80" s="52"/>
      <c r="BW80" s="52"/>
      <c r="BX80" s="52"/>
      <c r="BY80" s="52"/>
      <c r="BZ80" s="53"/>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1"/>
      <c r="BM81" s="52"/>
      <c r="BN81" s="52"/>
      <c r="BO81" s="52"/>
      <c r="BP81" s="52"/>
      <c r="BQ81" s="52"/>
      <c r="BR81" s="52"/>
      <c r="BS81" s="52"/>
      <c r="BT81" s="52"/>
      <c r="BU81" s="52"/>
      <c r="BV81" s="52"/>
      <c r="BW81" s="52"/>
      <c r="BX81" s="52"/>
      <c r="BY81" s="52"/>
      <c r="BZ81" s="53"/>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4"/>
      <c r="BM82" s="55"/>
      <c r="BN82" s="55"/>
      <c r="BO82" s="55"/>
      <c r="BP82" s="55"/>
      <c r="BQ82" s="55"/>
      <c r="BR82" s="55"/>
      <c r="BS82" s="55"/>
      <c r="BT82" s="55"/>
      <c r="BU82" s="55"/>
      <c r="BV82" s="55"/>
      <c r="BW82" s="55"/>
      <c r="BX82" s="55"/>
      <c r="BY82" s="55"/>
      <c r="BZ82" s="56"/>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xcNstShbxatYXIcUcyju7eZs/lUfsVQE6rrJFdw9ioLAZMLPQX0mZsX/Z4oIN8sYqUCL8Tu7oktdtGsGk+uEQQ==" saltValue="10+/zdpACgHdsGdhHs8ML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2">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272183</v>
      </c>
      <c r="D6" s="20">
        <f t="shared" si="3"/>
        <v>46</v>
      </c>
      <c r="E6" s="20">
        <f t="shared" si="3"/>
        <v>1</v>
      </c>
      <c r="F6" s="20">
        <f t="shared" si="3"/>
        <v>0</v>
      </c>
      <c r="G6" s="20">
        <f t="shared" si="3"/>
        <v>1</v>
      </c>
      <c r="H6" s="20" t="str">
        <f t="shared" si="3"/>
        <v>大阪府　大東市</v>
      </c>
      <c r="I6" s="20" t="str">
        <f t="shared" si="3"/>
        <v>法適用</v>
      </c>
      <c r="J6" s="20" t="str">
        <f t="shared" si="3"/>
        <v>水道事業</v>
      </c>
      <c r="K6" s="20" t="str">
        <f t="shared" si="3"/>
        <v>末端給水事業</v>
      </c>
      <c r="L6" s="20" t="str">
        <f t="shared" si="3"/>
        <v>A3</v>
      </c>
      <c r="M6" s="20" t="str">
        <f t="shared" si="3"/>
        <v>自治体職員</v>
      </c>
      <c r="N6" s="21" t="str">
        <f t="shared" si="3"/>
        <v>-</v>
      </c>
      <c r="O6" s="21">
        <f t="shared" si="3"/>
        <v>80.2</v>
      </c>
      <c r="P6" s="21">
        <f t="shared" si="3"/>
        <v>100</v>
      </c>
      <c r="Q6" s="21">
        <f t="shared" si="3"/>
        <v>2582</v>
      </c>
      <c r="R6" s="21">
        <f t="shared" si="3"/>
        <v>116376</v>
      </c>
      <c r="S6" s="21">
        <f t="shared" si="3"/>
        <v>18.27</v>
      </c>
      <c r="T6" s="21">
        <f t="shared" si="3"/>
        <v>6369.79</v>
      </c>
      <c r="U6" s="21">
        <f t="shared" si="3"/>
        <v>116413</v>
      </c>
      <c r="V6" s="21">
        <f t="shared" si="3"/>
        <v>18.27</v>
      </c>
      <c r="W6" s="21">
        <f t="shared" si="3"/>
        <v>6371.81</v>
      </c>
      <c r="X6" s="22">
        <f>IF(X7="",NA(),X7)</f>
        <v>106.05</v>
      </c>
      <c r="Y6" s="22">
        <f t="shared" ref="Y6:AG6" si="4">IF(Y7="",NA(),Y7)</f>
        <v>103.67</v>
      </c>
      <c r="Z6" s="22">
        <f t="shared" si="4"/>
        <v>106.44</v>
      </c>
      <c r="AA6" s="22">
        <f t="shared" si="4"/>
        <v>106.96</v>
      </c>
      <c r="AB6" s="22">
        <f t="shared" si="4"/>
        <v>109.77</v>
      </c>
      <c r="AC6" s="22">
        <f t="shared" si="4"/>
        <v>112.82</v>
      </c>
      <c r="AD6" s="22">
        <f t="shared" si="4"/>
        <v>111.21</v>
      </c>
      <c r="AE6" s="22">
        <f t="shared" si="4"/>
        <v>111.89</v>
      </c>
      <c r="AF6" s="22">
        <f t="shared" si="4"/>
        <v>109.99</v>
      </c>
      <c r="AG6" s="22">
        <f t="shared" si="4"/>
        <v>110.2</v>
      </c>
      <c r="AH6" s="21" t="str">
        <f>IF(AH7="","",IF(AH7="-","【-】","【"&amp;SUBSTITUTE(TEXT(AH7,"#,##0.00"),"-","△")&amp;"】"))</f>
        <v>【108.24】</v>
      </c>
      <c r="AI6" s="21">
        <f>IF(AI7="",NA(),AI7)</f>
        <v>0</v>
      </c>
      <c r="AJ6" s="21">
        <f t="shared" ref="AJ6:AR6" si="5">IF(AJ7="",NA(),AJ7)</f>
        <v>0</v>
      </c>
      <c r="AK6" s="21">
        <f t="shared" si="5"/>
        <v>0</v>
      </c>
      <c r="AL6" s="21">
        <f t="shared" si="5"/>
        <v>0</v>
      </c>
      <c r="AM6" s="21">
        <f t="shared" si="5"/>
        <v>0</v>
      </c>
      <c r="AN6" s="21">
        <f t="shared" si="5"/>
        <v>0</v>
      </c>
      <c r="AO6" s="21">
        <f t="shared" si="5"/>
        <v>0</v>
      </c>
      <c r="AP6" s="22">
        <f t="shared" si="5"/>
        <v>0.45</v>
      </c>
      <c r="AQ6" s="21">
        <f t="shared" si="5"/>
        <v>0</v>
      </c>
      <c r="AR6" s="22">
        <f t="shared" si="5"/>
        <v>0.05</v>
      </c>
      <c r="AS6" s="21" t="str">
        <f>IF(AS7="","",IF(AS7="-","【-】","【"&amp;SUBSTITUTE(TEXT(AS7,"#,##0.00"),"-","△")&amp;"】"))</f>
        <v>【1.50】</v>
      </c>
      <c r="AT6" s="22">
        <f>IF(AT7="",NA(),AT7)</f>
        <v>573.09</v>
      </c>
      <c r="AU6" s="22">
        <f t="shared" ref="AU6:BC6" si="6">IF(AU7="",NA(),AU7)</f>
        <v>499.81</v>
      </c>
      <c r="AV6" s="22">
        <f t="shared" si="6"/>
        <v>478.33</v>
      </c>
      <c r="AW6" s="22">
        <f t="shared" si="6"/>
        <v>476.74</v>
      </c>
      <c r="AX6" s="22">
        <f t="shared" si="6"/>
        <v>525.51</v>
      </c>
      <c r="AY6" s="22">
        <f t="shared" si="6"/>
        <v>358.91</v>
      </c>
      <c r="AZ6" s="22">
        <f t="shared" si="6"/>
        <v>360.96</v>
      </c>
      <c r="BA6" s="22">
        <f t="shared" si="6"/>
        <v>351.29</v>
      </c>
      <c r="BB6" s="22">
        <f t="shared" si="6"/>
        <v>364.24</v>
      </c>
      <c r="BC6" s="22">
        <f t="shared" si="6"/>
        <v>369.82</v>
      </c>
      <c r="BD6" s="21" t="str">
        <f>IF(BD7="","",IF(BD7="-","【-】","【"&amp;SUBSTITUTE(TEXT(BD7,"#,##0.00"),"-","△")&amp;"】"))</f>
        <v>【243.36】</v>
      </c>
      <c r="BE6" s="22">
        <f>IF(BE7="",NA(),BE7)</f>
        <v>102.12</v>
      </c>
      <c r="BF6" s="22">
        <f t="shared" ref="BF6:BN6" si="7">IF(BF7="",NA(),BF7)</f>
        <v>118.78</v>
      </c>
      <c r="BG6" s="22">
        <f t="shared" si="7"/>
        <v>85.4</v>
      </c>
      <c r="BH6" s="22">
        <f t="shared" si="7"/>
        <v>91.75</v>
      </c>
      <c r="BI6" s="22">
        <f t="shared" si="7"/>
        <v>67.819999999999993</v>
      </c>
      <c r="BJ6" s="22">
        <f t="shared" si="7"/>
        <v>247.27</v>
      </c>
      <c r="BK6" s="22">
        <f t="shared" si="7"/>
        <v>239.18</v>
      </c>
      <c r="BL6" s="22">
        <f t="shared" si="7"/>
        <v>236.29</v>
      </c>
      <c r="BM6" s="22">
        <f t="shared" si="7"/>
        <v>238.77</v>
      </c>
      <c r="BN6" s="22">
        <f t="shared" si="7"/>
        <v>218.57</v>
      </c>
      <c r="BO6" s="21" t="str">
        <f>IF(BO7="","",IF(BO7="-","【-】","【"&amp;SUBSTITUTE(TEXT(BO7,"#,##0.00"),"-","△")&amp;"】"))</f>
        <v>【265.93】</v>
      </c>
      <c r="BP6" s="22">
        <f>IF(BP7="",NA(),BP7)</f>
        <v>99.29</v>
      </c>
      <c r="BQ6" s="22">
        <f t="shared" ref="BQ6:BY6" si="8">IF(BQ7="",NA(),BQ7)</f>
        <v>81.84</v>
      </c>
      <c r="BR6" s="22">
        <f t="shared" si="8"/>
        <v>100.62</v>
      </c>
      <c r="BS6" s="22">
        <f t="shared" si="8"/>
        <v>84.08</v>
      </c>
      <c r="BT6" s="22">
        <f t="shared" si="8"/>
        <v>102.71</v>
      </c>
      <c r="BU6" s="22">
        <f t="shared" si="8"/>
        <v>105.34</v>
      </c>
      <c r="BV6" s="22">
        <f t="shared" si="8"/>
        <v>101.89</v>
      </c>
      <c r="BW6" s="22">
        <f t="shared" si="8"/>
        <v>104.33</v>
      </c>
      <c r="BX6" s="22">
        <f t="shared" si="8"/>
        <v>98.85</v>
      </c>
      <c r="BY6" s="22">
        <f t="shared" si="8"/>
        <v>101.78</v>
      </c>
      <c r="BZ6" s="21" t="str">
        <f>IF(BZ7="","",IF(BZ7="-","【-】","【"&amp;SUBSTITUTE(TEXT(BZ7,"#,##0.00"),"-","△")&amp;"】"))</f>
        <v>【97.82】</v>
      </c>
      <c r="CA6" s="22">
        <f>IF(CA7="",NA(),CA7)</f>
        <v>163.53</v>
      </c>
      <c r="CB6" s="22">
        <f t="shared" ref="CB6:CJ6" si="9">IF(CB7="",NA(),CB7)</f>
        <v>153.72</v>
      </c>
      <c r="CC6" s="22">
        <f t="shared" si="9"/>
        <v>158.33000000000001</v>
      </c>
      <c r="CD6" s="22">
        <f t="shared" si="9"/>
        <v>159.02000000000001</v>
      </c>
      <c r="CE6" s="22">
        <f t="shared" si="9"/>
        <v>156.19</v>
      </c>
      <c r="CF6" s="22">
        <f t="shared" si="9"/>
        <v>159.6</v>
      </c>
      <c r="CG6" s="22">
        <f t="shared" si="9"/>
        <v>156.32</v>
      </c>
      <c r="CH6" s="22">
        <f t="shared" si="9"/>
        <v>157.4</v>
      </c>
      <c r="CI6" s="22">
        <f t="shared" si="9"/>
        <v>162.61000000000001</v>
      </c>
      <c r="CJ6" s="22">
        <f t="shared" si="9"/>
        <v>163.94</v>
      </c>
      <c r="CK6" s="21" t="str">
        <f>IF(CK7="","",IF(CK7="-","【-】","【"&amp;SUBSTITUTE(TEXT(CK7,"#,##0.00"),"-","△")&amp;"】"))</f>
        <v>【177.56】</v>
      </c>
      <c r="CL6" s="22">
        <f>IF(CL7="",NA(),CL7)</f>
        <v>56.21</v>
      </c>
      <c r="CM6" s="22">
        <f t="shared" ref="CM6:CU6" si="10">IF(CM7="",NA(),CM7)</f>
        <v>56.71</v>
      </c>
      <c r="CN6" s="22">
        <f t="shared" si="10"/>
        <v>55.55</v>
      </c>
      <c r="CO6" s="22">
        <f t="shared" si="10"/>
        <v>54.4</v>
      </c>
      <c r="CP6" s="22">
        <f t="shared" si="10"/>
        <v>53.6</v>
      </c>
      <c r="CQ6" s="22">
        <f t="shared" si="10"/>
        <v>62.05</v>
      </c>
      <c r="CR6" s="22">
        <f t="shared" si="10"/>
        <v>63.23</v>
      </c>
      <c r="CS6" s="22">
        <f t="shared" si="10"/>
        <v>62.59</v>
      </c>
      <c r="CT6" s="22">
        <f t="shared" si="10"/>
        <v>61.81</v>
      </c>
      <c r="CU6" s="22">
        <f t="shared" si="10"/>
        <v>62.35</v>
      </c>
      <c r="CV6" s="21" t="str">
        <f>IF(CV7="","",IF(CV7="-","【-】","【"&amp;SUBSTITUTE(TEXT(CV7,"#,##0.00"),"-","△")&amp;"】"))</f>
        <v>【59.81】</v>
      </c>
      <c r="CW6" s="22">
        <f>IF(CW7="",NA(),CW7)</f>
        <v>96.83</v>
      </c>
      <c r="CX6" s="22">
        <f t="shared" ref="CX6:DF6" si="11">IF(CX7="",NA(),CX7)</f>
        <v>96.9</v>
      </c>
      <c r="CY6" s="22">
        <f t="shared" si="11"/>
        <v>97.44</v>
      </c>
      <c r="CZ6" s="22">
        <f t="shared" si="11"/>
        <v>97.62</v>
      </c>
      <c r="DA6" s="22">
        <f t="shared" si="11"/>
        <v>97.43</v>
      </c>
      <c r="DB6" s="22">
        <f t="shared" si="11"/>
        <v>89.11</v>
      </c>
      <c r="DC6" s="22">
        <f t="shared" si="11"/>
        <v>89.35</v>
      </c>
      <c r="DD6" s="22">
        <f t="shared" si="11"/>
        <v>89.7</v>
      </c>
      <c r="DE6" s="22">
        <f t="shared" si="11"/>
        <v>89.24</v>
      </c>
      <c r="DF6" s="22">
        <f t="shared" si="11"/>
        <v>88.71</v>
      </c>
      <c r="DG6" s="21" t="str">
        <f>IF(DG7="","",IF(DG7="-","【-】","【"&amp;SUBSTITUTE(TEXT(DG7,"#,##0.00"),"-","△")&amp;"】"))</f>
        <v>【89.42】</v>
      </c>
      <c r="DH6" s="22">
        <f>IF(DH7="",NA(),DH7)</f>
        <v>48.34</v>
      </c>
      <c r="DI6" s="22">
        <f t="shared" ref="DI6:DQ6" si="12">IF(DI7="",NA(),DI7)</f>
        <v>49.26</v>
      </c>
      <c r="DJ6" s="22">
        <f t="shared" si="12"/>
        <v>49.79</v>
      </c>
      <c r="DK6" s="22">
        <f t="shared" si="12"/>
        <v>50.58</v>
      </c>
      <c r="DL6" s="22">
        <f t="shared" si="12"/>
        <v>52.05</v>
      </c>
      <c r="DM6" s="22">
        <f t="shared" si="12"/>
        <v>48.69</v>
      </c>
      <c r="DN6" s="22">
        <f t="shared" si="12"/>
        <v>49.62</v>
      </c>
      <c r="DO6" s="22">
        <f t="shared" si="12"/>
        <v>50.5</v>
      </c>
      <c r="DP6" s="22">
        <f t="shared" si="12"/>
        <v>51.28</v>
      </c>
      <c r="DQ6" s="22">
        <f t="shared" si="12"/>
        <v>51.95</v>
      </c>
      <c r="DR6" s="21" t="str">
        <f>IF(DR7="","",IF(DR7="-","【-】","【"&amp;SUBSTITUTE(TEXT(DR7,"#,##0.00"),"-","△")&amp;"】"))</f>
        <v>【52.02】</v>
      </c>
      <c r="DS6" s="22">
        <f>IF(DS7="",NA(),DS7)</f>
        <v>28.19</v>
      </c>
      <c r="DT6" s="22">
        <f t="shared" ref="DT6:EB6" si="13">IF(DT7="",NA(),DT7)</f>
        <v>29.9</v>
      </c>
      <c r="DU6" s="22">
        <f t="shared" si="13"/>
        <v>31.94</v>
      </c>
      <c r="DV6" s="22">
        <f t="shared" si="13"/>
        <v>35.19</v>
      </c>
      <c r="DW6" s="22">
        <f t="shared" si="13"/>
        <v>35.58</v>
      </c>
      <c r="DX6" s="22">
        <f t="shared" si="13"/>
        <v>18.260000000000002</v>
      </c>
      <c r="DY6" s="22">
        <f t="shared" si="13"/>
        <v>19.510000000000002</v>
      </c>
      <c r="DZ6" s="22">
        <f t="shared" si="13"/>
        <v>21.19</v>
      </c>
      <c r="EA6" s="22">
        <f t="shared" si="13"/>
        <v>22.64</v>
      </c>
      <c r="EB6" s="22">
        <f t="shared" si="13"/>
        <v>24.49</v>
      </c>
      <c r="EC6" s="21" t="str">
        <f>IF(EC7="","",IF(EC7="-","【-】","【"&amp;SUBSTITUTE(TEXT(EC7,"#,##0.00"),"-","△")&amp;"】"))</f>
        <v>【25.37】</v>
      </c>
      <c r="ED6" s="22">
        <f>IF(ED7="",NA(),ED7)</f>
        <v>0.68</v>
      </c>
      <c r="EE6" s="22">
        <f t="shared" ref="EE6:EM6" si="14">IF(EE7="",NA(),EE7)</f>
        <v>0.63</v>
      </c>
      <c r="EF6" s="22">
        <f t="shared" si="14"/>
        <v>0.74</v>
      </c>
      <c r="EG6" s="22">
        <f t="shared" si="14"/>
        <v>0.54</v>
      </c>
      <c r="EH6" s="22">
        <f t="shared" si="14"/>
        <v>0.33</v>
      </c>
      <c r="EI6" s="22">
        <f t="shared" si="14"/>
        <v>0.66</v>
      </c>
      <c r="EJ6" s="22">
        <f t="shared" si="14"/>
        <v>0.67</v>
      </c>
      <c r="EK6" s="22">
        <f t="shared" si="14"/>
        <v>0.62</v>
      </c>
      <c r="EL6" s="22">
        <f t="shared" si="14"/>
        <v>0.6</v>
      </c>
      <c r="EM6" s="22">
        <f t="shared" si="14"/>
        <v>0.57999999999999996</v>
      </c>
      <c r="EN6" s="21" t="str">
        <f>IF(EN7="","",IF(EN7="-","【-】","【"&amp;SUBSTITUTE(TEXT(EN7,"#,##0.00"),"-","△")&amp;"】"))</f>
        <v>【0.62】</v>
      </c>
    </row>
    <row r="7" spans="1:144" s="23" customFormat="1" x14ac:dyDescent="0.2">
      <c r="A7" s="15"/>
      <c r="B7" s="24">
        <v>2023</v>
      </c>
      <c r="C7" s="24">
        <v>272183</v>
      </c>
      <c r="D7" s="24">
        <v>46</v>
      </c>
      <c r="E7" s="24">
        <v>1</v>
      </c>
      <c r="F7" s="24">
        <v>0</v>
      </c>
      <c r="G7" s="24">
        <v>1</v>
      </c>
      <c r="H7" s="24" t="s">
        <v>93</v>
      </c>
      <c r="I7" s="24" t="s">
        <v>94</v>
      </c>
      <c r="J7" s="24" t="s">
        <v>95</v>
      </c>
      <c r="K7" s="24" t="s">
        <v>96</v>
      </c>
      <c r="L7" s="24" t="s">
        <v>97</v>
      </c>
      <c r="M7" s="24" t="s">
        <v>98</v>
      </c>
      <c r="N7" s="25" t="s">
        <v>99</v>
      </c>
      <c r="O7" s="25">
        <v>80.2</v>
      </c>
      <c r="P7" s="25">
        <v>100</v>
      </c>
      <c r="Q7" s="25">
        <v>2582</v>
      </c>
      <c r="R7" s="25">
        <v>116376</v>
      </c>
      <c r="S7" s="25">
        <v>18.27</v>
      </c>
      <c r="T7" s="25">
        <v>6369.79</v>
      </c>
      <c r="U7" s="25">
        <v>116413</v>
      </c>
      <c r="V7" s="25">
        <v>18.27</v>
      </c>
      <c r="W7" s="25">
        <v>6371.81</v>
      </c>
      <c r="X7" s="25">
        <v>106.05</v>
      </c>
      <c r="Y7" s="25">
        <v>103.67</v>
      </c>
      <c r="Z7" s="25">
        <v>106.44</v>
      </c>
      <c r="AA7" s="25">
        <v>106.96</v>
      </c>
      <c r="AB7" s="25">
        <v>109.77</v>
      </c>
      <c r="AC7" s="25">
        <v>112.82</v>
      </c>
      <c r="AD7" s="25">
        <v>111.21</v>
      </c>
      <c r="AE7" s="25">
        <v>111.89</v>
      </c>
      <c r="AF7" s="25">
        <v>109.99</v>
      </c>
      <c r="AG7" s="25">
        <v>110.2</v>
      </c>
      <c r="AH7" s="25">
        <v>108.24</v>
      </c>
      <c r="AI7" s="25">
        <v>0</v>
      </c>
      <c r="AJ7" s="25">
        <v>0</v>
      </c>
      <c r="AK7" s="25">
        <v>0</v>
      </c>
      <c r="AL7" s="25">
        <v>0</v>
      </c>
      <c r="AM7" s="25">
        <v>0</v>
      </c>
      <c r="AN7" s="25">
        <v>0</v>
      </c>
      <c r="AO7" s="25">
        <v>0</v>
      </c>
      <c r="AP7" s="25">
        <v>0.45</v>
      </c>
      <c r="AQ7" s="25">
        <v>0</v>
      </c>
      <c r="AR7" s="25">
        <v>0.05</v>
      </c>
      <c r="AS7" s="25">
        <v>1.5</v>
      </c>
      <c r="AT7" s="25">
        <v>573.09</v>
      </c>
      <c r="AU7" s="25">
        <v>499.81</v>
      </c>
      <c r="AV7" s="25">
        <v>478.33</v>
      </c>
      <c r="AW7" s="25">
        <v>476.74</v>
      </c>
      <c r="AX7" s="25">
        <v>525.51</v>
      </c>
      <c r="AY7" s="25">
        <v>358.91</v>
      </c>
      <c r="AZ7" s="25">
        <v>360.96</v>
      </c>
      <c r="BA7" s="25">
        <v>351.29</v>
      </c>
      <c r="BB7" s="25">
        <v>364.24</v>
      </c>
      <c r="BC7" s="25">
        <v>369.82</v>
      </c>
      <c r="BD7" s="25">
        <v>243.36</v>
      </c>
      <c r="BE7" s="25">
        <v>102.12</v>
      </c>
      <c r="BF7" s="25">
        <v>118.78</v>
      </c>
      <c r="BG7" s="25">
        <v>85.4</v>
      </c>
      <c r="BH7" s="25">
        <v>91.75</v>
      </c>
      <c r="BI7" s="25">
        <v>67.819999999999993</v>
      </c>
      <c r="BJ7" s="25">
        <v>247.27</v>
      </c>
      <c r="BK7" s="25">
        <v>239.18</v>
      </c>
      <c r="BL7" s="25">
        <v>236.29</v>
      </c>
      <c r="BM7" s="25">
        <v>238.77</v>
      </c>
      <c r="BN7" s="25">
        <v>218.57</v>
      </c>
      <c r="BO7" s="25">
        <v>265.93</v>
      </c>
      <c r="BP7" s="25">
        <v>99.29</v>
      </c>
      <c r="BQ7" s="25">
        <v>81.84</v>
      </c>
      <c r="BR7" s="25">
        <v>100.62</v>
      </c>
      <c r="BS7" s="25">
        <v>84.08</v>
      </c>
      <c r="BT7" s="25">
        <v>102.71</v>
      </c>
      <c r="BU7" s="25">
        <v>105.34</v>
      </c>
      <c r="BV7" s="25">
        <v>101.89</v>
      </c>
      <c r="BW7" s="25">
        <v>104.33</v>
      </c>
      <c r="BX7" s="25">
        <v>98.85</v>
      </c>
      <c r="BY7" s="25">
        <v>101.78</v>
      </c>
      <c r="BZ7" s="25">
        <v>97.82</v>
      </c>
      <c r="CA7" s="25">
        <v>163.53</v>
      </c>
      <c r="CB7" s="25">
        <v>153.72</v>
      </c>
      <c r="CC7" s="25">
        <v>158.33000000000001</v>
      </c>
      <c r="CD7" s="25">
        <v>159.02000000000001</v>
      </c>
      <c r="CE7" s="25">
        <v>156.19</v>
      </c>
      <c r="CF7" s="25">
        <v>159.6</v>
      </c>
      <c r="CG7" s="25">
        <v>156.32</v>
      </c>
      <c r="CH7" s="25">
        <v>157.4</v>
      </c>
      <c r="CI7" s="25">
        <v>162.61000000000001</v>
      </c>
      <c r="CJ7" s="25">
        <v>163.94</v>
      </c>
      <c r="CK7" s="25">
        <v>177.56</v>
      </c>
      <c r="CL7" s="25">
        <v>56.21</v>
      </c>
      <c r="CM7" s="25">
        <v>56.71</v>
      </c>
      <c r="CN7" s="25">
        <v>55.55</v>
      </c>
      <c r="CO7" s="25">
        <v>54.4</v>
      </c>
      <c r="CP7" s="25">
        <v>53.6</v>
      </c>
      <c r="CQ7" s="25">
        <v>62.05</v>
      </c>
      <c r="CR7" s="25">
        <v>63.23</v>
      </c>
      <c r="CS7" s="25">
        <v>62.59</v>
      </c>
      <c r="CT7" s="25">
        <v>61.81</v>
      </c>
      <c r="CU7" s="25">
        <v>62.35</v>
      </c>
      <c r="CV7" s="25">
        <v>59.81</v>
      </c>
      <c r="CW7" s="25">
        <v>96.83</v>
      </c>
      <c r="CX7" s="25">
        <v>96.9</v>
      </c>
      <c r="CY7" s="25">
        <v>97.44</v>
      </c>
      <c r="CZ7" s="25">
        <v>97.62</v>
      </c>
      <c r="DA7" s="25">
        <v>97.43</v>
      </c>
      <c r="DB7" s="25">
        <v>89.11</v>
      </c>
      <c r="DC7" s="25">
        <v>89.35</v>
      </c>
      <c r="DD7" s="25">
        <v>89.7</v>
      </c>
      <c r="DE7" s="25">
        <v>89.24</v>
      </c>
      <c r="DF7" s="25">
        <v>88.71</v>
      </c>
      <c r="DG7" s="25">
        <v>89.42</v>
      </c>
      <c r="DH7" s="25">
        <v>48.34</v>
      </c>
      <c r="DI7" s="25">
        <v>49.26</v>
      </c>
      <c r="DJ7" s="25">
        <v>49.79</v>
      </c>
      <c r="DK7" s="25">
        <v>50.58</v>
      </c>
      <c r="DL7" s="25">
        <v>52.05</v>
      </c>
      <c r="DM7" s="25">
        <v>48.69</v>
      </c>
      <c r="DN7" s="25">
        <v>49.62</v>
      </c>
      <c r="DO7" s="25">
        <v>50.5</v>
      </c>
      <c r="DP7" s="25">
        <v>51.28</v>
      </c>
      <c r="DQ7" s="25">
        <v>51.95</v>
      </c>
      <c r="DR7" s="25">
        <v>52.02</v>
      </c>
      <c r="DS7" s="25">
        <v>28.19</v>
      </c>
      <c r="DT7" s="25">
        <v>29.9</v>
      </c>
      <c r="DU7" s="25">
        <v>31.94</v>
      </c>
      <c r="DV7" s="25">
        <v>35.19</v>
      </c>
      <c r="DW7" s="25">
        <v>35.58</v>
      </c>
      <c r="DX7" s="25">
        <v>18.260000000000002</v>
      </c>
      <c r="DY7" s="25">
        <v>19.510000000000002</v>
      </c>
      <c r="DZ7" s="25">
        <v>21.19</v>
      </c>
      <c r="EA7" s="25">
        <v>22.64</v>
      </c>
      <c r="EB7" s="25">
        <v>24.49</v>
      </c>
      <c r="EC7" s="25">
        <v>25.37</v>
      </c>
      <c r="ED7" s="25">
        <v>0.68</v>
      </c>
      <c r="EE7" s="25">
        <v>0.63</v>
      </c>
      <c r="EF7" s="25">
        <v>0.74</v>
      </c>
      <c r="EG7" s="25">
        <v>0.54</v>
      </c>
      <c r="EH7" s="25">
        <v>0.33</v>
      </c>
      <c r="EI7" s="25">
        <v>0.66</v>
      </c>
      <c r="EJ7" s="25">
        <v>0.67</v>
      </c>
      <c r="EK7" s="25">
        <v>0.62</v>
      </c>
      <c r="EL7" s="25">
        <v>0.6</v>
      </c>
      <c r="EM7" s="25">
        <v>0.57999999999999996</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2025-02-21T06:15:44Z</cp:lastPrinted>
  <dcterms:created xsi:type="dcterms:W3CDTF">2025-01-24T06:51:47Z</dcterms:created>
  <dcterms:modified xsi:type="dcterms:W3CDTF">2025-03-04T23:58:33Z</dcterms:modified>
  <cp:category/>
</cp:coreProperties>
</file>