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49186C6C-9964-41D5-B503-F1D6FF3E8A04}" xr6:coauthVersionLast="47" xr6:coauthVersionMax="47" xr10:uidLastSave="{00000000-0000-0000-0000-000000000000}"/>
  <workbookProtection workbookAlgorithmName="SHA-512" workbookHashValue="B2RoSVuQi2BcNRx8UT2au0DMLiwL/NMMATi20dDWsPNLeSuDRLRpre6QuzPrTF6eITOZRgZuYqqsBQY+cA7lVA==" workbookSaltValue="KQQIqbOeaFNq79fK+W/otw=="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U6" i="5"/>
  <c r="BB8" i="4" s="1"/>
  <c r="T6" i="5"/>
  <c r="AT8" i="4" s="1"/>
  <c r="S6" i="5"/>
  <c r="AL8" i="4" s="1"/>
  <c r="R6" i="5"/>
  <c r="Q6" i="5"/>
  <c r="P6" i="5"/>
  <c r="O6" i="5"/>
  <c r="I10" i="4" s="1"/>
  <c r="N6" i="5"/>
  <c r="B10" i="4" s="1"/>
  <c r="M6" i="5"/>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J85" i="4"/>
  <c r="I85" i="4"/>
  <c r="G85" i="4"/>
  <c r="BB10" i="4"/>
  <c r="AT10" i="4"/>
  <c r="AL10" i="4"/>
  <c r="AD10" i="4"/>
  <c r="W10" i="4"/>
  <c r="P10" i="4"/>
  <c r="AD8" i="4"/>
  <c r="B8" i="4"/>
  <c r="B6" i="4"/>
</calcChain>
</file>

<file path=xl/sharedStrings.xml><?xml version="1.0" encoding="utf-8"?>
<sst xmlns="http://schemas.openxmlformats.org/spreadsheetml/2006/main" count="236" uniqueCount="114">
  <si>
    <t>年度</t>
    <rPh sb="0" eb="2">
      <t>ネンド</t>
    </rPh>
    <phoneticPr fontId="1"/>
  </si>
  <si>
    <t>1⑧</t>
  </si>
  <si>
    <t>経営比較分析表（令和5年度決算）</t>
    <rPh sb="8" eb="10">
      <t>レイワ</t>
    </rPh>
    <rPh sb="11" eb="13">
      <t>ネンド</t>
    </rPh>
    <phoneticPr fontId="1"/>
  </si>
  <si>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</si>
  <si>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⑤経費回収率(％)</t>
  </si>
  <si>
    <t>類似団体区分</t>
    <rPh sb="4" eb="6">
      <t>クブン</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</si>
  <si>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</si>
  <si>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</si>
  <si>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</si>
  <si>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</si>
  <si>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</si>
  <si>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r>
      <t>面積(km</t>
    </r>
    <r>
      <rPr>
        <b/>
        <vertAlign val="superscript"/>
        <sz val="11"/>
        <color theme="1"/>
        <rFont val="ＭＳ ゴシック"/>
        <family val="3"/>
        <charset val="128"/>
      </rPr>
      <t>2</t>
    </r>
    <r>
      <rPr>
        <b/>
        <sz val="11"/>
        <color theme="1"/>
        <rFont val="ＭＳ ゴシック"/>
        <family val="3"/>
        <charset val="128"/>
      </rPr>
      <t>)</t>
    </r>
  </si>
  <si>
    <t>2. 老朽化の状況</t>
  </si>
  <si>
    <t>全体総括</t>
    <rPh sb="0" eb="2">
      <t>ゼンタイ</t>
    </rPh>
    <rPh sb="2" eb="4">
      <t>ソウカツ</t>
    </rPh>
    <phoneticPr fontId="1"/>
  </si>
  <si>
    <t>1⑤</t>
  </si>
  <si>
    <t>業種名</t>
    <rPh sb="2" eb="3">
      <t>メイ</t>
    </rPh>
    <phoneticPr fontId="1"/>
  </si>
  <si>
    <t>■</t>
  </si>
  <si>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</si>
  <si>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</si>
  <si>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</si>
  <si>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</si>
  <si>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</si>
  <si>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</si>
  <si>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family val="3"/>
        <charset val="128"/>
      </rPr>
      <t>3</t>
    </r>
    <r>
      <rPr>
        <b/>
        <sz val="11"/>
        <color theme="1"/>
        <rFont val="ＭＳ ゴシック"/>
        <family val="3"/>
        <charset val="128"/>
      </rPr>
      <t>当たり家庭料金(円)</t>
    </r>
  </si>
  <si>
    <t>自己資本構成比率(％)</t>
  </si>
  <si>
    <t>普及率(％)</t>
  </si>
  <si>
    <t>施設CD</t>
    <rPh sb="0" eb="2">
      <t>シセツ</t>
    </rPh>
    <phoneticPr fontId="1"/>
  </si>
  <si>
    <t>1. 経営の健全性・効率性</t>
  </si>
  <si>
    <t>有収率(％)</t>
    <rPh sb="0" eb="1">
      <t>ユウ</t>
    </rPh>
    <rPh sb="1" eb="3">
      <t>シュウリツ</t>
    </rPh>
    <phoneticPr fontId="1"/>
  </si>
  <si>
    <t>③流動比率(％)</t>
    <rPh sb="1" eb="3">
      <t>リュウドウ</t>
    </rPh>
    <rPh sb="3" eb="5">
      <t>ヒリツ</t>
    </rPh>
    <phoneticPr fontId="1"/>
  </si>
  <si>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</si>
  <si>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</si>
  <si>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t>
  </si>
  <si>
    <t>類似団体平均値（平均値）</t>
  </si>
  <si>
    <t>2①</t>
  </si>
  <si>
    <t>【】</t>
  </si>
  <si>
    <t>令和5年度全国平均</t>
    <rPh sb="0" eb="2">
      <t>レイワ</t>
    </rPh>
    <rPh sb="3" eb="5">
      <t>ネンド</t>
    </rPh>
    <phoneticPr fontId="1"/>
  </si>
  <si>
    <r>
      <t>　</t>
    </r>
    <r>
      <rPr>
        <sz val="11"/>
        <color theme="1"/>
        <rFont val="ＭＳ ゴシック"/>
        <family val="3"/>
        <charset val="128"/>
      </rPr>
      <t>近年の節水意識の向上や節水機器の普及、給水人口の減少などにより有収水量は減少傾向となっています。水洗化促進等を行い使用料収入の確保に努めていますが、汚水処理原価が使用料収入だけで賄えていないことから、厳しい経営状況が続いています。
　また、固定資産は耐用年数を刻々と経過しているため、ストックマネジメント計画に基づいて、点検・調査及び改築・修繕を行っております。
　この厳しい経営状況の中、持続的な事業運営を進めるため、使用料確保及び支出の削減に鋭意努めてまいります。</t>
    </r>
    <rPh sb="1" eb="3">
      <t>キンネン</t>
    </rPh>
    <rPh sb="4" eb="6">
      <t>セッスイ</t>
    </rPh>
    <rPh sb="6" eb="8">
      <t>イシキ</t>
    </rPh>
    <rPh sb="9" eb="11">
      <t>コウジョウ</t>
    </rPh>
    <rPh sb="12" eb="14">
      <t>セッスイ</t>
    </rPh>
    <rPh sb="14" eb="16">
      <t>キキ</t>
    </rPh>
    <rPh sb="17" eb="19">
      <t>フキュウ</t>
    </rPh>
    <rPh sb="32" eb="36">
      <t>ユウシュウスイリョウ</t>
    </rPh>
    <rPh sb="49" eb="52">
      <t>スイセンカ</t>
    </rPh>
    <rPh sb="52" eb="54">
      <t>ソクシン</t>
    </rPh>
    <rPh sb="54" eb="55">
      <t>トウ</t>
    </rPh>
    <rPh sb="56" eb="57">
      <t>オコナ</t>
    </rPh>
    <rPh sb="64" eb="66">
      <t>カクホ</t>
    </rPh>
    <rPh sb="67" eb="68">
      <t>ツト</t>
    </rPh>
    <rPh sb="75" eb="81">
      <t>オスイショリゲンカ</t>
    </rPh>
    <rPh sb="82" eb="85">
      <t>シヨウリョウ</t>
    </rPh>
    <rPh sb="85" eb="87">
      <t>シュウニュウ</t>
    </rPh>
    <rPh sb="90" eb="91">
      <t>マカナ</t>
    </rPh>
    <rPh sb="101" eb="102">
      <t>キビ</t>
    </rPh>
    <rPh sb="104" eb="106">
      <t>ケイエイ</t>
    </rPh>
    <rPh sb="106" eb="108">
      <t>ジョウキョウ</t>
    </rPh>
    <rPh sb="109" eb="110">
      <t>ツヅ</t>
    </rPh>
    <rPh sb="121" eb="123">
      <t>コテイ</t>
    </rPh>
    <rPh sb="123" eb="125">
      <t>シサン</t>
    </rPh>
    <rPh sb="126" eb="128">
      <t>タイヨウ</t>
    </rPh>
    <rPh sb="128" eb="130">
      <t>ネンスウ</t>
    </rPh>
    <rPh sb="131" eb="133">
      <t>コクコク</t>
    </rPh>
    <rPh sb="134" eb="136">
      <t>ケイカ</t>
    </rPh>
    <rPh sb="153" eb="155">
      <t>ケイカク</t>
    </rPh>
    <rPh sb="156" eb="157">
      <t>モト</t>
    </rPh>
    <rPh sb="161" eb="163">
      <t>テンケン</t>
    </rPh>
    <rPh sb="164" eb="166">
      <t>チョウサ</t>
    </rPh>
    <rPh sb="166" eb="167">
      <t>オヨ</t>
    </rPh>
    <rPh sb="168" eb="170">
      <t>カイチク</t>
    </rPh>
    <rPh sb="171" eb="173">
      <t>シュウゼン</t>
    </rPh>
    <rPh sb="174" eb="175">
      <t>オコナ</t>
    </rPh>
    <rPh sb="186" eb="187">
      <t>キビ</t>
    </rPh>
    <rPh sb="189" eb="191">
      <t>ケイエイ</t>
    </rPh>
    <rPh sb="191" eb="193">
      <t>ジョウキョウ</t>
    </rPh>
    <rPh sb="194" eb="195">
      <t>ナカ</t>
    </rPh>
    <rPh sb="196" eb="199">
      <t>ジゾクテキ</t>
    </rPh>
    <rPh sb="200" eb="204">
      <t>ジギョウウンエイ</t>
    </rPh>
    <rPh sb="205" eb="206">
      <t>スス</t>
    </rPh>
    <rPh sb="211" eb="214">
      <t>シヨウリョウ</t>
    </rPh>
    <rPh sb="214" eb="216">
      <t>カクホ</t>
    </rPh>
    <rPh sb="216" eb="217">
      <t>オヨ</t>
    </rPh>
    <rPh sb="218" eb="220">
      <t>シシュツ</t>
    </rPh>
    <rPh sb="221" eb="223">
      <t>サクゲン</t>
    </rPh>
    <rPh sb="224" eb="226">
      <t>エイイ</t>
    </rPh>
    <rPh sb="226" eb="227">
      <t>ツト</t>
    </rPh>
    <phoneticPr fontId="1"/>
  </si>
  <si>
    <t>分析欄</t>
    <rPh sb="0" eb="2">
      <t>ブンセキ</t>
    </rPh>
    <rPh sb="2" eb="3">
      <t>ラン</t>
    </rPh>
    <phoneticPr fontId="1"/>
  </si>
  <si>
    <t>1. 経営の健全性・効率性について</t>
  </si>
  <si>
    <t>2. 老朽化の状況について</t>
  </si>
  <si>
    <t>1④</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</si>
  <si>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</si>
  <si>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</si>
  <si>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1①</t>
  </si>
  <si>
    <t>②累積欠損金比率(％)</t>
  </si>
  <si>
    <t>1②</t>
  </si>
  <si>
    <t>1③</t>
  </si>
  <si>
    <t>1⑥</t>
  </si>
  <si>
    <t>1⑦</t>
  </si>
  <si>
    <t>2②</t>
  </si>
  <si>
    <t>①経常収支比率(％)</t>
  </si>
  <si>
    <t>2③</t>
  </si>
  <si>
    <t>1. 経営の健全性・効率性</t>
    <rPh sb="3" eb="5">
      <t>ケイエイ</t>
    </rPh>
    <rPh sb="6" eb="9">
      <t>ケンゼンセイ</t>
    </rPh>
    <rPh sb="10" eb="12">
      <t>コウリツ</t>
    </rPh>
    <rPh sb="12" eb="13">
      <t>セイ</t>
    </rPh>
    <phoneticPr fontId="1"/>
  </si>
  <si>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</si>
  <si>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</si>
  <si>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</si>
  <si>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</si>
  <si>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</si>
  <si>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</si>
  <si>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</si>
  <si>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④企業債残高対事業規模比率(％)</t>
  </si>
  <si>
    <t>⑥汚水処理原価(円)</t>
    <rPh sb="1" eb="3">
      <t>オスイ</t>
    </rPh>
    <rPh sb="3" eb="5">
      <t>ショリ</t>
    </rPh>
    <rPh sb="5" eb="7">
      <t>ゲンカ</t>
    </rPh>
    <rPh sb="8" eb="9">
      <t>エン</t>
    </rPh>
    <phoneticPr fontId="1"/>
  </si>
  <si>
    <t>人口密度</t>
    <rPh sb="0" eb="2">
      <t>ジンコウ</t>
    </rPh>
    <rPh sb="2" eb="4">
      <t>ミツド</t>
    </rPh>
    <phoneticPr fontId="1"/>
  </si>
  <si>
    <t>⑦施設利用率(％)</t>
    <rPh sb="1" eb="3">
      <t>シセツ</t>
    </rPh>
    <rPh sb="3" eb="6">
      <t>リヨウリツ</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</si>
  <si>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</si>
  <si>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</si>
  <si>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</si>
  <si>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</si>
  <si>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</si>
  <si>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</si>
  <si>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</si>
  <si>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</si>
  <si>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</si>
  <si>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</si>
  <si>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</si>
  <si>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</si>
  <si>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</si>
  <si>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</si>
  <si>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</si>
  <si>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</si>
  <si>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</si>
  <si>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</si>
  <si>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</si>
  <si>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</si>
  <si>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</si>
  <si>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</si>
  <si>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</si>
  <si>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</si>
  <si>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</si>
  <si>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</si>
  <si>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</si>
  <si>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</si>
  <si>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</si>
  <si>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</si>
  <si>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</si>
  <si>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大阪府　松原市</t>
  </si>
  <si>
    <t>法適用</t>
  </si>
  <si>
    <t>下水道事業</t>
  </si>
  <si>
    <t>公共下水道</t>
  </si>
  <si>
    <t>Aa</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</si>
  <si>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</si>
  <si>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</si>
  <si>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</si>
  <si>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</si>
  <si>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</si>
  <si>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</si>
  <si>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</si>
  <si>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</si>
  <si>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</si>
  <si>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</si>
  <si>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</si>
  <si>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r>
      <t>　</t>
    </r>
    <r>
      <rPr>
        <sz val="11"/>
        <rFont val="ＭＳ ゴシック"/>
        <family val="3"/>
        <charset val="128"/>
      </rPr>
      <t>本市の下水道事業は、昭和45年から流域関連公共下水道として下水道整備に着手し、昭和60年度より供用開始しました。令和4年度より、法定耐用年数を超過した管渠が発生していますが、②管渠老朽化率は1.26％であり、類似団体平均値を大きく下回っています。</t>
    </r>
    <rPh sb="1" eb="3">
      <t>ホンシ</t>
    </rPh>
    <rPh sb="4" eb="7">
      <t>ゲスイドウ</t>
    </rPh>
    <rPh sb="7" eb="9">
      <t>ジギョウ</t>
    </rPh>
    <rPh sb="11" eb="13">
      <t>ショウワ</t>
    </rPh>
    <rPh sb="15" eb="16">
      <t>ネン</t>
    </rPh>
    <rPh sb="18" eb="20">
      <t>リュウイキ</t>
    </rPh>
    <rPh sb="20" eb="22">
      <t>カンレン</t>
    </rPh>
    <rPh sb="22" eb="24">
      <t>コウキョウ</t>
    </rPh>
    <rPh sb="24" eb="27">
      <t>ゲスイドウ</t>
    </rPh>
    <rPh sb="30" eb="33">
      <t>ゲスイドウ</t>
    </rPh>
    <rPh sb="33" eb="35">
      <t>セイビ</t>
    </rPh>
    <rPh sb="36" eb="38">
      <t>チャクシュ</t>
    </rPh>
    <rPh sb="40" eb="42">
      <t>ショウワ</t>
    </rPh>
    <rPh sb="44" eb="46">
      <t>ネンド</t>
    </rPh>
    <rPh sb="48" eb="50">
      <t>キョウヨウ</t>
    </rPh>
    <rPh sb="50" eb="52">
      <t>カイシ</t>
    </rPh>
    <rPh sb="57" eb="59">
      <t>レイワ</t>
    </rPh>
    <rPh sb="60" eb="62">
      <t>ネンド</t>
    </rPh>
    <rPh sb="76" eb="78">
      <t>カンキョ</t>
    </rPh>
    <rPh sb="79" eb="81">
      <t>ハッセイ</t>
    </rPh>
    <rPh sb="89" eb="91">
      <t>カンキョ</t>
    </rPh>
    <rPh sb="91" eb="94">
      <t>ロウキュウカ</t>
    </rPh>
    <rPh sb="94" eb="95">
      <t>リツ</t>
    </rPh>
    <rPh sb="113" eb="114">
      <t>オオ</t>
    </rPh>
    <phoneticPr fontId="1"/>
  </si>
  <si>
    <r>
      <t>　本市の下水道事業における類似団体との比較について、「④企業債残高対事業規模比率」が大きく上回り、「③流動比率」が大きく下回っている要因として、供用開始から短期間で整備拡大を図ったことにより、使用料収入に対する企業債の残高の割合が高く、多額の元金を償還していることが挙げられます。また「⑥汚水処理原価」についても、企業債に係る支払利息償還額、減価償却費が大きいことや、流域下水道維持管理負担金が年々増加する傾向にあることから、類似団体平均値を大きく上回っています。
　さらに、短期間での整備拡大による多額の資本費（減価償却費、支払利息）等の必要な汚水処理経費全てを使用料で回収する水準に至っていないことで、類似団体と比較して「①経常収支比率」及び「⑤経費回収率」が大きく下回り、また、「②累積欠損金比率」が発生していることから、経営状況は非常に厳しい状況となっています。
　</t>
    </r>
    <r>
      <rPr>
        <sz val="11"/>
        <rFont val="ＭＳ ゴシック"/>
        <family val="3"/>
        <charset val="128"/>
      </rPr>
      <t>「⑧水洗化率」については、令和5年度末で93.32％と年々着実に増加はしているものの、類似団体平均値を下回っています。</t>
    </r>
    <rPh sb="1" eb="3">
      <t>ホンシ</t>
    </rPh>
    <rPh sb="4" eb="7">
      <t>ゲスイドウ</t>
    </rPh>
    <rPh sb="7" eb="9">
      <t>ジギョウ</t>
    </rPh>
    <rPh sb="36" eb="38">
      <t>キボ</t>
    </rPh>
    <rPh sb="344" eb="346">
      <t>ルイセキ</t>
    </rPh>
    <rPh sb="346" eb="348">
      <t>ケッソン</t>
    </rPh>
    <rPh sb="348" eb="349">
      <t>キン</t>
    </rPh>
    <rPh sb="349" eb="351">
      <t>ヒリツ</t>
    </rPh>
    <rPh sb="353" eb="355">
      <t>ハッセイ</t>
    </rPh>
    <rPh sb="389" eb="392">
      <t>スイセンカ</t>
    </rPh>
    <rPh sb="392" eb="393">
      <t>リツ</t>
    </rPh>
    <rPh sb="414" eb="416">
      <t>ネンネン</t>
    </rPh>
    <rPh sb="416" eb="418">
      <t>チャクジツ</t>
    </rPh>
    <rPh sb="419" eb="421">
      <t>ゾウカ</t>
    </rPh>
    <rPh sb="430" eb="432">
      <t>ルイジ</t>
    </rPh>
    <rPh sb="432" eb="434">
      <t>ダンタイ</t>
    </rPh>
    <rPh sb="434" eb="436">
      <t>ヘイキン</t>
    </rPh>
    <rPh sb="436" eb="437">
      <t>チ</t>
    </rPh>
    <rPh sb="438" eb="440">
      <t>シタマワ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</si>
</sst>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_);[Red]\(0.00\)"/>
    <numFmt numFmtId="180" formatCode="#,##0.00;&quot;△&quot;#,##0.00;&quot;-&quot;"/>
  </numFmts>
  <fonts count="18"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
      <sz val="11"/>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80"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F40-4518-BA76-71D0737A0AF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0.14000000000000001</c:v>
                </c:pt>
                <c:pt idx="2">
                  <c:v>0.15</c:v>
                </c:pt>
                <c:pt idx="3">
                  <c:v>0.16</c:v>
                </c:pt>
                <c:pt idx="4">
                  <c:v>0.16</c:v>
                </c:pt>
              </c:numCache>
            </c:numRef>
          </c:val>
          <c:smooth val="0"/>
          <c:extLst>
            <c:ext xmlns:c16="http://schemas.microsoft.com/office/drawing/2014/chart" uri="{C3380CC4-5D6E-409C-BE32-E72D297353CC}">
              <c16:uniqueId val="{00000001-DF40-4518-BA76-71D0737A0AF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314-4C2C-B7E9-A3CC3A283B1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62.97</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1314-4C2C-B7E9-A3CC3A283B1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91.88</c:v>
                </c:pt>
                <c:pt idx="1">
                  <c:v>92.29</c:v>
                </c:pt>
                <c:pt idx="2">
                  <c:v>92.68</c:v>
                </c:pt>
                <c:pt idx="3">
                  <c:v>93.24</c:v>
                </c:pt>
                <c:pt idx="4">
                  <c:v>93.32</c:v>
                </c:pt>
              </c:numCache>
            </c:numRef>
          </c:val>
          <c:extLst>
            <c:ext xmlns:c16="http://schemas.microsoft.com/office/drawing/2014/chart" uri="{C3380CC4-5D6E-409C-BE32-E72D297353CC}">
              <c16:uniqueId val="{00000000-966E-4EAB-BF55-7965FE618C9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96.97</c:v>
                </c:pt>
                <c:pt idx="1">
                  <c:v>97.7</c:v>
                </c:pt>
                <c:pt idx="2">
                  <c:v>97.59</c:v>
                </c:pt>
                <c:pt idx="3">
                  <c:v>97.53</c:v>
                </c:pt>
                <c:pt idx="4">
                  <c:v>97.54</c:v>
                </c:pt>
              </c:numCache>
            </c:numRef>
          </c:val>
          <c:smooth val="0"/>
          <c:extLst>
            <c:ext xmlns:c16="http://schemas.microsoft.com/office/drawing/2014/chart" uri="{C3380CC4-5D6E-409C-BE32-E72D297353CC}">
              <c16:uniqueId val="{00000001-966E-4EAB-BF55-7965FE618C9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96.83</c:v>
                </c:pt>
                <c:pt idx="1">
                  <c:v>97.04</c:v>
                </c:pt>
                <c:pt idx="2">
                  <c:v>97.45</c:v>
                </c:pt>
                <c:pt idx="3">
                  <c:v>97.6</c:v>
                </c:pt>
                <c:pt idx="4">
                  <c:v>97.38</c:v>
                </c:pt>
              </c:numCache>
            </c:numRef>
          </c:val>
          <c:extLst>
            <c:ext xmlns:c16="http://schemas.microsoft.com/office/drawing/2014/chart" uri="{C3380CC4-5D6E-409C-BE32-E72D297353CC}">
              <c16:uniqueId val="{00000000-FBFD-4037-A9C2-26BD062B64B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c:v>
                </c:pt>
                <c:pt idx="1">
                  <c:v>107.09</c:v>
                </c:pt>
                <c:pt idx="2">
                  <c:v>107.96</c:v>
                </c:pt>
                <c:pt idx="3">
                  <c:v>107.29</c:v>
                </c:pt>
                <c:pt idx="4">
                  <c:v>106.58</c:v>
                </c:pt>
              </c:numCache>
            </c:numRef>
          </c:val>
          <c:smooth val="0"/>
          <c:extLst>
            <c:ext xmlns:c16="http://schemas.microsoft.com/office/drawing/2014/chart" uri="{C3380CC4-5D6E-409C-BE32-E72D297353CC}">
              <c16:uniqueId val="{00000001-FBFD-4037-A9C2-26BD062B64B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3.45</c:v>
                </c:pt>
                <c:pt idx="1">
                  <c:v>6.88</c:v>
                </c:pt>
                <c:pt idx="2">
                  <c:v>10.18</c:v>
                </c:pt>
                <c:pt idx="3">
                  <c:v>13.42</c:v>
                </c:pt>
                <c:pt idx="4">
                  <c:v>16.579999999999998</c:v>
                </c:pt>
              </c:numCache>
            </c:numRef>
          </c:val>
          <c:extLst>
            <c:ext xmlns:c16="http://schemas.microsoft.com/office/drawing/2014/chart" uri="{C3380CC4-5D6E-409C-BE32-E72D297353CC}">
              <c16:uniqueId val="{00000000-8D0D-4084-A6D0-4D642246FC9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24.54</c:v>
                </c:pt>
                <c:pt idx="1">
                  <c:v>23.38</c:v>
                </c:pt>
                <c:pt idx="2">
                  <c:v>24.59</c:v>
                </c:pt>
                <c:pt idx="3">
                  <c:v>26.87</c:v>
                </c:pt>
                <c:pt idx="4">
                  <c:v>29.31</c:v>
                </c:pt>
              </c:numCache>
            </c:numRef>
          </c:val>
          <c:smooth val="0"/>
          <c:extLst>
            <c:ext xmlns:c16="http://schemas.microsoft.com/office/drawing/2014/chart" uri="{C3380CC4-5D6E-409C-BE32-E72D297353CC}">
              <c16:uniqueId val="{00000001-8D0D-4084-A6D0-4D642246FC9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formatCode="#,##0.00;&quot;△&quot;#,##0.00;&quot;-&quot;">
                  <c:v>0.85</c:v>
                </c:pt>
                <c:pt idx="4" formatCode="#,##0.00;&quot;△&quot;#,##0.00;&quot;-&quot;">
                  <c:v>1.26</c:v>
                </c:pt>
              </c:numCache>
            </c:numRef>
          </c:val>
          <c:extLst>
            <c:ext xmlns:c16="http://schemas.microsoft.com/office/drawing/2014/chart" uri="{C3380CC4-5D6E-409C-BE32-E72D297353CC}">
              <c16:uniqueId val="{00000000-670B-4B52-91EB-0AE36475ACF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7.66</c:v>
                </c:pt>
                <c:pt idx="1">
                  <c:v>8.1999999999999993</c:v>
                </c:pt>
                <c:pt idx="2">
                  <c:v>9.43</c:v>
                </c:pt>
                <c:pt idx="3">
                  <c:v>12.4</c:v>
                </c:pt>
                <c:pt idx="4">
                  <c:v>13.81</c:v>
                </c:pt>
              </c:numCache>
            </c:numRef>
          </c:val>
          <c:smooth val="0"/>
          <c:extLst>
            <c:ext xmlns:c16="http://schemas.microsoft.com/office/drawing/2014/chart" uri="{C3380CC4-5D6E-409C-BE32-E72D297353CC}">
              <c16:uniqueId val="{00000001-670B-4B52-91EB-0AE36475ACF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4.74</c:v>
                </c:pt>
                <c:pt idx="1">
                  <c:v>8.5500000000000007</c:v>
                </c:pt>
                <c:pt idx="2">
                  <c:v>11.49</c:v>
                </c:pt>
                <c:pt idx="3">
                  <c:v>14.44</c:v>
                </c:pt>
                <c:pt idx="4">
                  <c:v>18.190000000000001</c:v>
                </c:pt>
              </c:numCache>
            </c:numRef>
          </c:val>
          <c:extLst>
            <c:ext xmlns:c16="http://schemas.microsoft.com/office/drawing/2014/chart" uri="{C3380CC4-5D6E-409C-BE32-E72D297353CC}">
              <c16:uniqueId val="{00000000-612E-4A77-8270-F09558CBDBD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0.28000000000000003</c:v>
                </c:pt>
                <c:pt idx="1">
                  <c:v>0.59</c:v>
                </c:pt>
                <c:pt idx="2">
                  <c:v>0.68</c:v>
                </c:pt>
                <c:pt idx="3">
                  <c:v>0.9</c:v>
                </c:pt>
                <c:pt idx="4">
                  <c:v>1.19</c:v>
                </c:pt>
              </c:numCache>
            </c:numRef>
          </c:val>
          <c:smooth val="0"/>
          <c:extLst>
            <c:ext xmlns:c16="http://schemas.microsoft.com/office/drawing/2014/chart" uri="{C3380CC4-5D6E-409C-BE32-E72D297353CC}">
              <c16:uniqueId val="{00000001-612E-4A77-8270-F09558CBDBD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19.489999999999998</c:v>
                </c:pt>
                <c:pt idx="1">
                  <c:v>21.51</c:v>
                </c:pt>
                <c:pt idx="2">
                  <c:v>16.690000000000001</c:v>
                </c:pt>
                <c:pt idx="3">
                  <c:v>19.760000000000002</c:v>
                </c:pt>
                <c:pt idx="4">
                  <c:v>17.55</c:v>
                </c:pt>
              </c:numCache>
            </c:numRef>
          </c:val>
          <c:extLst>
            <c:ext xmlns:c16="http://schemas.microsoft.com/office/drawing/2014/chart" uri="{C3380CC4-5D6E-409C-BE32-E72D297353CC}">
              <c16:uniqueId val="{00000000-9645-4E20-B600-338015D73E4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71.19</c:v>
                </c:pt>
                <c:pt idx="1">
                  <c:v>77.72</c:v>
                </c:pt>
                <c:pt idx="2">
                  <c:v>86.61</c:v>
                </c:pt>
                <c:pt idx="3">
                  <c:v>100.73</c:v>
                </c:pt>
                <c:pt idx="4">
                  <c:v>108.7</c:v>
                </c:pt>
              </c:numCache>
            </c:numRef>
          </c:val>
          <c:smooth val="0"/>
          <c:extLst>
            <c:ext xmlns:c16="http://schemas.microsoft.com/office/drawing/2014/chart" uri="{C3380CC4-5D6E-409C-BE32-E72D297353CC}">
              <c16:uniqueId val="{00000001-9645-4E20-B600-338015D73E4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1763.31</c:v>
                </c:pt>
                <c:pt idx="1">
                  <c:v>1655.95</c:v>
                </c:pt>
                <c:pt idx="2">
                  <c:v>1559.7</c:v>
                </c:pt>
                <c:pt idx="3">
                  <c:v>1440.94</c:v>
                </c:pt>
                <c:pt idx="4">
                  <c:v>1359.24</c:v>
                </c:pt>
              </c:numCache>
            </c:numRef>
          </c:val>
          <c:extLst>
            <c:ext xmlns:c16="http://schemas.microsoft.com/office/drawing/2014/chart" uri="{C3380CC4-5D6E-409C-BE32-E72D297353CC}">
              <c16:uniqueId val="{00000000-D7BE-45E2-95EE-F56E41C3A8A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517.34</c:v>
                </c:pt>
                <c:pt idx="1">
                  <c:v>485.6</c:v>
                </c:pt>
                <c:pt idx="2">
                  <c:v>463.93</c:v>
                </c:pt>
                <c:pt idx="3">
                  <c:v>481.88</c:v>
                </c:pt>
                <c:pt idx="4">
                  <c:v>460.03</c:v>
                </c:pt>
              </c:numCache>
            </c:numRef>
          </c:val>
          <c:smooth val="0"/>
          <c:extLst>
            <c:ext xmlns:c16="http://schemas.microsoft.com/office/drawing/2014/chart" uri="{C3380CC4-5D6E-409C-BE32-E72D297353CC}">
              <c16:uniqueId val="{00000001-D7BE-45E2-95EE-F56E41C3A8A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88.42</c:v>
                </c:pt>
                <c:pt idx="1">
                  <c:v>90.87</c:v>
                </c:pt>
                <c:pt idx="2">
                  <c:v>93.5</c:v>
                </c:pt>
                <c:pt idx="3">
                  <c:v>93.84</c:v>
                </c:pt>
                <c:pt idx="4">
                  <c:v>93.3</c:v>
                </c:pt>
              </c:numCache>
            </c:numRef>
          </c:val>
          <c:extLst>
            <c:ext xmlns:c16="http://schemas.microsoft.com/office/drawing/2014/chart" uri="{C3380CC4-5D6E-409C-BE32-E72D297353CC}">
              <c16:uniqueId val="{00000000-20FC-4BA0-9AE5-0D3F40327AA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99.89</c:v>
                </c:pt>
                <c:pt idx="1">
                  <c:v>99.95</c:v>
                </c:pt>
                <c:pt idx="2">
                  <c:v>103.4</c:v>
                </c:pt>
                <c:pt idx="3">
                  <c:v>101.87</c:v>
                </c:pt>
                <c:pt idx="4">
                  <c:v>101.33</c:v>
                </c:pt>
              </c:numCache>
            </c:numRef>
          </c:val>
          <c:smooth val="0"/>
          <c:extLst>
            <c:ext xmlns:c16="http://schemas.microsoft.com/office/drawing/2014/chart" uri="{C3380CC4-5D6E-409C-BE32-E72D297353CC}">
              <c16:uniqueId val="{00000001-20FC-4BA0-9AE5-0D3F40327AA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174.93</c:v>
                </c:pt>
                <c:pt idx="1">
                  <c:v>169</c:v>
                </c:pt>
                <c:pt idx="2">
                  <c:v>165.58</c:v>
                </c:pt>
                <c:pt idx="3">
                  <c:v>167.13</c:v>
                </c:pt>
                <c:pt idx="4">
                  <c:v>168.04</c:v>
                </c:pt>
              </c:numCache>
            </c:numRef>
          </c:val>
          <c:extLst>
            <c:ext xmlns:c16="http://schemas.microsoft.com/office/drawing/2014/chart" uri="{C3380CC4-5D6E-409C-BE32-E72D297353CC}">
              <c16:uniqueId val="{00000000-6E2E-4E86-A39A-2BF2D85655A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112.4</c:v>
                </c:pt>
                <c:pt idx="1">
                  <c:v>110.21</c:v>
                </c:pt>
                <c:pt idx="2">
                  <c:v>110.26</c:v>
                </c:pt>
                <c:pt idx="3">
                  <c:v>111.88</c:v>
                </c:pt>
                <c:pt idx="4">
                  <c:v>114.16</c:v>
                </c:pt>
              </c:numCache>
            </c:numRef>
          </c:val>
          <c:smooth val="0"/>
          <c:extLst>
            <c:ext xmlns:c16="http://schemas.microsoft.com/office/drawing/2014/chart" uri="{C3380CC4-5D6E-409C-BE32-E72D297353CC}">
              <c16:uniqueId val="{00000001-6E2E-4E86-A39A-2BF2D85655A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9022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80504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11987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43469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022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80504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11987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43469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902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433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964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4967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【105.91】</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6450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【3.03】</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37932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【78.43】</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69415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【630.82】</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69415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【95.91】</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37932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【58.94】</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6450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【138.75】</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4967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【97.81】</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9002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【41.09】</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670540"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【8.68】</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4064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【0.22】</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workbookViewId="0"/>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50" t="s">
        <v>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row>
    <row r="3" spans="1:78" ht="9.75" customHeight="1" x14ac:dyDescent="0.2">
      <c r="A3" s="2"/>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row>
    <row r="4" spans="1:78" ht="9.75" customHeight="1" x14ac:dyDescent="0.2">
      <c r="A4" s="2"/>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8" t="str">
        <f>データ!H6</f>
        <v>大阪府　松原市</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29" t="s">
        <v>10</v>
      </c>
      <c r="C7" s="29"/>
      <c r="D7" s="29"/>
      <c r="E7" s="29"/>
      <c r="F7" s="29"/>
      <c r="G7" s="29"/>
      <c r="H7" s="29"/>
      <c r="I7" s="29" t="s">
        <v>15</v>
      </c>
      <c r="J7" s="29"/>
      <c r="K7" s="29"/>
      <c r="L7" s="29"/>
      <c r="M7" s="29"/>
      <c r="N7" s="29"/>
      <c r="O7" s="29"/>
      <c r="P7" s="29" t="s">
        <v>9</v>
      </c>
      <c r="Q7" s="29"/>
      <c r="R7" s="29"/>
      <c r="S7" s="29"/>
      <c r="T7" s="29"/>
      <c r="U7" s="29"/>
      <c r="V7" s="29"/>
      <c r="W7" s="29" t="s">
        <v>5</v>
      </c>
      <c r="X7" s="29"/>
      <c r="Y7" s="29"/>
      <c r="Z7" s="29"/>
      <c r="AA7" s="29"/>
      <c r="AB7" s="29"/>
      <c r="AC7" s="29"/>
      <c r="AD7" s="29" t="s">
        <v>8</v>
      </c>
      <c r="AE7" s="29"/>
      <c r="AF7" s="29"/>
      <c r="AG7" s="29"/>
      <c r="AH7" s="29"/>
      <c r="AI7" s="29"/>
      <c r="AJ7" s="29"/>
      <c r="AK7" s="3"/>
      <c r="AL7" s="29" t="s">
        <v>17</v>
      </c>
      <c r="AM7" s="29"/>
      <c r="AN7" s="29"/>
      <c r="AO7" s="29"/>
      <c r="AP7" s="29"/>
      <c r="AQ7" s="29"/>
      <c r="AR7" s="29"/>
      <c r="AS7" s="29"/>
      <c r="AT7" s="29" t="s">
        <v>11</v>
      </c>
      <c r="AU7" s="29"/>
      <c r="AV7" s="29"/>
      <c r="AW7" s="29"/>
      <c r="AX7" s="29"/>
      <c r="AY7" s="29"/>
      <c r="AZ7" s="29"/>
      <c r="BA7" s="29"/>
      <c r="BB7" s="29" t="s">
        <v>18</v>
      </c>
      <c r="BC7" s="29"/>
      <c r="BD7" s="29"/>
      <c r="BE7" s="29"/>
      <c r="BF7" s="29"/>
      <c r="BG7" s="29"/>
      <c r="BH7" s="29"/>
      <c r="BI7" s="29"/>
      <c r="BJ7" s="3"/>
      <c r="BK7" s="3"/>
      <c r="BL7" s="30" t="s">
        <v>19</v>
      </c>
      <c r="BM7" s="31"/>
      <c r="BN7" s="31"/>
      <c r="BO7" s="31"/>
      <c r="BP7" s="31"/>
      <c r="BQ7" s="31"/>
      <c r="BR7" s="31"/>
      <c r="BS7" s="31"/>
      <c r="BT7" s="31"/>
      <c r="BU7" s="31"/>
      <c r="BV7" s="31"/>
      <c r="BW7" s="31"/>
      <c r="BX7" s="31"/>
      <c r="BY7" s="32"/>
    </row>
    <row r="8" spans="1:78" ht="18.75" customHeight="1" x14ac:dyDescent="0.2">
      <c r="A8" s="2"/>
      <c r="B8" s="33" t="str">
        <f>データ!I6</f>
        <v>法適用</v>
      </c>
      <c r="C8" s="33"/>
      <c r="D8" s="33"/>
      <c r="E8" s="33"/>
      <c r="F8" s="33"/>
      <c r="G8" s="33"/>
      <c r="H8" s="33"/>
      <c r="I8" s="33" t="str">
        <f>データ!J6</f>
        <v>下水道事業</v>
      </c>
      <c r="J8" s="33"/>
      <c r="K8" s="33"/>
      <c r="L8" s="33"/>
      <c r="M8" s="33"/>
      <c r="N8" s="33"/>
      <c r="O8" s="33"/>
      <c r="P8" s="33" t="str">
        <f>データ!K6</f>
        <v>公共下水道</v>
      </c>
      <c r="Q8" s="33"/>
      <c r="R8" s="33"/>
      <c r="S8" s="33"/>
      <c r="T8" s="33"/>
      <c r="U8" s="33"/>
      <c r="V8" s="33"/>
      <c r="W8" s="33" t="str">
        <f>データ!L6</f>
        <v>Aa</v>
      </c>
      <c r="X8" s="33"/>
      <c r="Y8" s="33"/>
      <c r="Z8" s="33"/>
      <c r="AA8" s="33"/>
      <c r="AB8" s="33"/>
      <c r="AC8" s="33"/>
      <c r="AD8" s="34" t="str">
        <f>データ!$M$6</f>
        <v>非設置</v>
      </c>
      <c r="AE8" s="34"/>
      <c r="AF8" s="34"/>
      <c r="AG8" s="34"/>
      <c r="AH8" s="34"/>
      <c r="AI8" s="34"/>
      <c r="AJ8" s="34"/>
      <c r="AK8" s="3"/>
      <c r="AL8" s="35">
        <f>データ!S6</f>
        <v>116669</v>
      </c>
      <c r="AM8" s="35"/>
      <c r="AN8" s="35"/>
      <c r="AO8" s="35"/>
      <c r="AP8" s="35"/>
      <c r="AQ8" s="35"/>
      <c r="AR8" s="35"/>
      <c r="AS8" s="35"/>
      <c r="AT8" s="36">
        <f>データ!T6</f>
        <v>16.66</v>
      </c>
      <c r="AU8" s="36"/>
      <c r="AV8" s="36"/>
      <c r="AW8" s="36"/>
      <c r="AX8" s="36"/>
      <c r="AY8" s="36"/>
      <c r="AZ8" s="36"/>
      <c r="BA8" s="36"/>
      <c r="BB8" s="36">
        <f>データ!U6</f>
        <v>7002.94</v>
      </c>
      <c r="BC8" s="36"/>
      <c r="BD8" s="36"/>
      <c r="BE8" s="36"/>
      <c r="BF8" s="36"/>
      <c r="BG8" s="36"/>
      <c r="BH8" s="36"/>
      <c r="BI8" s="36"/>
      <c r="BJ8" s="3"/>
      <c r="BK8" s="3"/>
      <c r="BL8" s="37" t="s">
        <v>16</v>
      </c>
      <c r="BM8" s="38"/>
      <c r="BN8" s="39" t="s">
        <v>21</v>
      </c>
      <c r="BO8" s="39"/>
      <c r="BP8" s="39"/>
      <c r="BQ8" s="39"/>
      <c r="BR8" s="39"/>
      <c r="BS8" s="39"/>
      <c r="BT8" s="39"/>
      <c r="BU8" s="39"/>
      <c r="BV8" s="39"/>
      <c r="BW8" s="39"/>
      <c r="BX8" s="39"/>
      <c r="BY8" s="40"/>
    </row>
    <row r="9" spans="1:78" ht="18.75" customHeight="1" x14ac:dyDescent="0.2">
      <c r="A9" s="2"/>
      <c r="B9" s="29" t="s">
        <v>22</v>
      </c>
      <c r="C9" s="29"/>
      <c r="D9" s="29"/>
      <c r="E9" s="29"/>
      <c r="F9" s="29"/>
      <c r="G9" s="29"/>
      <c r="H9" s="29"/>
      <c r="I9" s="29" t="s">
        <v>24</v>
      </c>
      <c r="J9" s="29"/>
      <c r="K9" s="29"/>
      <c r="L9" s="29"/>
      <c r="M9" s="29"/>
      <c r="N9" s="29"/>
      <c r="O9" s="29"/>
      <c r="P9" s="29" t="s">
        <v>25</v>
      </c>
      <c r="Q9" s="29"/>
      <c r="R9" s="29"/>
      <c r="S9" s="29"/>
      <c r="T9" s="29"/>
      <c r="U9" s="29"/>
      <c r="V9" s="29"/>
      <c r="W9" s="29" t="s">
        <v>28</v>
      </c>
      <c r="X9" s="29"/>
      <c r="Y9" s="29"/>
      <c r="Z9" s="29"/>
      <c r="AA9" s="29"/>
      <c r="AB9" s="29"/>
      <c r="AC9" s="29"/>
      <c r="AD9" s="29" t="s">
        <v>23</v>
      </c>
      <c r="AE9" s="29"/>
      <c r="AF9" s="29"/>
      <c r="AG9" s="29"/>
      <c r="AH9" s="29"/>
      <c r="AI9" s="29"/>
      <c r="AJ9" s="29"/>
      <c r="AK9" s="3"/>
      <c r="AL9" s="29" t="s">
        <v>30</v>
      </c>
      <c r="AM9" s="29"/>
      <c r="AN9" s="29"/>
      <c r="AO9" s="29"/>
      <c r="AP9" s="29"/>
      <c r="AQ9" s="29"/>
      <c r="AR9" s="29"/>
      <c r="AS9" s="29"/>
      <c r="AT9" s="29" t="s">
        <v>31</v>
      </c>
      <c r="AU9" s="29"/>
      <c r="AV9" s="29"/>
      <c r="AW9" s="29"/>
      <c r="AX9" s="29"/>
      <c r="AY9" s="29"/>
      <c r="AZ9" s="29"/>
      <c r="BA9" s="29"/>
      <c r="BB9" s="29" t="s">
        <v>3</v>
      </c>
      <c r="BC9" s="29"/>
      <c r="BD9" s="29"/>
      <c r="BE9" s="29"/>
      <c r="BF9" s="29"/>
      <c r="BG9" s="29"/>
      <c r="BH9" s="29"/>
      <c r="BI9" s="29"/>
      <c r="BJ9" s="3"/>
      <c r="BK9" s="3"/>
      <c r="BL9" s="41" t="s">
        <v>32</v>
      </c>
      <c r="BM9" s="42"/>
      <c r="BN9" s="43" t="s">
        <v>33</v>
      </c>
      <c r="BO9" s="43"/>
      <c r="BP9" s="43"/>
      <c r="BQ9" s="43"/>
      <c r="BR9" s="43"/>
      <c r="BS9" s="43"/>
      <c r="BT9" s="43"/>
      <c r="BU9" s="43"/>
      <c r="BV9" s="43"/>
      <c r="BW9" s="43"/>
      <c r="BX9" s="43"/>
      <c r="BY9" s="44"/>
    </row>
    <row r="10" spans="1:78" ht="18.75" customHeight="1" x14ac:dyDescent="0.2">
      <c r="A10" s="2"/>
      <c r="B10" s="36" t="str">
        <f>データ!N6</f>
        <v>-</v>
      </c>
      <c r="C10" s="36"/>
      <c r="D10" s="36"/>
      <c r="E10" s="36"/>
      <c r="F10" s="36"/>
      <c r="G10" s="36"/>
      <c r="H10" s="36"/>
      <c r="I10" s="36">
        <f>データ!O6</f>
        <v>42.37</v>
      </c>
      <c r="J10" s="36"/>
      <c r="K10" s="36"/>
      <c r="L10" s="36"/>
      <c r="M10" s="36"/>
      <c r="N10" s="36"/>
      <c r="O10" s="36"/>
      <c r="P10" s="36">
        <f>データ!P6</f>
        <v>98.56</v>
      </c>
      <c r="Q10" s="36"/>
      <c r="R10" s="36"/>
      <c r="S10" s="36"/>
      <c r="T10" s="36"/>
      <c r="U10" s="36"/>
      <c r="V10" s="36"/>
      <c r="W10" s="36">
        <f>データ!Q6</f>
        <v>91.7</v>
      </c>
      <c r="X10" s="36"/>
      <c r="Y10" s="36"/>
      <c r="Z10" s="36"/>
      <c r="AA10" s="36"/>
      <c r="AB10" s="36"/>
      <c r="AC10" s="36"/>
      <c r="AD10" s="35">
        <f>データ!R6</f>
        <v>2868</v>
      </c>
      <c r="AE10" s="35"/>
      <c r="AF10" s="35"/>
      <c r="AG10" s="35"/>
      <c r="AH10" s="35"/>
      <c r="AI10" s="35"/>
      <c r="AJ10" s="35"/>
      <c r="AK10" s="2"/>
      <c r="AL10" s="35">
        <f>データ!V6</f>
        <v>114794</v>
      </c>
      <c r="AM10" s="35"/>
      <c r="AN10" s="35"/>
      <c r="AO10" s="35"/>
      <c r="AP10" s="35"/>
      <c r="AQ10" s="35"/>
      <c r="AR10" s="35"/>
      <c r="AS10" s="35"/>
      <c r="AT10" s="36">
        <f>データ!W6</f>
        <v>10.54</v>
      </c>
      <c r="AU10" s="36"/>
      <c r="AV10" s="36"/>
      <c r="AW10" s="36"/>
      <c r="AX10" s="36"/>
      <c r="AY10" s="36"/>
      <c r="AZ10" s="36"/>
      <c r="BA10" s="36"/>
      <c r="BB10" s="36">
        <f>データ!X6</f>
        <v>10891.27</v>
      </c>
      <c r="BC10" s="36"/>
      <c r="BD10" s="36"/>
      <c r="BE10" s="36"/>
      <c r="BF10" s="36"/>
      <c r="BG10" s="36"/>
      <c r="BH10" s="36"/>
      <c r="BI10" s="36"/>
      <c r="BJ10" s="2"/>
      <c r="BK10" s="2"/>
      <c r="BL10" s="45" t="s">
        <v>35</v>
      </c>
      <c r="BM10" s="46"/>
      <c r="BN10" s="47" t="s">
        <v>36</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38</v>
      </c>
      <c r="BM11" s="51"/>
      <c r="BN11" s="51"/>
      <c r="BO11" s="51"/>
      <c r="BP11" s="51"/>
      <c r="BQ11" s="51"/>
      <c r="BR11" s="51"/>
      <c r="BS11" s="51"/>
      <c r="BT11" s="51"/>
      <c r="BU11" s="51"/>
      <c r="BV11" s="51"/>
      <c r="BW11" s="51"/>
      <c r="BX11" s="51"/>
      <c r="BY11" s="51"/>
      <c r="BZ11" s="5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2">
      <c r="A14" s="2"/>
      <c r="B14" s="53" t="s">
        <v>27</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59" t="s">
        <v>39</v>
      </c>
      <c r="BM14" s="60"/>
      <c r="BN14" s="60"/>
      <c r="BO14" s="60"/>
      <c r="BP14" s="60"/>
      <c r="BQ14" s="60"/>
      <c r="BR14" s="60"/>
      <c r="BS14" s="60"/>
      <c r="BT14" s="60"/>
      <c r="BU14" s="60"/>
      <c r="BV14" s="60"/>
      <c r="BW14" s="60"/>
      <c r="BX14" s="60"/>
      <c r="BY14" s="60"/>
      <c r="BZ14" s="61"/>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62"/>
      <c r="BM15" s="63"/>
      <c r="BN15" s="63"/>
      <c r="BO15" s="63"/>
      <c r="BP15" s="63"/>
      <c r="BQ15" s="63"/>
      <c r="BR15" s="63"/>
      <c r="BS15" s="63"/>
      <c r="BT15" s="63"/>
      <c r="BU15" s="63"/>
      <c r="BV15" s="63"/>
      <c r="BW15" s="63"/>
      <c r="BX15" s="63"/>
      <c r="BY15" s="63"/>
      <c r="BZ15" s="6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65" t="s">
        <v>113</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59" t="s">
        <v>40</v>
      </c>
      <c r="BM45" s="60"/>
      <c r="BN45" s="60"/>
      <c r="BO45" s="60"/>
      <c r="BP45" s="60"/>
      <c r="BQ45" s="60"/>
      <c r="BR45" s="60"/>
      <c r="BS45" s="60"/>
      <c r="BT45" s="60"/>
      <c r="BU45" s="60"/>
      <c r="BV45" s="60"/>
      <c r="BW45" s="60"/>
      <c r="BX45" s="60"/>
      <c r="BY45" s="60"/>
      <c r="BZ45" s="6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62"/>
      <c r="BM46" s="63"/>
      <c r="BN46" s="63"/>
      <c r="BO46" s="63"/>
      <c r="BP46" s="63"/>
      <c r="BQ46" s="63"/>
      <c r="BR46" s="63"/>
      <c r="BS46" s="63"/>
      <c r="BT46" s="63"/>
      <c r="BU46" s="63"/>
      <c r="BV46" s="63"/>
      <c r="BW46" s="63"/>
      <c r="BX46" s="63"/>
      <c r="BY46" s="63"/>
      <c r="BZ46" s="6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65" t="s">
        <v>112</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65"/>
      <c r="BM58" s="66"/>
      <c r="BN58" s="66"/>
      <c r="BO58" s="66"/>
      <c r="BP58" s="66"/>
      <c r="BQ58" s="66"/>
      <c r="BR58" s="66"/>
      <c r="BS58" s="66"/>
      <c r="BT58" s="66"/>
      <c r="BU58" s="66"/>
      <c r="BV58" s="66"/>
      <c r="BW58" s="66"/>
      <c r="BX58" s="66"/>
      <c r="BY58" s="66"/>
      <c r="BZ58" s="67"/>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65"/>
      <c r="BM59" s="66"/>
      <c r="BN59" s="66"/>
      <c r="BO59" s="66"/>
      <c r="BP59" s="66"/>
      <c r="BQ59" s="66"/>
      <c r="BR59" s="66"/>
      <c r="BS59" s="66"/>
      <c r="BT59" s="66"/>
      <c r="BU59" s="66"/>
      <c r="BV59" s="66"/>
      <c r="BW59" s="66"/>
      <c r="BX59" s="66"/>
      <c r="BY59" s="66"/>
      <c r="BZ59" s="67"/>
    </row>
    <row r="60" spans="1:78" ht="13.5" customHeight="1" x14ac:dyDescent="0.2">
      <c r="A60" s="2"/>
      <c r="B60" s="56" t="s">
        <v>12</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65"/>
      <c r="BM60" s="66"/>
      <c r="BN60" s="66"/>
      <c r="BO60" s="66"/>
      <c r="BP60" s="66"/>
      <c r="BQ60" s="66"/>
      <c r="BR60" s="66"/>
      <c r="BS60" s="66"/>
      <c r="BT60" s="66"/>
      <c r="BU60" s="66"/>
      <c r="BV60" s="66"/>
      <c r="BW60" s="66"/>
      <c r="BX60" s="66"/>
      <c r="BY60" s="66"/>
      <c r="BZ60" s="67"/>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59" t="s">
        <v>13</v>
      </c>
      <c r="BM64" s="60"/>
      <c r="BN64" s="60"/>
      <c r="BO64" s="60"/>
      <c r="BP64" s="60"/>
      <c r="BQ64" s="60"/>
      <c r="BR64" s="60"/>
      <c r="BS64" s="60"/>
      <c r="BT64" s="60"/>
      <c r="BU64" s="60"/>
      <c r="BV64" s="60"/>
      <c r="BW64" s="60"/>
      <c r="BX64" s="60"/>
      <c r="BY64" s="60"/>
      <c r="BZ64" s="6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62"/>
      <c r="BM65" s="63"/>
      <c r="BN65" s="63"/>
      <c r="BO65" s="63"/>
      <c r="BP65" s="63"/>
      <c r="BQ65" s="63"/>
      <c r="BR65" s="63"/>
      <c r="BS65" s="63"/>
      <c r="BT65" s="63"/>
      <c r="BU65" s="63"/>
      <c r="BV65" s="63"/>
      <c r="BW65" s="63"/>
      <c r="BX65" s="63"/>
      <c r="BY65" s="63"/>
      <c r="BZ65" s="6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65" t="s">
        <v>37</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65"/>
      <c r="BM80" s="66"/>
      <c r="BN80" s="66"/>
      <c r="BO80" s="66"/>
      <c r="BP80" s="66"/>
      <c r="BQ80" s="66"/>
      <c r="BR80" s="66"/>
      <c r="BS80" s="66"/>
      <c r="BT80" s="66"/>
      <c r="BU80" s="66"/>
      <c r="BV80" s="66"/>
      <c r="BW80" s="66"/>
      <c r="BX80" s="66"/>
      <c r="BY80" s="66"/>
      <c r="BZ80" s="67"/>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65"/>
      <c r="BM81" s="66"/>
      <c r="BN81" s="66"/>
      <c r="BO81" s="66"/>
      <c r="BP81" s="66"/>
      <c r="BQ81" s="66"/>
      <c r="BR81" s="66"/>
      <c r="BS81" s="66"/>
      <c r="BT81" s="66"/>
      <c r="BU81" s="66"/>
      <c r="BV81" s="66"/>
      <c r="BW81" s="66"/>
      <c r="BX81" s="66"/>
      <c r="BY81" s="66"/>
      <c r="BZ81" s="67"/>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68"/>
      <c r="BM82" s="69"/>
      <c r="BN82" s="69"/>
      <c r="BO82" s="69"/>
      <c r="BP82" s="69"/>
      <c r="BQ82" s="69"/>
      <c r="BR82" s="69"/>
      <c r="BS82" s="69"/>
      <c r="BT82" s="69"/>
      <c r="BU82" s="69"/>
      <c r="BV82" s="69"/>
      <c r="BW82" s="69"/>
      <c r="BX82" s="69"/>
      <c r="BY82" s="69"/>
      <c r="BZ82" s="70"/>
    </row>
    <row r="83" spans="1:78" x14ac:dyDescent="0.2">
      <c r="C83" s="49" t="s">
        <v>42</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6" t="s">
        <v>43</v>
      </c>
      <c r="C84" s="6"/>
      <c r="D84" s="6"/>
      <c r="E84" s="6" t="s">
        <v>44</v>
      </c>
      <c r="F84" s="6" t="s">
        <v>46</v>
      </c>
      <c r="G84" s="6" t="s">
        <v>47</v>
      </c>
      <c r="H84" s="6" t="s">
        <v>41</v>
      </c>
      <c r="I84" s="6" t="s">
        <v>14</v>
      </c>
      <c r="J84" s="6" t="s">
        <v>48</v>
      </c>
      <c r="K84" s="6" t="s">
        <v>49</v>
      </c>
      <c r="L84" s="6" t="s">
        <v>1</v>
      </c>
      <c r="M84" s="6" t="s">
        <v>34</v>
      </c>
      <c r="N84" s="6" t="s">
        <v>50</v>
      </c>
      <c r="O84" s="6" t="s">
        <v>52</v>
      </c>
    </row>
    <row r="85" spans="1:78" hidden="1" x14ac:dyDescent="0.2">
      <c r="B85" s="6"/>
      <c r="C85" s="6"/>
      <c r="D85" s="6"/>
      <c r="E85" s="6" t="str">
        <f>データ!AI6</f>
        <v>【105.91】</v>
      </c>
      <c r="F85" s="6" t="str">
        <f>データ!AT6</f>
        <v>【3.03】</v>
      </c>
      <c r="G85" s="6" t="str">
        <f>データ!BE6</f>
        <v>【78.43】</v>
      </c>
      <c r="H85" s="6" t="str">
        <f>データ!BP6</f>
        <v>【630.82】</v>
      </c>
      <c r="I85" s="6" t="str">
        <f>データ!CA6</f>
        <v>【97.81】</v>
      </c>
      <c r="J85" s="6" t="str">
        <f>データ!CL6</f>
        <v>【138.75】</v>
      </c>
      <c r="K85" s="6" t="str">
        <f>データ!CW6</f>
        <v>【58.94】</v>
      </c>
      <c r="L85" s="6" t="str">
        <f>データ!DH6</f>
        <v>【95.91】</v>
      </c>
      <c r="M85" s="6" t="str">
        <f>データ!DS6</f>
        <v>【41.09】</v>
      </c>
      <c r="N85" s="6" t="str">
        <f>データ!ED6</f>
        <v>【8.68】</v>
      </c>
      <c r="O85" s="6" t="str">
        <f>データ!EO6</f>
        <v>【0.22】</v>
      </c>
    </row>
  </sheetData>
  <sheetProtection algorithmName="SHA-512" hashValue="lzLJYUzKA/91YEIx/YeBhQITr7lanb3gfsH3hiHeXJAhdY5tZq5IvXIbY3OPFLBhQOCqMDwlq5exOeAMuMovDw==" saltValue="AsGtW40InBUUe2j6gQrbxw==" spinCount="100000" sheet="1" objects="1" scenarios="1" formatCells="0" formatColumns="0" formatRows="0"/>
  <mergeCells count="51">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 ref="B10:H10"/>
    <mergeCell ref="I10:O10"/>
    <mergeCell ref="P10:V10"/>
    <mergeCell ref="W10:AC10"/>
    <mergeCell ref="AD10:AJ10"/>
    <mergeCell ref="AL9:AS9"/>
    <mergeCell ref="AT9:BA9"/>
    <mergeCell ref="BB9:BI9"/>
    <mergeCell ref="BL9:BM9"/>
    <mergeCell ref="BN9:BY9"/>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AD7:AJ7"/>
    <mergeCell ref="AL7:AS7"/>
    <mergeCell ref="AT7:BA7"/>
    <mergeCell ref="BB7:BI7"/>
    <mergeCell ref="BL7:BY7"/>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54</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8" x14ac:dyDescent="0.2">
      <c r="A2" s="14" t="s">
        <v>55</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8" x14ac:dyDescent="0.2">
      <c r="A3" s="14" t="s">
        <v>20</v>
      </c>
      <c r="B3" s="16" t="s">
        <v>0</v>
      </c>
      <c r="C3" s="16" t="s">
        <v>57</v>
      </c>
      <c r="D3" s="16" t="s">
        <v>58</v>
      </c>
      <c r="E3" s="16" t="s">
        <v>7</v>
      </c>
      <c r="F3" s="16" t="s">
        <v>6</v>
      </c>
      <c r="G3" s="16" t="s">
        <v>26</v>
      </c>
      <c r="H3" s="73" t="s">
        <v>59</v>
      </c>
      <c r="I3" s="74"/>
      <c r="J3" s="74"/>
      <c r="K3" s="74"/>
      <c r="L3" s="74"/>
      <c r="M3" s="74"/>
      <c r="N3" s="74"/>
      <c r="O3" s="74"/>
      <c r="P3" s="74"/>
      <c r="Q3" s="74"/>
      <c r="R3" s="74"/>
      <c r="S3" s="74"/>
      <c r="T3" s="74"/>
      <c r="U3" s="74"/>
      <c r="V3" s="74"/>
      <c r="W3" s="74"/>
      <c r="X3" s="75"/>
      <c r="Y3" s="71"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12</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60</v>
      </c>
      <c r="B4" s="17"/>
      <c r="C4" s="17"/>
      <c r="D4" s="17"/>
      <c r="E4" s="17"/>
      <c r="F4" s="17"/>
      <c r="G4" s="17"/>
      <c r="H4" s="76"/>
      <c r="I4" s="77"/>
      <c r="J4" s="77"/>
      <c r="K4" s="77"/>
      <c r="L4" s="77"/>
      <c r="M4" s="77"/>
      <c r="N4" s="77"/>
      <c r="O4" s="77"/>
      <c r="P4" s="77"/>
      <c r="Q4" s="77"/>
      <c r="R4" s="77"/>
      <c r="S4" s="77"/>
      <c r="T4" s="77"/>
      <c r="U4" s="77"/>
      <c r="V4" s="77"/>
      <c r="W4" s="77"/>
      <c r="X4" s="78"/>
      <c r="Y4" s="72" t="s">
        <v>51</v>
      </c>
      <c r="Z4" s="72"/>
      <c r="AA4" s="72"/>
      <c r="AB4" s="72"/>
      <c r="AC4" s="72"/>
      <c r="AD4" s="72"/>
      <c r="AE4" s="72"/>
      <c r="AF4" s="72"/>
      <c r="AG4" s="72"/>
      <c r="AH4" s="72"/>
      <c r="AI4" s="72"/>
      <c r="AJ4" s="72" t="s">
        <v>45</v>
      </c>
      <c r="AK4" s="72"/>
      <c r="AL4" s="72"/>
      <c r="AM4" s="72"/>
      <c r="AN4" s="72"/>
      <c r="AO4" s="72"/>
      <c r="AP4" s="72"/>
      <c r="AQ4" s="72"/>
      <c r="AR4" s="72"/>
      <c r="AS4" s="72"/>
      <c r="AT4" s="72"/>
      <c r="AU4" s="72" t="s">
        <v>29</v>
      </c>
      <c r="AV4" s="72"/>
      <c r="AW4" s="72"/>
      <c r="AX4" s="72"/>
      <c r="AY4" s="72"/>
      <c r="AZ4" s="72"/>
      <c r="BA4" s="72"/>
      <c r="BB4" s="72"/>
      <c r="BC4" s="72"/>
      <c r="BD4" s="72"/>
      <c r="BE4" s="72"/>
      <c r="BF4" s="72" t="s">
        <v>61</v>
      </c>
      <c r="BG4" s="72"/>
      <c r="BH4" s="72"/>
      <c r="BI4" s="72"/>
      <c r="BJ4" s="72"/>
      <c r="BK4" s="72"/>
      <c r="BL4" s="72"/>
      <c r="BM4" s="72"/>
      <c r="BN4" s="72"/>
      <c r="BO4" s="72"/>
      <c r="BP4" s="72"/>
      <c r="BQ4" s="72" t="s">
        <v>4</v>
      </c>
      <c r="BR4" s="72"/>
      <c r="BS4" s="72"/>
      <c r="BT4" s="72"/>
      <c r="BU4" s="72"/>
      <c r="BV4" s="72"/>
      <c r="BW4" s="72"/>
      <c r="BX4" s="72"/>
      <c r="BY4" s="72"/>
      <c r="BZ4" s="72"/>
      <c r="CA4" s="72"/>
      <c r="CB4" s="72" t="s">
        <v>62</v>
      </c>
      <c r="CC4" s="72"/>
      <c r="CD4" s="72"/>
      <c r="CE4" s="72"/>
      <c r="CF4" s="72"/>
      <c r="CG4" s="72"/>
      <c r="CH4" s="72"/>
      <c r="CI4" s="72"/>
      <c r="CJ4" s="72"/>
      <c r="CK4" s="72"/>
      <c r="CL4" s="72"/>
      <c r="CM4" s="72" t="s">
        <v>64</v>
      </c>
      <c r="CN4" s="72"/>
      <c r="CO4" s="72"/>
      <c r="CP4" s="72"/>
      <c r="CQ4" s="72"/>
      <c r="CR4" s="72"/>
      <c r="CS4" s="72"/>
      <c r="CT4" s="72"/>
      <c r="CU4" s="72"/>
      <c r="CV4" s="72"/>
      <c r="CW4" s="72"/>
      <c r="CX4" s="72" t="s">
        <v>65</v>
      </c>
      <c r="CY4" s="72"/>
      <c r="CZ4" s="72"/>
      <c r="DA4" s="72"/>
      <c r="DB4" s="72"/>
      <c r="DC4" s="72"/>
      <c r="DD4" s="72"/>
      <c r="DE4" s="72"/>
      <c r="DF4" s="72"/>
      <c r="DG4" s="72"/>
      <c r="DH4" s="72"/>
      <c r="DI4" s="72" t="s">
        <v>66</v>
      </c>
      <c r="DJ4" s="72"/>
      <c r="DK4" s="72"/>
      <c r="DL4" s="72"/>
      <c r="DM4" s="72"/>
      <c r="DN4" s="72"/>
      <c r="DO4" s="72"/>
      <c r="DP4" s="72"/>
      <c r="DQ4" s="72"/>
      <c r="DR4" s="72"/>
      <c r="DS4" s="72"/>
      <c r="DT4" s="72" t="s">
        <v>67</v>
      </c>
      <c r="DU4" s="72"/>
      <c r="DV4" s="72"/>
      <c r="DW4" s="72"/>
      <c r="DX4" s="72"/>
      <c r="DY4" s="72"/>
      <c r="DZ4" s="72"/>
      <c r="EA4" s="72"/>
      <c r="EB4" s="72"/>
      <c r="EC4" s="72"/>
      <c r="ED4" s="72"/>
      <c r="EE4" s="72" t="s">
        <v>68</v>
      </c>
      <c r="EF4" s="72"/>
      <c r="EG4" s="72"/>
      <c r="EH4" s="72"/>
      <c r="EI4" s="72"/>
      <c r="EJ4" s="72"/>
      <c r="EK4" s="72"/>
      <c r="EL4" s="72"/>
      <c r="EM4" s="72"/>
      <c r="EN4" s="72"/>
      <c r="EO4" s="72"/>
    </row>
    <row r="5" spans="1:148" x14ac:dyDescent="0.2">
      <c r="A5" s="14" t="s">
        <v>69</v>
      </c>
      <c r="B5" s="18"/>
      <c r="C5" s="18"/>
      <c r="D5" s="18"/>
      <c r="E5" s="18"/>
      <c r="F5" s="18"/>
      <c r="G5" s="18"/>
      <c r="H5" s="22" t="s">
        <v>56</v>
      </c>
      <c r="I5" s="22" t="s">
        <v>70</v>
      </c>
      <c r="J5" s="22" t="s">
        <v>71</v>
      </c>
      <c r="K5" s="22" t="s">
        <v>72</v>
      </c>
      <c r="L5" s="22" t="s">
        <v>73</v>
      </c>
      <c r="M5" s="22" t="s">
        <v>8</v>
      </c>
      <c r="N5" s="22" t="s">
        <v>74</v>
      </c>
      <c r="O5" s="22" t="s">
        <v>75</v>
      </c>
      <c r="P5" s="22" t="s">
        <v>76</v>
      </c>
      <c r="Q5" s="22" t="s">
        <v>77</v>
      </c>
      <c r="R5" s="22" t="s">
        <v>78</v>
      </c>
      <c r="S5" s="22" t="s">
        <v>79</v>
      </c>
      <c r="T5" s="22" t="s">
        <v>80</v>
      </c>
      <c r="U5" s="22" t="s">
        <v>63</v>
      </c>
      <c r="V5" s="22" t="s">
        <v>81</v>
      </c>
      <c r="W5" s="22" t="s">
        <v>82</v>
      </c>
      <c r="X5" s="22" t="s">
        <v>83</v>
      </c>
      <c r="Y5" s="22" t="s">
        <v>84</v>
      </c>
      <c r="Z5" s="22" t="s">
        <v>85</v>
      </c>
      <c r="AA5" s="22" t="s">
        <v>86</v>
      </c>
      <c r="AB5" s="22" t="s">
        <v>87</v>
      </c>
      <c r="AC5" s="22" t="s">
        <v>88</v>
      </c>
      <c r="AD5" s="22" t="s">
        <v>89</v>
      </c>
      <c r="AE5" s="22" t="s">
        <v>91</v>
      </c>
      <c r="AF5" s="22" t="s">
        <v>92</v>
      </c>
      <c r="AG5" s="22" t="s">
        <v>93</v>
      </c>
      <c r="AH5" s="22" t="s">
        <v>94</v>
      </c>
      <c r="AI5" s="22" t="s">
        <v>43</v>
      </c>
      <c r="AJ5" s="22" t="s">
        <v>84</v>
      </c>
      <c r="AK5" s="22" t="s">
        <v>85</v>
      </c>
      <c r="AL5" s="22" t="s">
        <v>86</v>
      </c>
      <c r="AM5" s="22" t="s">
        <v>87</v>
      </c>
      <c r="AN5" s="22" t="s">
        <v>88</v>
      </c>
      <c r="AO5" s="22" t="s">
        <v>89</v>
      </c>
      <c r="AP5" s="22" t="s">
        <v>91</v>
      </c>
      <c r="AQ5" s="22" t="s">
        <v>92</v>
      </c>
      <c r="AR5" s="22" t="s">
        <v>93</v>
      </c>
      <c r="AS5" s="22" t="s">
        <v>94</v>
      </c>
      <c r="AT5" s="22" t="s">
        <v>90</v>
      </c>
      <c r="AU5" s="22" t="s">
        <v>84</v>
      </c>
      <c r="AV5" s="22" t="s">
        <v>85</v>
      </c>
      <c r="AW5" s="22" t="s">
        <v>86</v>
      </c>
      <c r="AX5" s="22" t="s">
        <v>87</v>
      </c>
      <c r="AY5" s="22" t="s">
        <v>88</v>
      </c>
      <c r="AZ5" s="22" t="s">
        <v>89</v>
      </c>
      <c r="BA5" s="22" t="s">
        <v>91</v>
      </c>
      <c r="BB5" s="22" t="s">
        <v>92</v>
      </c>
      <c r="BC5" s="22" t="s">
        <v>93</v>
      </c>
      <c r="BD5" s="22" t="s">
        <v>94</v>
      </c>
      <c r="BE5" s="22" t="s">
        <v>90</v>
      </c>
      <c r="BF5" s="22" t="s">
        <v>84</v>
      </c>
      <c r="BG5" s="22" t="s">
        <v>85</v>
      </c>
      <c r="BH5" s="22" t="s">
        <v>86</v>
      </c>
      <c r="BI5" s="22" t="s">
        <v>87</v>
      </c>
      <c r="BJ5" s="22" t="s">
        <v>88</v>
      </c>
      <c r="BK5" s="22" t="s">
        <v>89</v>
      </c>
      <c r="BL5" s="22" t="s">
        <v>91</v>
      </c>
      <c r="BM5" s="22" t="s">
        <v>92</v>
      </c>
      <c r="BN5" s="22" t="s">
        <v>93</v>
      </c>
      <c r="BO5" s="22" t="s">
        <v>94</v>
      </c>
      <c r="BP5" s="22" t="s">
        <v>90</v>
      </c>
      <c r="BQ5" s="22" t="s">
        <v>84</v>
      </c>
      <c r="BR5" s="22" t="s">
        <v>85</v>
      </c>
      <c r="BS5" s="22" t="s">
        <v>86</v>
      </c>
      <c r="BT5" s="22" t="s">
        <v>87</v>
      </c>
      <c r="BU5" s="22" t="s">
        <v>88</v>
      </c>
      <c r="BV5" s="22" t="s">
        <v>89</v>
      </c>
      <c r="BW5" s="22" t="s">
        <v>91</v>
      </c>
      <c r="BX5" s="22" t="s">
        <v>92</v>
      </c>
      <c r="BY5" s="22" t="s">
        <v>93</v>
      </c>
      <c r="BZ5" s="22" t="s">
        <v>94</v>
      </c>
      <c r="CA5" s="22" t="s">
        <v>90</v>
      </c>
      <c r="CB5" s="22" t="s">
        <v>84</v>
      </c>
      <c r="CC5" s="22" t="s">
        <v>85</v>
      </c>
      <c r="CD5" s="22" t="s">
        <v>86</v>
      </c>
      <c r="CE5" s="22" t="s">
        <v>87</v>
      </c>
      <c r="CF5" s="22" t="s">
        <v>88</v>
      </c>
      <c r="CG5" s="22" t="s">
        <v>89</v>
      </c>
      <c r="CH5" s="22" t="s">
        <v>91</v>
      </c>
      <c r="CI5" s="22" t="s">
        <v>92</v>
      </c>
      <c r="CJ5" s="22" t="s">
        <v>93</v>
      </c>
      <c r="CK5" s="22" t="s">
        <v>94</v>
      </c>
      <c r="CL5" s="22" t="s">
        <v>90</v>
      </c>
      <c r="CM5" s="22" t="s">
        <v>84</v>
      </c>
      <c r="CN5" s="22" t="s">
        <v>85</v>
      </c>
      <c r="CO5" s="22" t="s">
        <v>86</v>
      </c>
      <c r="CP5" s="22" t="s">
        <v>87</v>
      </c>
      <c r="CQ5" s="22" t="s">
        <v>88</v>
      </c>
      <c r="CR5" s="22" t="s">
        <v>89</v>
      </c>
      <c r="CS5" s="22" t="s">
        <v>91</v>
      </c>
      <c r="CT5" s="22" t="s">
        <v>92</v>
      </c>
      <c r="CU5" s="22" t="s">
        <v>93</v>
      </c>
      <c r="CV5" s="22" t="s">
        <v>94</v>
      </c>
      <c r="CW5" s="22" t="s">
        <v>90</v>
      </c>
      <c r="CX5" s="22" t="s">
        <v>84</v>
      </c>
      <c r="CY5" s="22" t="s">
        <v>85</v>
      </c>
      <c r="CZ5" s="22" t="s">
        <v>86</v>
      </c>
      <c r="DA5" s="22" t="s">
        <v>87</v>
      </c>
      <c r="DB5" s="22" t="s">
        <v>88</v>
      </c>
      <c r="DC5" s="22" t="s">
        <v>89</v>
      </c>
      <c r="DD5" s="22" t="s">
        <v>91</v>
      </c>
      <c r="DE5" s="22" t="s">
        <v>92</v>
      </c>
      <c r="DF5" s="22" t="s">
        <v>93</v>
      </c>
      <c r="DG5" s="22" t="s">
        <v>94</v>
      </c>
      <c r="DH5" s="22" t="s">
        <v>90</v>
      </c>
      <c r="DI5" s="22" t="s">
        <v>84</v>
      </c>
      <c r="DJ5" s="22" t="s">
        <v>85</v>
      </c>
      <c r="DK5" s="22" t="s">
        <v>86</v>
      </c>
      <c r="DL5" s="22" t="s">
        <v>87</v>
      </c>
      <c r="DM5" s="22" t="s">
        <v>88</v>
      </c>
      <c r="DN5" s="22" t="s">
        <v>89</v>
      </c>
      <c r="DO5" s="22" t="s">
        <v>91</v>
      </c>
      <c r="DP5" s="22" t="s">
        <v>92</v>
      </c>
      <c r="DQ5" s="22" t="s">
        <v>93</v>
      </c>
      <c r="DR5" s="22" t="s">
        <v>94</v>
      </c>
      <c r="DS5" s="22" t="s">
        <v>90</v>
      </c>
      <c r="DT5" s="22" t="s">
        <v>84</v>
      </c>
      <c r="DU5" s="22" t="s">
        <v>85</v>
      </c>
      <c r="DV5" s="22" t="s">
        <v>86</v>
      </c>
      <c r="DW5" s="22" t="s">
        <v>87</v>
      </c>
      <c r="DX5" s="22" t="s">
        <v>88</v>
      </c>
      <c r="DY5" s="22" t="s">
        <v>89</v>
      </c>
      <c r="DZ5" s="22" t="s">
        <v>91</v>
      </c>
      <c r="EA5" s="22" t="s">
        <v>92</v>
      </c>
      <c r="EB5" s="22" t="s">
        <v>93</v>
      </c>
      <c r="EC5" s="22" t="s">
        <v>94</v>
      </c>
      <c r="ED5" s="22" t="s">
        <v>90</v>
      </c>
      <c r="EE5" s="22" t="s">
        <v>84</v>
      </c>
      <c r="EF5" s="22" t="s">
        <v>85</v>
      </c>
      <c r="EG5" s="22" t="s">
        <v>86</v>
      </c>
      <c r="EH5" s="22" t="s">
        <v>87</v>
      </c>
      <c r="EI5" s="22" t="s">
        <v>88</v>
      </c>
      <c r="EJ5" s="22" t="s">
        <v>89</v>
      </c>
      <c r="EK5" s="22" t="s">
        <v>91</v>
      </c>
      <c r="EL5" s="22" t="s">
        <v>92</v>
      </c>
      <c r="EM5" s="22" t="s">
        <v>93</v>
      </c>
      <c r="EN5" s="22" t="s">
        <v>94</v>
      </c>
      <c r="EO5" s="22" t="s">
        <v>90</v>
      </c>
    </row>
    <row r="6" spans="1:148" s="13" customFormat="1" x14ac:dyDescent="0.2">
      <c r="A6" s="14" t="s">
        <v>95</v>
      </c>
      <c r="B6" s="19">
        <f t="shared" ref="B6:X6" si="1">B7</f>
        <v>2023</v>
      </c>
      <c r="C6" s="19">
        <f t="shared" si="1"/>
        <v>272175</v>
      </c>
      <c r="D6" s="19">
        <f t="shared" si="1"/>
        <v>46</v>
      </c>
      <c r="E6" s="19">
        <f t="shared" si="1"/>
        <v>17</v>
      </c>
      <c r="F6" s="19">
        <f t="shared" si="1"/>
        <v>1</v>
      </c>
      <c r="G6" s="19">
        <f t="shared" si="1"/>
        <v>0</v>
      </c>
      <c r="H6" s="19" t="str">
        <f t="shared" si="1"/>
        <v>大阪府　松原市</v>
      </c>
      <c r="I6" s="19" t="str">
        <f t="shared" si="1"/>
        <v>法適用</v>
      </c>
      <c r="J6" s="19" t="str">
        <f t="shared" si="1"/>
        <v>下水道事業</v>
      </c>
      <c r="K6" s="19" t="str">
        <f t="shared" si="1"/>
        <v>公共下水道</v>
      </c>
      <c r="L6" s="19" t="str">
        <f t="shared" si="1"/>
        <v>Aa</v>
      </c>
      <c r="M6" s="19" t="str">
        <f t="shared" si="1"/>
        <v>非設置</v>
      </c>
      <c r="N6" s="23" t="str">
        <f t="shared" si="1"/>
        <v>-</v>
      </c>
      <c r="O6" s="23">
        <f t="shared" si="1"/>
        <v>42.37</v>
      </c>
      <c r="P6" s="23">
        <f t="shared" si="1"/>
        <v>98.56</v>
      </c>
      <c r="Q6" s="23">
        <f t="shared" si="1"/>
        <v>91.7</v>
      </c>
      <c r="R6" s="23">
        <f t="shared" si="1"/>
        <v>2868</v>
      </c>
      <c r="S6" s="23">
        <f t="shared" si="1"/>
        <v>116669</v>
      </c>
      <c r="T6" s="23">
        <f t="shared" si="1"/>
        <v>16.66</v>
      </c>
      <c r="U6" s="23">
        <f t="shared" si="1"/>
        <v>7002.94</v>
      </c>
      <c r="V6" s="23">
        <f t="shared" si="1"/>
        <v>114794</v>
      </c>
      <c r="W6" s="23">
        <f t="shared" si="1"/>
        <v>10.54</v>
      </c>
      <c r="X6" s="23">
        <f t="shared" si="1"/>
        <v>10891.27</v>
      </c>
      <c r="Y6" s="27">
        <f t="shared" ref="Y6:AH6" si="2">IF(Y7="",NA(),Y7)</f>
        <v>96.83</v>
      </c>
      <c r="Z6" s="27">
        <f t="shared" si="2"/>
        <v>97.04</v>
      </c>
      <c r="AA6" s="27">
        <f t="shared" si="2"/>
        <v>97.45</v>
      </c>
      <c r="AB6" s="27">
        <f t="shared" si="2"/>
        <v>97.6</v>
      </c>
      <c r="AC6" s="27">
        <f t="shared" si="2"/>
        <v>97.38</v>
      </c>
      <c r="AD6" s="27">
        <f t="shared" si="2"/>
        <v>109</v>
      </c>
      <c r="AE6" s="27">
        <f t="shared" si="2"/>
        <v>107.09</v>
      </c>
      <c r="AF6" s="27">
        <f t="shared" si="2"/>
        <v>107.96</v>
      </c>
      <c r="AG6" s="27">
        <f t="shared" si="2"/>
        <v>107.29</v>
      </c>
      <c r="AH6" s="27">
        <f t="shared" si="2"/>
        <v>106.58</v>
      </c>
      <c r="AI6" s="23" t="str">
        <f>IF(AI7="","",IF(AI7="-","【-】","【"&amp;SUBSTITUTE(TEXT(AI7,"#,##0.00"),"-","△")&amp;"】"))</f>
        <v>【105.91】</v>
      </c>
      <c r="AJ6" s="27">
        <f t="shared" ref="AJ6:AS6" si="3">IF(AJ7="",NA(),AJ7)</f>
        <v>4.74</v>
      </c>
      <c r="AK6" s="27">
        <f t="shared" si="3"/>
        <v>8.5500000000000007</v>
      </c>
      <c r="AL6" s="27">
        <f t="shared" si="3"/>
        <v>11.49</v>
      </c>
      <c r="AM6" s="27">
        <f t="shared" si="3"/>
        <v>14.44</v>
      </c>
      <c r="AN6" s="27">
        <f t="shared" si="3"/>
        <v>18.190000000000001</v>
      </c>
      <c r="AO6" s="27">
        <f t="shared" si="3"/>
        <v>0.28000000000000003</v>
      </c>
      <c r="AP6" s="27">
        <f t="shared" si="3"/>
        <v>0.59</v>
      </c>
      <c r="AQ6" s="27">
        <f t="shared" si="3"/>
        <v>0.68</v>
      </c>
      <c r="AR6" s="27">
        <f t="shared" si="3"/>
        <v>0.9</v>
      </c>
      <c r="AS6" s="27">
        <f t="shared" si="3"/>
        <v>1.19</v>
      </c>
      <c r="AT6" s="23" t="str">
        <f>IF(AT7="","",IF(AT7="-","【-】","【"&amp;SUBSTITUTE(TEXT(AT7,"#,##0.00"),"-","△")&amp;"】"))</f>
        <v>【3.03】</v>
      </c>
      <c r="AU6" s="27">
        <f t="shared" ref="AU6:BD6" si="4">IF(AU7="",NA(),AU7)</f>
        <v>19.489999999999998</v>
      </c>
      <c r="AV6" s="27">
        <f t="shared" si="4"/>
        <v>21.51</v>
      </c>
      <c r="AW6" s="27">
        <f t="shared" si="4"/>
        <v>16.690000000000001</v>
      </c>
      <c r="AX6" s="27">
        <f t="shared" si="4"/>
        <v>19.760000000000002</v>
      </c>
      <c r="AY6" s="27">
        <f t="shared" si="4"/>
        <v>17.55</v>
      </c>
      <c r="AZ6" s="27">
        <f t="shared" si="4"/>
        <v>71.19</v>
      </c>
      <c r="BA6" s="27">
        <f t="shared" si="4"/>
        <v>77.72</v>
      </c>
      <c r="BB6" s="27">
        <f t="shared" si="4"/>
        <v>86.61</v>
      </c>
      <c r="BC6" s="27">
        <f t="shared" si="4"/>
        <v>100.73</v>
      </c>
      <c r="BD6" s="27">
        <f t="shared" si="4"/>
        <v>108.7</v>
      </c>
      <c r="BE6" s="23" t="str">
        <f>IF(BE7="","",IF(BE7="-","【-】","【"&amp;SUBSTITUTE(TEXT(BE7,"#,##0.00"),"-","△")&amp;"】"))</f>
        <v>【78.43】</v>
      </c>
      <c r="BF6" s="27">
        <f t="shared" ref="BF6:BO6" si="5">IF(BF7="",NA(),BF7)</f>
        <v>1763.31</v>
      </c>
      <c r="BG6" s="27">
        <f t="shared" si="5"/>
        <v>1655.95</v>
      </c>
      <c r="BH6" s="27">
        <f t="shared" si="5"/>
        <v>1559.7</v>
      </c>
      <c r="BI6" s="27">
        <f t="shared" si="5"/>
        <v>1440.94</v>
      </c>
      <c r="BJ6" s="27">
        <f t="shared" si="5"/>
        <v>1359.24</v>
      </c>
      <c r="BK6" s="27">
        <f t="shared" si="5"/>
        <v>517.34</v>
      </c>
      <c r="BL6" s="27">
        <f t="shared" si="5"/>
        <v>485.6</v>
      </c>
      <c r="BM6" s="27">
        <f t="shared" si="5"/>
        <v>463.93</v>
      </c>
      <c r="BN6" s="27">
        <f t="shared" si="5"/>
        <v>481.88</v>
      </c>
      <c r="BO6" s="27">
        <f t="shared" si="5"/>
        <v>460.03</v>
      </c>
      <c r="BP6" s="23" t="str">
        <f>IF(BP7="","",IF(BP7="-","【-】","【"&amp;SUBSTITUTE(TEXT(BP7,"#,##0.00"),"-","△")&amp;"】"))</f>
        <v>【630.82】</v>
      </c>
      <c r="BQ6" s="27">
        <f t="shared" ref="BQ6:BZ6" si="6">IF(BQ7="",NA(),BQ7)</f>
        <v>88.42</v>
      </c>
      <c r="BR6" s="27">
        <f t="shared" si="6"/>
        <v>90.87</v>
      </c>
      <c r="BS6" s="27">
        <f t="shared" si="6"/>
        <v>93.5</v>
      </c>
      <c r="BT6" s="27">
        <f t="shared" si="6"/>
        <v>93.84</v>
      </c>
      <c r="BU6" s="27">
        <f t="shared" si="6"/>
        <v>93.3</v>
      </c>
      <c r="BV6" s="27">
        <f t="shared" si="6"/>
        <v>99.89</v>
      </c>
      <c r="BW6" s="27">
        <f t="shared" si="6"/>
        <v>99.95</v>
      </c>
      <c r="BX6" s="27">
        <f t="shared" si="6"/>
        <v>103.4</v>
      </c>
      <c r="BY6" s="27">
        <f t="shared" si="6"/>
        <v>101.87</v>
      </c>
      <c r="BZ6" s="27">
        <f t="shared" si="6"/>
        <v>101.33</v>
      </c>
      <c r="CA6" s="23" t="str">
        <f>IF(CA7="","",IF(CA7="-","【-】","【"&amp;SUBSTITUTE(TEXT(CA7,"#,##0.00"),"-","△")&amp;"】"))</f>
        <v>【97.81】</v>
      </c>
      <c r="CB6" s="27">
        <f t="shared" ref="CB6:CK6" si="7">IF(CB7="",NA(),CB7)</f>
        <v>174.93</v>
      </c>
      <c r="CC6" s="27">
        <f t="shared" si="7"/>
        <v>169</v>
      </c>
      <c r="CD6" s="27">
        <f t="shared" si="7"/>
        <v>165.58</v>
      </c>
      <c r="CE6" s="27">
        <f t="shared" si="7"/>
        <v>167.13</v>
      </c>
      <c r="CF6" s="27">
        <f t="shared" si="7"/>
        <v>168.04</v>
      </c>
      <c r="CG6" s="27">
        <f t="shared" si="7"/>
        <v>112.4</v>
      </c>
      <c r="CH6" s="27">
        <f t="shared" si="7"/>
        <v>110.21</v>
      </c>
      <c r="CI6" s="27">
        <f t="shared" si="7"/>
        <v>110.26</v>
      </c>
      <c r="CJ6" s="27">
        <f t="shared" si="7"/>
        <v>111.88</v>
      </c>
      <c r="CK6" s="27">
        <f t="shared" si="7"/>
        <v>114.16</v>
      </c>
      <c r="CL6" s="23" t="str">
        <f>IF(CL7="","",IF(CL7="-","【-】","【"&amp;SUBSTITUTE(TEXT(CL7,"#,##0.00"),"-","△")&amp;"】"))</f>
        <v>【138.75】</v>
      </c>
      <c r="CM6" s="27" t="str">
        <f t="shared" ref="CM6:CV6" si="8">IF(CM7="",NA(),CM7)</f>
        <v>-</v>
      </c>
      <c r="CN6" s="27" t="str">
        <f t="shared" si="8"/>
        <v>-</v>
      </c>
      <c r="CO6" s="27" t="str">
        <f t="shared" si="8"/>
        <v>-</v>
      </c>
      <c r="CP6" s="27" t="str">
        <f t="shared" si="8"/>
        <v>-</v>
      </c>
      <c r="CQ6" s="27" t="str">
        <f t="shared" si="8"/>
        <v>-</v>
      </c>
      <c r="CR6" s="27">
        <f t="shared" si="8"/>
        <v>62.97</v>
      </c>
      <c r="CS6" s="27">
        <f t="shared" si="8"/>
        <v>64.930000000000007</v>
      </c>
      <c r="CT6" s="27">
        <f t="shared" si="8"/>
        <v>65.680000000000007</v>
      </c>
      <c r="CU6" s="27">
        <f t="shared" si="8"/>
        <v>63.62</v>
      </c>
      <c r="CV6" s="27">
        <f t="shared" si="8"/>
        <v>62.65</v>
      </c>
      <c r="CW6" s="23" t="str">
        <f>IF(CW7="","",IF(CW7="-","【-】","【"&amp;SUBSTITUTE(TEXT(CW7,"#,##0.00"),"-","△")&amp;"】"))</f>
        <v>【58.94】</v>
      </c>
      <c r="CX6" s="27">
        <f t="shared" ref="CX6:DG6" si="9">IF(CX7="",NA(),CX7)</f>
        <v>91.88</v>
      </c>
      <c r="CY6" s="27">
        <f t="shared" si="9"/>
        <v>92.29</v>
      </c>
      <c r="CZ6" s="27">
        <f t="shared" si="9"/>
        <v>92.68</v>
      </c>
      <c r="DA6" s="27">
        <f t="shared" si="9"/>
        <v>93.24</v>
      </c>
      <c r="DB6" s="27">
        <f t="shared" si="9"/>
        <v>93.32</v>
      </c>
      <c r="DC6" s="27">
        <f t="shared" si="9"/>
        <v>96.97</v>
      </c>
      <c r="DD6" s="27">
        <f t="shared" si="9"/>
        <v>97.7</v>
      </c>
      <c r="DE6" s="27">
        <f t="shared" si="9"/>
        <v>97.59</v>
      </c>
      <c r="DF6" s="27">
        <f t="shared" si="9"/>
        <v>97.53</v>
      </c>
      <c r="DG6" s="27">
        <f t="shared" si="9"/>
        <v>97.54</v>
      </c>
      <c r="DH6" s="23" t="str">
        <f>IF(DH7="","",IF(DH7="-","【-】","【"&amp;SUBSTITUTE(TEXT(DH7,"#,##0.00"),"-","△")&amp;"】"))</f>
        <v>【95.91】</v>
      </c>
      <c r="DI6" s="27">
        <f t="shared" ref="DI6:DR6" si="10">IF(DI7="",NA(),DI7)</f>
        <v>3.45</v>
      </c>
      <c r="DJ6" s="27">
        <f t="shared" si="10"/>
        <v>6.88</v>
      </c>
      <c r="DK6" s="27">
        <f t="shared" si="10"/>
        <v>10.18</v>
      </c>
      <c r="DL6" s="27">
        <f t="shared" si="10"/>
        <v>13.42</v>
      </c>
      <c r="DM6" s="27">
        <f t="shared" si="10"/>
        <v>16.579999999999998</v>
      </c>
      <c r="DN6" s="27">
        <f t="shared" si="10"/>
        <v>24.54</v>
      </c>
      <c r="DO6" s="27">
        <f t="shared" si="10"/>
        <v>23.38</v>
      </c>
      <c r="DP6" s="27">
        <f t="shared" si="10"/>
        <v>24.59</v>
      </c>
      <c r="DQ6" s="27">
        <f t="shared" si="10"/>
        <v>26.87</v>
      </c>
      <c r="DR6" s="27">
        <f t="shared" si="10"/>
        <v>29.31</v>
      </c>
      <c r="DS6" s="23" t="str">
        <f>IF(DS7="","",IF(DS7="-","【-】","【"&amp;SUBSTITUTE(TEXT(DS7,"#,##0.00"),"-","△")&amp;"】"))</f>
        <v>【41.09】</v>
      </c>
      <c r="DT6" s="23">
        <f t="shared" ref="DT6:EC6" si="11">IF(DT7="",NA(),DT7)</f>
        <v>0</v>
      </c>
      <c r="DU6" s="23">
        <f t="shared" si="11"/>
        <v>0</v>
      </c>
      <c r="DV6" s="23">
        <f t="shared" si="11"/>
        <v>0</v>
      </c>
      <c r="DW6" s="27">
        <f t="shared" si="11"/>
        <v>0.85</v>
      </c>
      <c r="DX6" s="27">
        <f t="shared" si="11"/>
        <v>1.26</v>
      </c>
      <c r="DY6" s="27">
        <f t="shared" si="11"/>
        <v>7.66</v>
      </c>
      <c r="DZ6" s="27">
        <f t="shared" si="11"/>
        <v>8.1999999999999993</v>
      </c>
      <c r="EA6" s="27">
        <f t="shared" si="11"/>
        <v>9.43</v>
      </c>
      <c r="EB6" s="27">
        <f t="shared" si="11"/>
        <v>12.4</v>
      </c>
      <c r="EC6" s="27">
        <f t="shared" si="11"/>
        <v>13.81</v>
      </c>
      <c r="ED6" s="23" t="str">
        <f>IF(ED7="","",IF(ED7="-","【-】","【"&amp;SUBSTITUTE(TEXT(ED7,"#,##0.00"),"-","△")&amp;"】"))</f>
        <v>【8.68】</v>
      </c>
      <c r="EE6" s="23">
        <f t="shared" ref="EE6:EN6" si="12">IF(EE7="",NA(),EE7)</f>
        <v>0</v>
      </c>
      <c r="EF6" s="23">
        <f t="shared" si="12"/>
        <v>0</v>
      </c>
      <c r="EG6" s="23">
        <f t="shared" si="12"/>
        <v>0</v>
      </c>
      <c r="EH6" s="23">
        <f t="shared" si="12"/>
        <v>0</v>
      </c>
      <c r="EI6" s="23">
        <f t="shared" si="12"/>
        <v>0</v>
      </c>
      <c r="EJ6" s="27">
        <f t="shared" si="12"/>
        <v>0.16</v>
      </c>
      <c r="EK6" s="27">
        <f t="shared" si="12"/>
        <v>0.14000000000000001</v>
      </c>
      <c r="EL6" s="27">
        <f t="shared" si="12"/>
        <v>0.15</v>
      </c>
      <c r="EM6" s="27">
        <f t="shared" si="12"/>
        <v>0.16</v>
      </c>
      <c r="EN6" s="27">
        <f t="shared" si="12"/>
        <v>0.16</v>
      </c>
      <c r="EO6" s="23" t="str">
        <f>IF(EO7="","",IF(EO7="-","【-】","【"&amp;SUBSTITUTE(TEXT(EO7,"#,##0.00"),"-","△")&amp;"】"))</f>
        <v>【0.22】</v>
      </c>
    </row>
    <row r="7" spans="1:148" s="13" customFormat="1" x14ac:dyDescent="0.2">
      <c r="A7" s="14"/>
      <c r="B7" s="20">
        <v>2023</v>
      </c>
      <c r="C7" s="20">
        <v>272175</v>
      </c>
      <c r="D7" s="20">
        <v>46</v>
      </c>
      <c r="E7" s="20">
        <v>17</v>
      </c>
      <c r="F7" s="20">
        <v>1</v>
      </c>
      <c r="G7" s="20">
        <v>0</v>
      </c>
      <c r="H7" s="20" t="s">
        <v>96</v>
      </c>
      <c r="I7" s="20" t="s">
        <v>97</v>
      </c>
      <c r="J7" s="20" t="s">
        <v>98</v>
      </c>
      <c r="K7" s="20" t="s">
        <v>99</v>
      </c>
      <c r="L7" s="20" t="s">
        <v>100</v>
      </c>
      <c r="M7" s="20" t="s">
        <v>101</v>
      </c>
      <c r="N7" s="24" t="s">
        <v>102</v>
      </c>
      <c r="O7" s="24">
        <v>42.37</v>
      </c>
      <c r="P7" s="24">
        <v>98.56</v>
      </c>
      <c r="Q7" s="24">
        <v>91.7</v>
      </c>
      <c r="R7" s="24">
        <v>2868</v>
      </c>
      <c r="S7" s="24">
        <v>116669</v>
      </c>
      <c r="T7" s="24">
        <v>16.66</v>
      </c>
      <c r="U7" s="24">
        <v>7002.94</v>
      </c>
      <c r="V7" s="24">
        <v>114794</v>
      </c>
      <c r="W7" s="24">
        <v>10.54</v>
      </c>
      <c r="X7" s="24">
        <v>10891.27</v>
      </c>
      <c r="Y7" s="24">
        <v>96.83</v>
      </c>
      <c r="Z7" s="24">
        <v>97.04</v>
      </c>
      <c r="AA7" s="24">
        <v>97.45</v>
      </c>
      <c r="AB7" s="24">
        <v>97.6</v>
      </c>
      <c r="AC7" s="24">
        <v>97.38</v>
      </c>
      <c r="AD7" s="24">
        <v>109</v>
      </c>
      <c r="AE7" s="24">
        <v>107.09</v>
      </c>
      <c r="AF7" s="24">
        <v>107.96</v>
      </c>
      <c r="AG7" s="24">
        <v>107.29</v>
      </c>
      <c r="AH7" s="24">
        <v>106.58</v>
      </c>
      <c r="AI7" s="24">
        <v>105.91</v>
      </c>
      <c r="AJ7" s="24">
        <v>4.74</v>
      </c>
      <c r="AK7" s="24">
        <v>8.5500000000000007</v>
      </c>
      <c r="AL7" s="24">
        <v>11.49</v>
      </c>
      <c r="AM7" s="24">
        <v>14.44</v>
      </c>
      <c r="AN7" s="24">
        <v>18.190000000000001</v>
      </c>
      <c r="AO7" s="24">
        <v>0.28000000000000003</v>
      </c>
      <c r="AP7" s="24">
        <v>0.59</v>
      </c>
      <c r="AQ7" s="24">
        <v>0.68</v>
      </c>
      <c r="AR7" s="24">
        <v>0.9</v>
      </c>
      <c r="AS7" s="24">
        <v>1.19</v>
      </c>
      <c r="AT7" s="24">
        <v>3.03</v>
      </c>
      <c r="AU7" s="24">
        <v>19.489999999999998</v>
      </c>
      <c r="AV7" s="24">
        <v>21.51</v>
      </c>
      <c r="AW7" s="24">
        <v>16.690000000000001</v>
      </c>
      <c r="AX7" s="24">
        <v>19.760000000000002</v>
      </c>
      <c r="AY7" s="24">
        <v>17.55</v>
      </c>
      <c r="AZ7" s="24">
        <v>71.19</v>
      </c>
      <c r="BA7" s="24">
        <v>77.72</v>
      </c>
      <c r="BB7" s="24">
        <v>86.61</v>
      </c>
      <c r="BC7" s="24">
        <v>100.73</v>
      </c>
      <c r="BD7" s="24">
        <v>108.7</v>
      </c>
      <c r="BE7" s="24">
        <v>78.430000000000007</v>
      </c>
      <c r="BF7" s="24">
        <v>1763.31</v>
      </c>
      <c r="BG7" s="24">
        <v>1655.95</v>
      </c>
      <c r="BH7" s="24">
        <v>1559.7</v>
      </c>
      <c r="BI7" s="24">
        <v>1440.94</v>
      </c>
      <c r="BJ7" s="24">
        <v>1359.24</v>
      </c>
      <c r="BK7" s="24">
        <v>517.34</v>
      </c>
      <c r="BL7" s="24">
        <v>485.6</v>
      </c>
      <c r="BM7" s="24">
        <v>463.93</v>
      </c>
      <c r="BN7" s="24">
        <v>481.88</v>
      </c>
      <c r="BO7" s="24">
        <v>460.03</v>
      </c>
      <c r="BP7" s="24">
        <v>630.82000000000005</v>
      </c>
      <c r="BQ7" s="24">
        <v>88.42</v>
      </c>
      <c r="BR7" s="24">
        <v>90.87</v>
      </c>
      <c r="BS7" s="24">
        <v>93.5</v>
      </c>
      <c r="BT7" s="24">
        <v>93.84</v>
      </c>
      <c r="BU7" s="24">
        <v>93.3</v>
      </c>
      <c r="BV7" s="24">
        <v>99.89</v>
      </c>
      <c r="BW7" s="24">
        <v>99.95</v>
      </c>
      <c r="BX7" s="24">
        <v>103.4</v>
      </c>
      <c r="BY7" s="24">
        <v>101.87</v>
      </c>
      <c r="BZ7" s="24">
        <v>101.33</v>
      </c>
      <c r="CA7" s="24">
        <v>97.81</v>
      </c>
      <c r="CB7" s="24">
        <v>174.93</v>
      </c>
      <c r="CC7" s="24">
        <v>169</v>
      </c>
      <c r="CD7" s="24">
        <v>165.58</v>
      </c>
      <c r="CE7" s="24">
        <v>167.13</v>
      </c>
      <c r="CF7" s="24">
        <v>168.04</v>
      </c>
      <c r="CG7" s="24">
        <v>112.4</v>
      </c>
      <c r="CH7" s="24">
        <v>110.21</v>
      </c>
      <c r="CI7" s="24">
        <v>110.26</v>
      </c>
      <c r="CJ7" s="24">
        <v>111.88</v>
      </c>
      <c r="CK7" s="24">
        <v>114.16</v>
      </c>
      <c r="CL7" s="24">
        <v>138.75</v>
      </c>
      <c r="CM7" s="24" t="s">
        <v>102</v>
      </c>
      <c r="CN7" s="24" t="s">
        <v>102</v>
      </c>
      <c r="CO7" s="24" t="s">
        <v>102</v>
      </c>
      <c r="CP7" s="24" t="s">
        <v>102</v>
      </c>
      <c r="CQ7" s="24" t="s">
        <v>102</v>
      </c>
      <c r="CR7" s="24">
        <v>62.97</v>
      </c>
      <c r="CS7" s="24">
        <v>64.930000000000007</v>
      </c>
      <c r="CT7" s="24">
        <v>65.680000000000007</v>
      </c>
      <c r="CU7" s="24">
        <v>63.62</v>
      </c>
      <c r="CV7" s="24">
        <v>62.65</v>
      </c>
      <c r="CW7" s="24">
        <v>58.94</v>
      </c>
      <c r="CX7" s="24">
        <v>91.88</v>
      </c>
      <c r="CY7" s="24">
        <v>92.29</v>
      </c>
      <c r="CZ7" s="24">
        <v>92.68</v>
      </c>
      <c r="DA7" s="24">
        <v>93.24</v>
      </c>
      <c r="DB7" s="24">
        <v>93.32</v>
      </c>
      <c r="DC7" s="24">
        <v>96.97</v>
      </c>
      <c r="DD7" s="24">
        <v>97.7</v>
      </c>
      <c r="DE7" s="24">
        <v>97.59</v>
      </c>
      <c r="DF7" s="24">
        <v>97.53</v>
      </c>
      <c r="DG7" s="24">
        <v>97.54</v>
      </c>
      <c r="DH7" s="24">
        <v>95.91</v>
      </c>
      <c r="DI7" s="24">
        <v>3.45</v>
      </c>
      <c r="DJ7" s="24">
        <v>6.88</v>
      </c>
      <c r="DK7" s="24">
        <v>10.18</v>
      </c>
      <c r="DL7" s="24">
        <v>13.42</v>
      </c>
      <c r="DM7" s="24">
        <v>16.579999999999998</v>
      </c>
      <c r="DN7" s="24">
        <v>24.54</v>
      </c>
      <c r="DO7" s="24">
        <v>23.38</v>
      </c>
      <c r="DP7" s="24">
        <v>24.59</v>
      </c>
      <c r="DQ7" s="24">
        <v>26.87</v>
      </c>
      <c r="DR7" s="24">
        <v>29.31</v>
      </c>
      <c r="DS7" s="24">
        <v>41.09</v>
      </c>
      <c r="DT7" s="24">
        <v>0</v>
      </c>
      <c r="DU7" s="24">
        <v>0</v>
      </c>
      <c r="DV7" s="24">
        <v>0</v>
      </c>
      <c r="DW7" s="24">
        <v>0.85</v>
      </c>
      <c r="DX7" s="24">
        <v>1.26</v>
      </c>
      <c r="DY7" s="24">
        <v>7.66</v>
      </c>
      <c r="DZ7" s="24">
        <v>8.1999999999999993</v>
      </c>
      <c r="EA7" s="24">
        <v>9.43</v>
      </c>
      <c r="EB7" s="24">
        <v>12.4</v>
      </c>
      <c r="EC7" s="24">
        <v>13.81</v>
      </c>
      <c r="ED7" s="24">
        <v>8.68</v>
      </c>
      <c r="EE7" s="24">
        <v>0</v>
      </c>
      <c r="EF7" s="24">
        <v>0</v>
      </c>
      <c r="EG7" s="24">
        <v>0</v>
      </c>
      <c r="EH7" s="24">
        <v>0</v>
      </c>
      <c r="EI7" s="24">
        <v>0</v>
      </c>
      <c r="EJ7" s="24">
        <v>0.16</v>
      </c>
      <c r="EK7" s="24">
        <v>0.14000000000000001</v>
      </c>
      <c r="EL7" s="24">
        <v>0.15</v>
      </c>
      <c r="EM7" s="24">
        <v>0.16</v>
      </c>
      <c r="EN7" s="24">
        <v>0.16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15"/>
      <c r="B9" s="15" t="s">
        <v>103</v>
      </c>
      <c r="C9" s="15" t="s">
        <v>104</v>
      </c>
      <c r="D9" s="15" t="s">
        <v>105</v>
      </c>
      <c r="E9" s="15" t="s">
        <v>106</v>
      </c>
      <c r="F9" s="15"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15" t="s">
        <v>0</v>
      </c>
      <c r="B10" s="21">
        <f>DATEVALUE($B7-B11&amp;"/1/"&amp;B12)</f>
        <v>36892</v>
      </c>
      <c r="C10" s="21">
        <f>DATEVALUE($B7-C11&amp;"/1/"&amp;C12)</f>
        <v>37257</v>
      </c>
      <c r="D10" s="21">
        <f>DATEVALUE($B7-D11&amp;"/1/"&amp;D12)</f>
        <v>37623</v>
      </c>
      <c r="E10" s="21">
        <f>DATEVALUE($B7-E11&amp;"/1/"&amp;E12)</f>
        <v>37989</v>
      </c>
      <c r="F10" s="21">
        <f>DATEVALUE($B7-F11&amp;"/1/"&amp;F12)</f>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岸井夏希</cp:lastModifiedBy>
  <dcterms:created xsi:type="dcterms:W3CDTF">2025-01-24T07:04:09Z</dcterms:created>
  <dcterms:modified xsi:type="dcterms:W3CDTF">2025-03-04T23:58:23Z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2025-02-04T07:57:08Z</vt:filetime>
  </property>
</Properties>
</file>