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15 富田林市○【田中】◎\"/>
    </mc:Choice>
  </mc:AlternateContent>
  <xr:revisionPtr revIDLastSave="0" documentId="13_ncr:1_{5BB5E549-6C6C-4865-AF26-89093EB9795B}" xr6:coauthVersionLast="47" xr6:coauthVersionMax="47" xr10:uidLastSave="{00000000-0000-0000-0000-000000000000}"/>
  <workbookProtection workbookAlgorithmName="SHA-512" workbookHashValue="eud6EBssSEKCcnu4pOfIBMyNVmhqt9ci+K9QgFG9P5WpTijed4xS4VUDe5UY6GZHfN9U9AZs/aJSEgPINDnHyQ==" workbookSaltValue="mVyYG3LyK95S3ouMEdSbSA=="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F85" i="4"/>
  <c r="E85" i="4"/>
  <c r="AL10" i="4"/>
  <c r="I10" i="4"/>
</calcChain>
</file>

<file path=xl/sharedStrings.xml><?xml version="1.0" encoding="utf-8"?>
<sst xmlns="http://schemas.openxmlformats.org/spreadsheetml/2006/main" count="253" uniqueCount="115">
  <si>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</si>
  <si>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</si>
  <si>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</si>
  <si>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</si>
  <si>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</si>
  <si>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</si>
  <si>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</si>
  <si>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</si>
  <si>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</si>
  <si>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</si>
  <si>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</si>
  <si>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</si>
  <si>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</si>
  <si>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</si>
  <si>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</si>
  <si>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</si>
  <si>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</si>
  <si>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</si>
  <si>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</si>
  <si>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</si>
  <si>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</si>
  <si>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</si>
  <si>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</si>
  <si>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</si>
  <si>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</si>
  <si>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</si>
  <si>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</si>
  <si>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</si>
  <si>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</si>
  <si>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</si>
  <si>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</si>
  <si>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</si>
  <si>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</si>
  <si>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</si>
  <si>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</si>
  <si>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</si>
  <si>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</si>
  <si>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</si>
  <si>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</si>
  <si>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</si>
  <si>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</si>
  <si>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</si>
  <si>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</si>
  <si>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</si>
  <si>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</si>
  <si>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</si>
  <si>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</si>
  <si>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</si>
  <si>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</si>
  <si>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</si>
  <si>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</si>
  <si>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</si>
  <si>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</si>
  <si>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</si>
  <si>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</si>
  <si>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</si>
  <si>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</si>
  <si>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</si>
  <si>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</si>
  <si>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</si>
  <si>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</si>
  <si>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</si>
  <si>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</si>
  <si>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</si>
  <si>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</si>
  <si>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</si>
  <si>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</si>
  <si>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</si>
  <si>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</si>
  <si>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</si>
  <si>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</si>
  <si>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</si>
  <si>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</si>
  <si>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</si>
  <si>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</si>
  <si>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</si>
  <si>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</si>
  <si>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</si>
  <si>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</si>
  <si>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</si>
  <si>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</si>
  <si>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</si>
  <si>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</si>
  <si>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</si>
  <si>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</si>
  <si>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</si>
  <si>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</si>
  <si>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</si>
  <si>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</si>
  <si>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</si>
  <si>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</si>
  <si>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</si>
  <si>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</si>
  <si>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</si>
  <si>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</si>
  <si>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</si>
  <si>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富田林市</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</si>
  <si>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</si>
  <si>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</si>
  <si>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</si>
  <si>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</si>
  <si>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</si>
  <si>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</si>
  <si>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</si>
  <si>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</si>
  <si>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</si>
  <si>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</si>
  <si>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</si>
  <si>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</si>
  <si>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</si>
  <si>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</si>
  <si>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</si>
  <si>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本市では公共下水道事業と公共浄化槽整備推進事業（特定地域生活排水処理施設）を併せて公営企業として下水道事業会計を設置している。
　公共浄化槽整備推進事業は、下水道による整備では採算面で劣る地域での汚水処理事業として開始した事業であるため、使用料設定についても個別事業としての採算性を考慮したものとせず、下水道使用料を基準に定めている。
　浄化槽整備進捗に伴い、汚泥引抜手数料、浄化槽保守管理委託料が増加したため、汚水処理原価が増加し、経費回収率が減少している。
　使用料単価が低いことから類似団体に比べ、経費回収率は低くなっている。今後も設置基数の増加や老朽化により、修繕や保守に費用がかかるが、費用増を賄う使用料の増加が見込めないため、経費回収率は低下していくと考えられる。企業債残高対事業規模比率について、令和5年度の統計調査から一般会計負担額を回答することにしたので、企業債残高対事業規模比率が大きく減少している。
　公共浄化槽整備推進事業は市一般会計からの補助金収入により、収支均衡を図っている状態である。累積欠損金は生じているが、公共下水道と公共浄化槽整備推進事業を併せた下水道事業会計においては欠損金を生じていない。</t>
    <rPh sb="13" eb="15">
      <t>コウキョウ</t>
    </rPh>
    <rPh sb="66" eb="68">
      <t>コウキョウ</t>
    </rPh>
    <rPh sb="170" eb="173">
      <t>ジョウカソウ</t>
    </rPh>
    <rPh sb="173" eb="175">
      <t>セイビ</t>
    </rPh>
    <rPh sb="175" eb="177">
      <t>シンチョク</t>
    </rPh>
    <rPh sb="178" eb="179">
      <t>トモナ</t>
    </rPh>
    <rPh sb="181" eb="183">
      <t>オデイ</t>
    </rPh>
    <rPh sb="183" eb="184">
      <t>ヒ</t>
    </rPh>
    <rPh sb="184" eb="185">
      <t>ヌ</t>
    </rPh>
    <rPh sb="185" eb="188">
      <t>テスウリョウ</t>
    </rPh>
    <rPh sb="189" eb="192">
      <t>ジョウカソウ</t>
    </rPh>
    <rPh sb="192" eb="194">
      <t>ホシュ</t>
    </rPh>
    <rPh sb="194" eb="196">
      <t>カンリ</t>
    </rPh>
    <rPh sb="196" eb="199">
      <t>イタクリョウ</t>
    </rPh>
    <rPh sb="200" eb="202">
      <t>ゾウカ</t>
    </rPh>
    <rPh sb="207" eb="213">
      <t>オスイショリゲンカ</t>
    </rPh>
    <rPh sb="214" eb="216">
      <t>ゾウカ</t>
    </rPh>
    <rPh sb="218" eb="223">
      <t>ケイヒカイシュウリツ</t>
    </rPh>
    <rPh sb="224" eb="226">
      <t>ゲンショウ</t>
    </rPh>
    <rPh sb="245" eb="249">
      <t>ルイジダンタイ</t>
    </rPh>
    <rPh sb="250" eb="251">
      <t>クラ</t>
    </rPh>
    <rPh sb="270" eb="272">
      <t>セッチ</t>
    </rPh>
    <rPh sb="278" eb="281">
      <t>ロウキュウカ</t>
    </rPh>
    <rPh sb="388" eb="393">
      <t>キギョウサイザンダカ</t>
    </rPh>
    <rPh sb="393" eb="394">
      <t>タイ</t>
    </rPh>
    <rPh sb="394" eb="398">
      <t>ジギョウキボ</t>
    </rPh>
    <rPh sb="398" eb="400">
      <t>ヒリツ</t>
    </rPh>
    <rPh sb="401" eb="402">
      <t>オオ</t>
    </rPh>
    <rPh sb="404" eb="406">
      <t>ゲンショウ</t>
    </rPh>
    <rPh sb="413" eb="415">
      <t>コウキョウ</t>
    </rPh>
    <rPh sb="477" eb="479">
      <t>コウキョウ</t>
    </rPh>
    <phoneticPr fontId="4"/>
  </si>
  <si>
    <t>　平成17年度事業開始のため、市設置の浄化槽については現時点で対策が必要な老朽化施設はないが、受贈により取得した浄化槽は耐用年数に近いものも増加している。また、平成28年度から地方公営企業法を全部適用し、減価償却累計額を当該年度から計上しているため、有形固定資産減価償却率が増加を続けている。一方、令和4年度では、有形固定資産減価償却率が微減となった。その要因は、本市で一番大型の260人槽浄化槽の入替工事を行ったため、分母の有形固定資産の帳簿原価が増加したからである。令和5年度からは260人槽浄化槽の減価償却が開始したため、再び有形固定資産減価償却率が増加に転じている。</t>
    <rPh sb="146" eb="148">
      <t>イッポウ</t>
    </rPh>
    <rPh sb="149" eb="151">
      <t>レイワ</t>
    </rPh>
    <rPh sb="152" eb="154">
      <t>ネンド</t>
    </rPh>
    <rPh sb="157" eb="163">
      <t>ユウケイコテイシサン</t>
    </rPh>
    <rPh sb="163" eb="168">
      <t>ゲンカショウキャクリツ</t>
    </rPh>
    <rPh sb="169" eb="171">
      <t>ビゲン</t>
    </rPh>
    <rPh sb="182" eb="184">
      <t>ホンシ</t>
    </rPh>
    <rPh sb="185" eb="187">
      <t>イチバン</t>
    </rPh>
    <rPh sb="187" eb="189">
      <t>オオガタ</t>
    </rPh>
    <rPh sb="193" eb="195">
      <t>ニンソウ</t>
    </rPh>
    <rPh sb="195" eb="198">
      <t>ジョウカソウ</t>
    </rPh>
    <rPh sb="199" eb="200">
      <t>イ</t>
    </rPh>
    <rPh sb="200" eb="201">
      <t>カ</t>
    </rPh>
    <rPh sb="201" eb="203">
      <t>コウジ</t>
    </rPh>
    <rPh sb="204" eb="205">
      <t>オコナ</t>
    </rPh>
    <rPh sb="210" eb="212">
      <t>ブンボ</t>
    </rPh>
    <rPh sb="213" eb="215">
      <t>ユウケイ</t>
    </rPh>
    <rPh sb="215" eb="219">
      <t>コテイシサン</t>
    </rPh>
    <rPh sb="220" eb="224">
      <t>チョウボゲンカ</t>
    </rPh>
    <rPh sb="225" eb="227">
      <t>ゾウカ</t>
    </rPh>
    <rPh sb="235" eb="237">
      <t>レイワ</t>
    </rPh>
    <rPh sb="238" eb="240">
      <t>ネンド</t>
    </rPh>
    <rPh sb="246" eb="248">
      <t>ニンソウ</t>
    </rPh>
    <rPh sb="248" eb="251">
      <t>ジョウカソウ</t>
    </rPh>
    <rPh sb="252" eb="256">
      <t>ゲンカショウキャク</t>
    </rPh>
    <rPh sb="257" eb="259">
      <t>カイシ</t>
    </rPh>
    <rPh sb="264" eb="265">
      <t>フタタ</t>
    </rPh>
    <rPh sb="266" eb="272">
      <t>ユウケイコテイシサン</t>
    </rPh>
    <rPh sb="272" eb="276">
      <t>ゲンカショウキャク</t>
    </rPh>
    <rPh sb="276" eb="277">
      <t>リツ</t>
    </rPh>
    <rPh sb="278" eb="280">
      <t>ゾウカ</t>
    </rPh>
    <rPh sb="281" eb="282">
      <t>テン</t>
    </rPh>
    <phoneticPr fontId="4"/>
  </si>
  <si>
    <t>　本市では、生活排水100%適正処理を早期に達成するために、公共下水道事業と公共浄化槽整備推進事業の2つの手法を活用し、生活排水処理施設の整備を進めている。必要以上の投資を抑制し、効率性の高い浄化槽を併用することで、本市の生活排水対策全体の財政リスクの低減を図っている。また、事業の実施にあたっては、民間企業の能力を十分に活用して、効率的かつ効果的に浄化槽を設置し、低廉かつ良好なサービスを提供できるように「民間資金等の活用による公共施設等の整備等の促進に関する法律」に基づくPFI事業として実施している。令和5年度から第3期事業を進めている。
　富田林市下水道事業経営戦略を基に、今後も公共下水道事業と浄化槽整備推進事業を併用しながら、投資に必要な財源の確保や浄化槽管理基数の増加に伴う費用の抑制などが必要となってくる。</t>
    <rPh sb="38" eb="40">
      <t>コウキョウ</t>
    </rPh>
    <rPh sb="253" eb="255">
      <t>レイワ</t>
    </rPh>
    <rPh sb="256" eb="258">
      <t>ネンド</t>
    </rPh>
    <rPh sb="260" eb="261">
      <t>ダイ</t>
    </rPh>
    <rPh sb="262" eb="263">
      <t>キ</t>
    </rPh>
    <rPh sb="263" eb="265">
      <t>ジギョウ</t>
    </rPh>
    <rPh sb="266" eb="267">
      <t>スス</t>
    </rPh>
    <rPh sb="288" eb="289">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</si>
</sst>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F9-4CDA-9C21-60B389FD284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8F9-4CDA-9C21-60B389FD284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60.05</c:v>
                </c:pt>
                <c:pt idx="1">
                  <c:v>60.02</c:v>
                </c:pt>
                <c:pt idx="2">
                  <c:v>60</c:v>
                </c:pt>
                <c:pt idx="3">
                  <c:v>60</c:v>
                </c:pt>
                <c:pt idx="4">
                  <c:v>60.02</c:v>
                </c:pt>
              </c:numCache>
            </c:numRef>
          </c:val>
          <c:extLst>
            <c:ext xmlns:c16="http://schemas.microsoft.com/office/drawing/2014/chart" uri="{C3380CC4-5D6E-409C-BE32-E72D297353CC}">
              <c16:uniqueId val="{00000000-2949-4DDD-BE88-0C073562A2F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55.96</c:v>
                </c:pt>
                <c:pt idx="1">
                  <c:v>58.19</c:v>
                </c:pt>
                <c:pt idx="2">
                  <c:v>56.52</c:v>
                </c:pt>
                <c:pt idx="3">
                  <c:v>88.45</c:v>
                </c:pt>
                <c:pt idx="4">
                  <c:v>54.08</c:v>
                </c:pt>
              </c:numCache>
            </c:numRef>
          </c:val>
          <c:smooth val="0"/>
          <c:extLst>
            <c:ext xmlns:c16="http://schemas.microsoft.com/office/drawing/2014/chart" uri="{C3380CC4-5D6E-409C-BE32-E72D297353CC}">
              <c16:uniqueId val="{00000001-2949-4DDD-BE88-0C073562A2F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0F6-408B-8125-D9A54EB9662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60.12</c:v>
                </c:pt>
                <c:pt idx="1">
                  <c:v>87.8</c:v>
                </c:pt>
                <c:pt idx="2">
                  <c:v>88.43</c:v>
                </c:pt>
                <c:pt idx="3">
                  <c:v>90.34</c:v>
                </c:pt>
                <c:pt idx="4">
                  <c:v>90.57</c:v>
                </c:pt>
              </c:numCache>
            </c:numRef>
          </c:val>
          <c:smooth val="0"/>
          <c:extLst>
            <c:ext xmlns:c16="http://schemas.microsoft.com/office/drawing/2014/chart" uri="{C3380CC4-5D6E-409C-BE32-E72D297353CC}">
              <c16:uniqueId val="{00000001-00F6-408B-8125-D9A54EB9662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111.18</c:v>
                </c:pt>
                <c:pt idx="1">
                  <c:v>99.98</c:v>
                </c:pt>
                <c:pt idx="2">
                  <c:v>100.46</c:v>
                </c:pt>
                <c:pt idx="3">
                  <c:v>103.62</c:v>
                </c:pt>
                <c:pt idx="4">
                  <c:v>96.87</c:v>
                </c:pt>
              </c:numCache>
            </c:numRef>
          </c:val>
          <c:extLst>
            <c:ext xmlns:c16="http://schemas.microsoft.com/office/drawing/2014/chart" uri="{C3380CC4-5D6E-409C-BE32-E72D297353CC}">
              <c16:uniqueId val="{00000000-4D9C-4BD7-9734-5FFB4C6D920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93.76</c:v>
                </c:pt>
                <c:pt idx="1">
                  <c:v>99.03</c:v>
                </c:pt>
                <c:pt idx="2">
                  <c:v>100.41</c:v>
                </c:pt>
                <c:pt idx="3">
                  <c:v>100.17</c:v>
                </c:pt>
                <c:pt idx="4">
                  <c:v>96.95</c:v>
                </c:pt>
              </c:numCache>
            </c:numRef>
          </c:val>
          <c:smooth val="0"/>
          <c:extLst>
            <c:ext xmlns:c16="http://schemas.microsoft.com/office/drawing/2014/chart" uri="{C3380CC4-5D6E-409C-BE32-E72D297353CC}">
              <c16:uniqueId val="{00000001-4D9C-4BD7-9734-5FFB4C6D920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16.53</c:v>
                </c:pt>
                <c:pt idx="1">
                  <c:v>20.12</c:v>
                </c:pt>
                <c:pt idx="2">
                  <c:v>23.77</c:v>
                </c:pt>
                <c:pt idx="3">
                  <c:v>23.57</c:v>
                </c:pt>
                <c:pt idx="4">
                  <c:v>26.79</c:v>
                </c:pt>
              </c:numCache>
            </c:numRef>
          </c:val>
          <c:extLst>
            <c:ext xmlns:c16="http://schemas.microsoft.com/office/drawing/2014/chart" uri="{C3380CC4-5D6E-409C-BE32-E72D297353CC}">
              <c16:uniqueId val="{00000000-0780-44BE-AA9F-B5176DAE55A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16.63</c:v>
                </c:pt>
                <c:pt idx="1">
                  <c:v>15.74</c:v>
                </c:pt>
                <c:pt idx="2">
                  <c:v>21.02</c:v>
                </c:pt>
                <c:pt idx="3">
                  <c:v>24.31</c:v>
                </c:pt>
                <c:pt idx="4">
                  <c:v>26.92</c:v>
                </c:pt>
              </c:numCache>
            </c:numRef>
          </c:val>
          <c:smooth val="0"/>
          <c:extLst>
            <c:ext xmlns:c16="http://schemas.microsoft.com/office/drawing/2014/chart" uri="{C3380CC4-5D6E-409C-BE32-E72D297353CC}">
              <c16:uniqueId val="{00000001-0780-44BE-AA9F-B5176DAE55A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431-47D7-8D22-F91A8F5F02D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431-47D7-8D22-F91A8F5F02D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80.430000000000007</c:v>
                </c:pt>
                <c:pt idx="1">
                  <c:v>74.34</c:v>
                </c:pt>
                <c:pt idx="2">
                  <c:v>74.92</c:v>
                </c:pt>
                <c:pt idx="3">
                  <c:v>52.2</c:v>
                </c:pt>
                <c:pt idx="4">
                  <c:v>76.91</c:v>
                </c:pt>
              </c:numCache>
            </c:numRef>
          </c:val>
          <c:extLst>
            <c:ext xmlns:c16="http://schemas.microsoft.com/office/drawing/2014/chart" uri="{C3380CC4-5D6E-409C-BE32-E72D297353CC}">
              <c16:uniqueId val="{00000000-FB29-44FF-9F06-7E7E23869B5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173.09</c:v>
                </c:pt>
                <c:pt idx="1">
                  <c:v>74.239999999999995</c:v>
                </c:pt>
                <c:pt idx="2">
                  <c:v>83.92</c:v>
                </c:pt>
                <c:pt idx="3">
                  <c:v>89.31</c:v>
                </c:pt>
                <c:pt idx="4">
                  <c:v>91.33</c:v>
                </c:pt>
              </c:numCache>
            </c:numRef>
          </c:val>
          <c:smooth val="0"/>
          <c:extLst>
            <c:ext xmlns:c16="http://schemas.microsoft.com/office/drawing/2014/chart" uri="{C3380CC4-5D6E-409C-BE32-E72D297353CC}">
              <c16:uniqueId val="{00000001-FB29-44FF-9F06-7E7E23869B5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66.58</c:v>
                </c:pt>
                <c:pt idx="1">
                  <c:v>94.23</c:v>
                </c:pt>
                <c:pt idx="2">
                  <c:v>97.85</c:v>
                </c:pt>
                <c:pt idx="3">
                  <c:v>119.62</c:v>
                </c:pt>
                <c:pt idx="4">
                  <c:v>121.31</c:v>
                </c:pt>
              </c:numCache>
            </c:numRef>
          </c:val>
          <c:extLst>
            <c:ext xmlns:c16="http://schemas.microsoft.com/office/drawing/2014/chart" uri="{C3380CC4-5D6E-409C-BE32-E72D297353CC}">
              <c16:uniqueId val="{00000000-4779-4053-B405-AA73EF0022A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117.39</c:v>
                </c:pt>
                <c:pt idx="1">
                  <c:v>100.47</c:v>
                </c:pt>
                <c:pt idx="2">
                  <c:v>122.71</c:v>
                </c:pt>
                <c:pt idx="3">
                  <c:v>138.19999999999999</c:v>
                </c:pt>
                <c:pt idx="4">
                  <c:v>126.97</c:v>
                </c:pt>
              </c:numCache>
            </c:numRef>
          </c:val>
          <c:smooth val="0"/>
          <c:extLst>
            <c:ext xmlns:c16="http://schemas.microsoft.com/office/drawing/2014/chart" uri="{C3380CC4-5D6E-409C-BE32-E72D297353CC}">
              <c16:uniqueId val="{00000001-4779-4053-B405-AA73EF0022A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1904.37</c:v>
                </c:pt>
                <c:pt idx="1">
                  <c:v>1741.56</c:v>
                </c:pt>
                <c:pt idx="2">
                  <c:v>1851.1</c:v>
                </c:pt>
                <c:pt idx="3">
                  <c:v>2215.38</c:v>
                </c:pt>
                <c:pt idx="4">
                  <c:v>750.13</c:v>
                </c:pt>
              </c:numCache>
            </c:numRef>
          </c:val>
          <c:extLst>
            <c:ext xmlns:c16="http://schemas.microsoft.com/office/drawing/2014/chart" uri="{C3380CC4-5D6E-409C-BE32-E72D297353CC}">
              <c16:uniqueId val="{00000000-0E76-4E86-A3DF-BEC7F8D1313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421.25</c:v>
                </c:pt>
                <c:pt idx="1">
                  <c:v>294.27</c:v>
                </c:pt>
                <c:pt idx="2">
                  <c:v>294.08999999999997</c:v>
                </c:pt>
                <c:pt idx="3">
                  <c:v>294.08999999999997</c:v>
                </c:pt>
                <c:pt idx="4">
                  <c:v>338.47</c:v>
                </c:pt>
              </c:numCache>
            </c:numRef>
          </c:val>
          <c:smooth val="0"/>
          <c:extLst>
            <c:ext xmlns:c16="http://schemas.microsoft.com/office/drawing/2014/chart" uri="{C3380CC4-5D6E-409C-BE32-E72D297353CC}">
              <c16:uniqueId val="{00000001-0E76-4E86-A3DF-BEC7F8D1313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21.29</c:v>
                </c:pt>
                <c:pt idx="1">
                  <c:v>20.82</c:v>
                </c:pt>
                <c:pt idx="2">
                  <c:v>19.46</c:v>
                </c:pt>
                <c:pt idx="3">
                  <c:v>20.87</c:v>
                </c:pt>
                <c:pt idx="4">
                  <c:v>18.440000000000001</c:v>
                </c:pt>
              </c:numCache>
            </c:numRef>
          </c:val>
          <c:extLst>
            <c:ext xmlns:c16="http://schemas.microsoft.com/office/drawing/2014/chart" uri="{C3380CC4-5D6E-409C-BE32-E72D297353CC}">
              <c16:uniqueId val="{00000000-E3C9-4567-B60F-3364FEAACF9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53.23</c:v>
                </c:pt>
                <c:pt idx="1">
                  <c:v>60.59</c:v>
                </c:pt>
                <c:pt idx="2">
                  <c:v>60</c:v>
                </c:pt>
                <c:pt idx="3">
                  <c:v>59.01</c:v>
                </c:pt>
                <c:pt idx="4">
                  <c:v>56.06</c:v>
                </c:pt>
              </c:numCache>
            </c:numRef>
          </c:val>
          <c:smooth val="0"/>
          <c:extLst>
            <c:ext xmlns:c16="http://schemas.microsoft.com/office/drawing/2014/chart" uri="{C3380CC4-5D6E-409C-BE32-E72D297353CC}">
              <c16:uniqueId val="{00000001-E3C9-4567-B60F-3364FEAACF9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367.48</c:v>
                </c:pt>
                <c:pt idx="1">
                  <c:v>385.21</c:v>
                </c:pt>
                <c:pt idx="2">
                  <c:v>402.88</c:v>
                </c:pt>
                <c:pt idx="3">
                  <c:v>372.92</c:v>
                </c:pt>
                <c:pt idx="4">
                  <c:v>416.67</c:v>
                </c:pt>
              </c:numCache>
            </c:numRef>
          </c:val>
          <c:extLst>
            <c:ext xmlns:c16="http://schemas.microsoft.com/office/drawing/2014/chart" uri="{C3380CC4-5D6E-409C-BE32-E72D297353CC}">
              <c16:uniqueId val="{00000000-BD20-4016-8B09-33DE27261E1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283.3</c:v>
                </c:pt>
                <c:pt idx="1">
                  <c:v>280.23</c:v>
                </c:pt>
                <c:pt idx="2">
                  <c:v>282.70999999999998</c:v>
                </c:pt>
                <c:pt idx="3">
                  <c:v>291.82</c:v>
                </c:pt>
                <c:pt idx="4">
                  <c:v>304.36</c:v>
                </c:pt>
              </c:numCache>
            </c:numRef>
          </c:val>
          <c:smooth val="0"/>
          <c:extLst>
            <c:ext xmlns:c16="http://schemas.microsoft.com/office/drawing/2014/chart" uri="{C3380CC4-5D6E-409C-BE32-E72D297353CC}">
              <c16:uniqueId val="{00000001-BD20-4016-8B09-33DE27261E1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【111.69】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Normal="100" zoomScaleSheetLayoutView="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富田林市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特定地域生活排水処理</v>
      </c>
      <c r="Q8" s="39"/>
      <c r="R8" s="39"/>
      <c r="S8" s="39"/>
      <c r="T8" s="39"/>
      <c r="U8" s="39"/>
      <c r="V8" s="39"/>
      <c r="W8" s="39" t="str">
        <f>データ!L6</f>
        <v>K2</v>
      </c>
      <c r="X8" s="39"/>
      <c r="Y8" s="39"/>
      <c r="Z8" s="39"/>
      <c r="AA8" s="39"/>
      <c r="AB8" s="39"/>
      <c r="AC8" s="39"/>
      <c r="AD8" s="40" t="str">
        <f>データ!$M$6</f>
        <v>非設置</v>
      </c>
      <c r="AE8" s="40"/>
      <c r="AF8" s="40"/>
      <c r="AG8" s="40"/>
      <c r="AH8" s="40"/>
      <c r="AI8" s="40"/>
      <c r="AJ8" s="40"/>
      <c r="AK8" s="3"/>
      <c r="AL8" s="41">
        <f>データ!S6</f>
        <v>107342</v>
      </c>
      <c r="AM8" s="41"/>
      <c r="AN8" s="41"/>
      <c r="AO8" s="41"/>
      <c r="AP8" s="41"/>
      <c r="AQ8" s="41"/>
      <c r="AR8" s="41"/>
      <c r="AS8" s="41"/>
      <c r="AT8" s="34">
        <f>データ!T6</f>
        <v>16.66</v>
      </c>
      <c r="AU8" s="34"/>
      <c r="AV8" s="34"/>
      <c r="AW8" s="34"/>
      <c r="AX8" s="34"/>
      <c r="AY8" s="34"/>
      <c r="AZ8" s="34"/>
      <c r="BA8" s="34"/>
      <c r="BB8" s="34">
        <f>データ!U6</f>
        <v>6443.1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38.979999999999997</v>
      </c>
      <c r="J10" s="34"/>
      <c r="K10" s="34"/>
      <c r="L10" s="34"/>
      <c r="M10" s="34"/>
      <c r="N10" s="34"/>
      <c r="O10" s="34"/>
      <c r="P10" s="34">
        <f>データ!P6</f>
        <v>1.96</v>
      </c>
      <c r="Q10" s="34"/>
      <c r="R10" s="34"/>
      <c r="S10" s="34"/>
      <c r="T10" s="34"/>
      <c r="U10" s="34"/>
      <c r="V10" s="34"/>
      <c r="W10" s="34">
        <f>データ!Q6</f>
        <v>100</v>
      </c>
      <c r="X10" s="34"/>
      <c r="Y10" s="34"/>
      <c r="Z10" s="34"/>
      <c r="AA10" s="34"/>
      <c r="AB10" s="34"/>
      <c r="AC10" s="34"/>
      <c r="AD10" s="41">
        <f>データ!R6</f>
        <v>1491</v>
      </c>
      <c r="AE10" s="41"/>
      <c r="AF10" s="41"/>
      <c r="AG10" s="41"/>
      <c r="AH10" s="41"/>
      <c r="AI10" s="41"/>
      <c r="AJ10" s="41"/>
      <c r="AK10" s="2"/>
      <c r="AL10" s="41">
        <f>データ!V6</f>
        <v>2088</v>
      </c>
      <c r="AM10" s="41"/>
      <c r="AN10" s="41"/>
      <c r="AO10" s="41"/>
      <c r="AP10" s="41"/>
      <c r="AQ10" s="41"/>
      <c r="AR10" s="41"/>
      <c r="AS10" s="41"/>
      <c r="AT10" s="34">
        <f>データ!W6</f>
        <v>11.55</v>
      </c>
      <c r="AU10" s="34"/>
      <c r="AV10" s="34"/>
      <c r="AW10" s="34"/>
      <c r="AX10" s="34"/>
      <c r="AY10" s="34"/>
      <c r="AZ10" s="34"/>
      <c r="BA10" s="34"/>
      <c r="BB10" s="34">
        <f>データ!X6</f>
        <v>180.78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112</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22.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uIkIHvhYcyhZtTXB85x/hkkrPC0jVllW38oOnPxlpH+B3gRqv582gQV0dmU7ANv/Md8afBatRgmF/ynz4GkDzA==" saltValue="OXhpGRDXePpITEfOkkufv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272141</v>
      </c>
      <c r="D6" s="19">
        <f t="shared" si="3"/>
        <v>46</v>
      </c>
      <c r="E6" s="19">
        <f t="shared" si="3"/>
        <v>18</v>
      </c>
      <c r="F6" s="19">
        <f t="shared" si="3"/>
        <v>0</v>
      </c>
      <c r="G6" s="19">
        <f t="shared" si="3"/>
        <v>0</v>
      </c>
      <c r="H6" s="19" t="str">
        <f t="shared" si="3"/>
        <v>大阪府　富田林市</v>
      </c>
      <c r="I6" s="19" t="str">
        <f t="shared" si="3"/>
        <v>法適用</v>
      </c>
      <c r="J6" s="19" t="str">
        <f t="shared" si="3"/>
        <v>下水道事業</v>
      </c>
      <c r="K6" s="19" t="str">
        <f t="shared" si="3"/>
        <v>特定地域生活排水処理</v>
      </c>
      <c r="L6" s="19" t="str">
        <f t="shared" si="3"/>
        <v>K2</v>
      </c>
      <c r="M6" s="19" t="str">
        <f t="shared" si="3"/>
        <v>非設置</v>
      </c>
      <c r="N6" s="20" t="str">
        <f t="shared" si="3"/>
        <v>-</v>
      </c>
      <c r="O6" s="20">
        <f t="shared" si="3"/>
        <v>38.979999999999997</v>
      </c>
      <c r="P6" s="20">
        <f t="shared" si="3"/>
        <v>1.96</v>
      </c>
      <c r="Q6" s="20">
        <f t="shared" si="3"/>
        <v>100</v>
      </c>
      <c r="R6" s="20">
        <f t="shared" si="3"/>
        <v>1491</v>
      </c>
      <c r="S6" s="20">
        <f t="shared" si="3"/>
        <v>107342</v>
      </c>
      <c r="T6" s="20">
        <f t="shared" si="3"/>
        <v>16.66</v>
      </c>
      <c r="U6" s="20">
        <f t="shared" si="3"/>
        <v>6443.1</v>
      </c>
      <c r="V6" s="20">
        <f t="shared" si="3"/>
        <v>2088</v>
      </c>
      <c r="W6" s="20">
        <f t="shared" si="3"/>
        <v>11.55</v>
      </c>
      <c r="X6" s="20">
        <f t="shared" si="3"/>
        <v>180.78</v>
      </c>
      <c r="Y6" s="21">
        <f>IF(Y7="",NA(),Y7)</f>
        <v>111.18</v>
      </c>
      <c r="Z6" s="21">
        <f t="shared" ref="Z6:AH6" si="4">IF(Z7="",NA(),Z7)</f>
        <v>99.98</v>
      </c>
      <c r="AA6" s="21">
        <f t="shared" si="4"/>
        <v>100.46</v>
      </c>
      <c r="AB6" s="21">
        <f t="shared" si="4"/>
        <v>103.62</v>
      </c>
      <c r="AC6" s="21">
        <f t="shared" si="4"/>
        <v>96.87</v>
      </c>
      <c r="AD6" s="21">
        <f t="shared" si="4"/>
        <v>93.76</v>
      </c>
      <c r="AE6" s="21">
        <f t="shared" si="4"/>
        <v>99.03</v>
      </c>
      <c r="AF6" s="21">
        <f t="shared" si="4"/>
        <v>100.41</v>
      </c>
      <c r="AG6" s="21">
        <f t="shared" si="4"/>
        <v>100.17</v>
      </c>
      <c r="AH6" s="21">
        <f t="shared" si="4"/>
        <v>96.95</v>
      </c>
      <c r="AI6" s="20" t="str">
        <f>IF(AI7="","",IF(AI7="-","【-】","【"&amp;SUBSTITUTE(TEXT(AI7,"#,##0.00"),"-","△")&amp;"】"))</f>
        <v>【96.62】</v>
      </c>
      <c r="AJ6" s="21">
        <f>IF(AJ7="",NA(),AJ7)</f>
        <v>80.430000000000007</v>
      </c>
      <c r="AK6" s="21">
        <f t="shared" ref="AK6:AS6" si="5">IF(AK7="",NA(),AK7)</f>
        <v>74.34</v>
      </c>
      <c r="AL6" s="21">
        <f t="shared" si="5"/>
        <v>74.92</v>
      </c>
      <c r="AM6" s="21">
        <f t="shared" si="5"/>
        <v>52.2</v>
      </c>
      <c r="AN6" s="21">
        <f t="shared" si="5"/>
        <v>76.91</v>
      </c>
      <c r="AO6" s="21">
        <f t="shared" si="5"/>
        <v>173.09</v>
      </c>
      <c r="AP6" s="21">
        <f t="shared" si="5"/>
        <v>74.239999999999995</v>
      </c>
      <c r="AQ6" s="21">
        <f t="shared" si="5"/>
        <v>83.92</v>
      </c>
      <c r="AR6" s="21">
        <f t="shared" si="5"/>
        <v>89.31</v>
      </c>
      <c r="AS6" s="21">
        <f t="shared" si="5"/>
        <v>91.33</v>
      </c>
      <c r="AT6" s="20" t="str">
        <f>IF(AT7="","",IF(AT7="-","【-】","【"&amp;SUBSTITUTE(TEXT(AT7,"#,##0.00"),"-","△")&amp;"】"))</f>
        <v>【111.69】</v>
      </c>
      <c r="AU6" s="21">
        <f>IF(AU7="",NA(),AU7)</f>
        <v>66.58</v>
      </c>
      <c r="AV6" s="21">
        <f t="shared" ref="AV6:BD6" si="6">IF(AV7="",NA(),AV7)</f>
        <v>94.23</v>
      </c>
      <c r="AW6" s="21">
        <f t="shared" si="6"/>
        <v>97.85</v>
      </c>
      <c r="AX6" s="21">
        <f t="shared" si="6"/>
        <v>119.62</v>
      </c>
      <c r="AY6" s="21">
        <f t="shared" si="6"/>
        <v>121.31</v>
      </c>
      <c r="AZ6" s="21">
        <f t="shared" si="6"/>
        <v>117.39</v>
      </c>
      <c r="BA6" s="21">
        <f t="shared" si="6"/>
        <v>100.47</v>
      </c>
      <c r="BB6" s="21">
        <f t="shared" si="6"/>
        <v>122.71</v>
      </c>
      <c r="BC6" s="21">
        <f t="shared" si="6"/>
        <v>138.19999999999999</v>
      </c>
      <c r="BD6" s="21">
        <f t="shared" si="6"/>
        <v>126.97</v>
      </c>
      <c r="BE6" s="20" t="str">
        <f>IF(BE7="","",IF(BE7="-","【-】","【"&amp;SUBSTITUTE(TEXT(BE7,"#,##0.00"),"-","△")&amp;"】"))</f>
        <v>【111.29】</v>
      </c>
      <c r="BF6" s="21">
        <f>IF(BF7="",NA(),BF7)</f>
        <v>1904.37</v>
      </c>
      <c r="BG6" s="21">
        <f t="shared" ref="BG6:BO6" si="7">IF(BG7="",NA(),BG7)</f>
        <v>1741.56</v>
      </c>
      <c r="BH6" s="21">
        <f t="shared" si="7"/>
        <v>1851.1</v>
      </c>
      <c r="BI6" s="21">
        <f t="shared" si="7"/>
        <v>2215.38</v>
      </c>
      <c r="BJ6" s="21">
        <f t="shared" si="7"/>
        <v>750.13</v>
      </c>
      <c r="BK6" s="21">
        <f t="shared" si="7"/>
        <v>421.25</v>
      </c>
      <c r="BL6" s="21">
        <f t="shared" si="7"/>
        <v>294.27</v>
      </c>
      <c r="BM6" s="21">
        <f t="shared" si="7"/>
        <v>294.08999999999997</v>
      </c>
      <c r="BN6" s="21">
        <f t="shared" si="7"/>
        <v>294.08999999999997</v>
      </c>
      <c r="BO6" s="21">
        <f t="shared" si="7"/>
        <v>338.47</v>
      </c>
      <c r="BP6" s="20" t="str">
        <f>IF(BP7="","",IF(BP7="-","【-】","【"&amp;SUBSTITUTE(TEXT(BP7,"#,##0.00"),"-","△")&amp;"】"))</f>
        <v>【349.83】</v>
      </c>
      <c r="BQ6" s="21">
        <f>IF(BQ7="",NA(),BQ7)</f>
        <v>21.29</v>
      </c>
      <c r="BR6" s="21">
        <f t="shared" ref="BR6:BZ6" si="8">IF(BR7="",NA(),BR7)</f>
        <v>20.82</v>
      </c>
      <c r="BS6" s="21">
        <f t="shared" si="8"/>
        <v>19.46</v>
      </c>
      <c r="BT6" s="21">
        <f t="shared" si="8"/>
        <v>20.87</v>
      </c>
      <c r="BU6" s="21">
        <f t="shared" si="8"/>
        <v>18.440000000000001</v>
      </c>
      <c r="BV6" s="21">
        <f t="shared" si="8"/>
        <v>53.23</v>
      </c>
      <c r="BW6" s="21">
        <f t="shared" si="8"/>
        <v>60.59</v>
      </c>
      <c r="BX6" s="21">
        <f t="shared" si="8"/>
        <v>60</v>
      </c>
      <c r="BY6" s="21">
        <f t="shared" si="8"/>
        <v>59.01</v>
      </c>
      <c r="BZ6" s="21">
        <f t="shared" si="8"/>
        <v>56.06</v>
      </c>
      <c r="CA6" s="20" t="str">
        <f>IF(CA7="","",IF(CA7="-","【-】","【"&amp;SUBSTITUTE(TEXT(CA7,"#,##0.00"),"-","△")&amp;"】"))</f>
        <v>【53.65】</v>
      </c>
      <c r="CB6" s="21">
        <f>IF(CB7="",NA(),CB7)</f>
        <v>367.48</v>
      </c>
      <c r="CC6" s="21">
        <f t="shared" ref="CC6:CK6" si="9">IF(CC7="",NA(),CC7)</f>
        <v>385.21</v>
      </c>
      <c r="CD6" s="21">
        <f t="shared" si="9"/>
        <v>402.88</v>
      </c>
      <c r="CE6" s="21">
        <f t="shared" si="9"/>
        <v>372.92</v>
      </c>
      <c r="CF6" s="21">
        <f t="shared" si="9"/>
        <v>416.67</v>
      </c>
      <c r="CG6" s="21">
        <f t="shared" si="9"/>
        <v>283.3</v>
      </c>
      <c r="CH6" s="21">
        <f t="shared" si="9"/>
        <v>280.23</v>
      </c>
      <c r="CI6" s="21">
        <f t="shared" si="9"/>
        <v>282.70999999999998</v>
      </c>
      <c r="CJ6" s="21">
        <f t="shared" si="9"/>
        <v>291.82</v>
      </c>
      <c r="CK6" s="21">
        <f t="shared" si="9"/>
        <v>304.36</v>
      </c>
      <c r="CL6" s="20" t="str">
        <f>IF(CL7="","",IF(CL7="-","【-】","【"&amp;SUBSTITUTE(TEXT(CL7,"#,##0.00"),"-","△")&amp;"】"))</f>
        <v>【307.86】</v>
      </c>
      <c r="CM6" s="21">
        <f>IF(CM7="",NA(),CM7)</f>
        <v>60.05</v>
      </c>
      <c r="CN6" s="21">
        <f t="shared" ref="CN6:CV6" si="10">IF(CN7="",NA(),CN7)</f>
        <v>60.02</v>
      </c>
      <c r="CO6" s="21">
        <f t="shared" si="10"/>
        <v>60</v>
      </c>
      <c r="CP6" s="21">
        <f t="shared" si="10"/>
        <v>60</v>
      </c>
      <c r="CQ6" s="21">
        <f t="shared" si="10"/>
        <v>60.02</v>
      </c>
      <c r="CR6" s="21">
        <f t="shared" si="10"/>
        <v>55.96</v>
      </c>
      <c r="CS6" s="21">
        <f t="shared" si="10"/>
        <v>58.19</v>
      </c>
      <c r="CT6" s="21">
        <f t="shared" si="10"/>
        <v>56.52</v>
      </c>
      <c r="CU6" s="21">
        <f t="shared" si="10"/>
        <v>88.45</v>
      </c>
      <c r="CV6" s="21">
        <f t="shared" si="10"/>
        <v>54.08</v>
      </c>
      <c r="CW6" s="20" t="str">
        <f>IF(CW7="","",IF(CW7="-","【-】","【"&amp;SUBSTITUTE(TEXT(CW7,"#,##0.00"),"-","△")&amp;"】"))</f>
        <v>【54.61】</v>
      </c>
      <c r="CX6" s="21">
        <f>IF(CX7="",NA(),CX7)</f>
        <v>100</v>
      </c>
      <c r="CY6" s="21">
        <f t="shared" ref="CY6:DG6" si="11">IF(CY7="",NA(),CY7)</f>
        <v>100</v>
      </c>
      <c r="CZ6" s="21">
        <f t="shared" si="11"/>
        <v>100</v>
      </c>
      <c r="DA6" s="21">
        <f t="shared" si="11"/>
        <v>100</v>
      </c>
      <c r="DB6" s="21">
        <f t="shared" si="11"/>
        <v>100</v>
      </c>
      <c r="DC6" s="21">
        <f t="shared" si="11"/>
        <v>60.12</v>
      </c>
      <c r="DD6" s="21">
        <f t="shared" si="11"/>
        <v>87.8</v>
      </c>
      <c r="DE6" s="21">
        <f t="shared" si="11"/>
        <v>88.43</v>
      </c>
      <c r="DF6" s="21">
        <f t="shared" si="11"/>
        <v>90.34</v>
      </c>
      <c r="DG6" s="21">
        <f t="shared" si="11"/>
        <v>90.57</v>
      </c>
      <c r="DH6" s="20" t="str">
        <f>IF(DH7="","",IF(DH7="-","【-】","【"&amp;SUBSTITUTE(TEXT(DH7,"#,##0.00"),"-","△")&amp;"】"))</f>
        <v>【85.31】</v>
      </c>
      <c r="DI6" s="21">
        <f>IF(DI7="",NA(),DI7)</f>
        <v>16.53</v>
      </c>
      <c r="DJ6" s="21">
        <f t="shared" ref="DJ6:DR6" si="12">IF(DJ7="",NA(),DJ7)</f>
        <v>20.12</v>
      </c>
      <c r="DK6" s="21">
        <f t="shared" si="12"/>
        <v>23.77</v>
      </c>
      <c r="DL6" s="21">
        <f t="shared" si="12"/>
        <v>23.57</v>
      </c>
      <c r="DM6" s="21">
        <f t="shared" si="12"/>
        <v>26.79</v>
      </c>
      <c r="DN6" s="21">
        <f t="shared" si="12"/>
        <v>16.63</v>
      </c>
      <c r="DO6" s="21">
        <f t="shared" si="12"/>
        <v>15.74</v>
      </c>
      <c r="DP6" s="21">
        <f t="shared" si="12"/>
        <v>21.02</v>
      </c>
      <c r="DQ6" s="21">
        <f t="shared" si="12"/>
        <v>24.31</v>
      </c>
      <c r="DR6" s="21">
        <f t="shared" si="12"/>
        <v>26.92</v>
      </c>
      <c r="DS6" s="20" t="str">
        <f>IF(DS7="","",IF(DS7="-","【-】","【"&amp;SUBSTITUTE(TEXT(DS7,"#,##0.00"),"-","△")&amp;"】"))</f>
        <v>【25.25】</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2023</v>
      </c>
      <c r="C7" s="23">
        <v>272141</v>
      </c>
      <c r="D7" s="23">
        <v>46</v>
      </c>
      <c r="E7" s="23">
        <v>18</v>
      </c>
      <c r="F7" s="23">
        <v>0</v>
      </c>
      <c r="G7" s="23">
        <v>0</v>
      </c>
      <c r="H7" s="23" t="s">
        <v>96</v>
      </c>
      <c r="I7" s="23" t="s">
        <v>97</v>
      </c>
      <c r="J7" s="23" t="s">
        <v>98</v>
      </c>
      <c r="K7" s="23" t="s">
        <v>99</v>
      </c>
      <c r="L7" s="23" t="s">
        <v>100</v>
      </c>
      <c r="M7" s="23" t="s">
        <v>101</v>
      </c>
      <c r="N7" s="24" t="s">
        <v>102</v>
      </c>
      <c r="O7" s="24">
        <v>38.979999999999997</v>
      </c>
      <c r="P7" s="24">
        <v>1.96</v>
      </c>
      <c r="Q7" s="24">
        <v>100</v>
      </c>
      <c r="R7" s="24">
        <v>1491</v>
      </c>
      <c r="S7" s="24">
        <v>107342</v>
      </c>
      <c r="T7" s="24">
        <v>16.66</v>
      </c>
      <c r="U7" s="24">
        <v>6443.1</v>
      </c>
      <c r="V7" s="24">
        <v>2088</v>
      </c>
      <c r="W7" s="24">
        <v>11.55</v>
      </c>
      <c r="X7" s="24">
        <v>180.78</v>
      </c>
      <c r="Y7" s="24">
        <v>111.18</v>
      </c>
      <c r="Z7" s="24">
        <v>99.98</v>
      </c>
      <c r="AA7" s="24">
        <v>100.46</v>
      </c>
      <c r="AB7" s="24">
        <v>103.62</v>
      </c>
      <c r="AC7" s="24">
        <v>96.87</v>
      </c>
      <c r="AD7" s="24">
        <v>93.76</v>
      </c>
      <c r="AE7" s="24">
        <v>99.03</v>
      </c>
      <c r="AF7" s="24">
        <v>100.41</v>
      </c>
      <c r="AG7" s="24">
        <v>100.17</v>
      </c>
      <c r="AH7" s="24">
        <v>96.95</v>
      </c>
      <c r="AI7" s="24">
        <v>96.62</v>
      </c>
      <c r="AJ7" s="24">
        <v>80.430000000000007</v>
      </c>
      <c r="AK7" s="24">
        <v>74.34</v>
      </c>
      <c r="AL7" s="24">
        <v>74.92</v>
      </c>
      <c r="AM7" s="24">
        <v>52.2</v>
      </c>
      <c r="AN7" s="24">
        <v>76.91</v>
      </c>
      <c r="AO7" s="24">
        <v>173.09</v>
      </c>
      <c r="AP7" s="24">
        <v>74.239999999999995</v>
      </c>
      <c r="AQ7" s="24">
        <v>83.92</v>
      </c>
      <c r="AR7" s="24">
        <v>89.31</v>
      </c>
      <c r="AS7" s="24">
        <v>91.33</v>
      </c>
      <c r="AT7" s="24">
        <v>111.69</v>
      </c>
      <c r="AU7" s="24">
        <v>66.58</v>
      </c>
      <c r="AV7" s="24">
        <v>94.23</v>
      </c>
      <c r="AW7" s="24">
        <v>97.85</v>
      </c>
      <c r="AX7" s="24">
        <v>119.62</v>
      </c>
      <c r="AY7" s="24">
        <v>121.31</v>
      </c>
      <c r="AZ7" s="24">
        <v>117.39</v>
      </c>
      <c r="BA7" s="24">
        <v>100.47</v>
      </c>
      <c r="BB7" s="24">
        <v>122.71</v>
      </c>
      <c r="BC7" s="24">
        <v>138.19999999999999</v>
      </c>
      <c r="BD7" s="24">
        <v>126.97</v>
      </c>
      <c r="BE7" s="24">
        <v>111.29</v>
      </c>
      <c r="BF7" s="24">
        <v>1904.37</v>
      </c>
      <c r="BG7" s="24">
        <v>1741.56</v>
      </c>
      <c r="BH7" s="24">
        <v>1851.1</v>
      </c>
      <c r="BI7" s="24">
        <v>2215.38</v>
      </c>
      <c r="BJ7" s="24">
        <v>750.13</v>
      </c>
      <c r="BK7" s="24">
        <v>421.25</v>
      </c>
      <c r="BL7" s="24">
        <v>294.27</v>
      </c>
      <c r="BM7" s="24">
        <v>294.08999999999997</v>
      </c>
      <c r="BN7" s="24">
        <v>294.08999999999997</v>
      </c>
      <c r="BO7" s="24">
        <v>338.47</v>
      </c>
      <c r="BP7" s="24">
        <v>349.83</v>
      </c>
      <c r="BQ7" s="24">
        <v>21.29</v>
      </c>
      <c r="BR7" s="24">
        <v>20.82</v>
      </c>
      <c r="BS7" s="24">
        <v>19.46</v>
      </c>
      <c r="BT7" s="24">
        <v>20.87</v>
      </c>
      <c r="BU7" s="24">
        <v>18.440000000000001</v>
      </c>
      <c r="BV7" s="24">
        <v>53.23</v>
      </c>
      <c r="BW7" s="24">
        <v>60.59</v>
      </c>
      <c r="BX7" s="24">
        <v>60</v>
      </c>
      <c r="BY7" s="24">
        <v>59.01</v>
      </c>
      <c r="BZ7" s="24">
        <v>56.06</v>
      </c>
      <c r="CA7" s="24">
        <v>53.65</v>
      </c>
      <c r="CB7" s="24">
        <v>367.48</v>
      </c>
      <c r="CC7" s="24">
        <v>385.21</v>
      </c>
      <c r="CD7" s="24">
        <v>402.88</v>
      </c>
      <c r="CE7" s="24">
        <v>372.92</v>
      </c>
      <c r="CF7" s="24">
        <v>416.67</v>
      </c>
      <c r="CG7" s="24">
        <v>283.3</v>
      </c>
      <c r="CH7" s="24">
        <v>280.23</v>
      </c>
      <c r="CI7" s="24">
        <v>282.70999999999998</v>
      </c>
      <c r="CJ7" s="24">
        <v>291.82</v>
      </c>
      <c r="CK7" s="24">
        <v>304.36</v>
      </c>
      <c r="CL7" s="24">
        <v>307.86</v>
      </c>
      <c r="CM7" s="24">
        <v>60.05</v>
      </c>
      <c r="CN7" s="24">
        <v>60.02</v>
      </c>
      <c r="CO7" s="24">
        <v>60</v>
      </c>
      <c r="CP7" s="24">
        <v>60</v>
      </c>
      <c r="CQ7" s="24">
        <v>60.02</v>
      </c>
      <c r="CR7" s="24">
        <v>55.96</v>
      </c>
      <c r="CS7" s="24">
        <v>58.19</v>
      </c>
      <c r="CT7" s="24">
        <v>56.52</v>
      </c>
      <c r="CU7" s="24">
        <v>88.45</v>
      </c>
      <c r="CV7" s="24">
        <v>54.08</v>
      </c>
      <c r="CW7" s="24">
        <v>54.61</v>
      </c>
      <c r="CX7" s="24">
        <v>100</v>
      </c>
      <c r="CY7" s="24">
        <v>100</v>
      </c>
      <c r="CZ7" s="24">
        <v>100</v>
      </c>
      <c r="DA7" s="24">
        <v>100</v>
      </c>
      <c r="DB7" s="24">
        <v>100</v>
      </c>
      <c r="DC7" s="24">
        <v>60.12</v>
      </c>
      <c r="DD7" s="24">
        <v>87.8</v>
      </c>
      <c r="DE7" s="24">
        <v>88.43</v>
      </c>
      <c r="DF7" s="24">
        <v>90.34</v>
      </c>
      <c r="DG7" s="24">
        <v>90.57</v>
      </c>
      <c r="DH7" s="24">
        <v>85.31</v>
      </c>
      <c r="DI7" s="24">
        <v>16.53</v>
      </c>
      <c r="DJ7" s="24">
        <v>20.12</v>
      </c>
      <c r="DK7" s="24">
        <v>23.77</v>
      </c>
      <c r="DL7" s="24">
        <v>23.57</v>
      </c>
      <c r="DM7" s="24">
        <v>26.79</v>
      </c>
      <c r="DN7" s="24">
        <v>16.63</v>
      </c>
      <c r="DO7" s="24">
        <v>15.74</v>
      </c>
      <c r="DP7" s="24">
        <v>21.02</v>
      </c>
      <c r="DQ7" s="24">
        <v>24.31</v>
      </c>
      <c r="DR7" s="24">
        <v>26.92</v>
      </c>
      <c r="DS7" s="24">
        <v>25.25</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田中　滉</cp:lastModifiedBy>
  <cp:lastPrinted>2025-01-29T00:37:56Z</cp:lastPrinted>
  <dcterms:created xsi:type="dcterms:W3CDTF">2024-12-19T01:35:25Z</dcterms:created>
  <dcterms:modified xsi:type="dcterms:W3CDTF">2025-02-14T06:04:33Z</dcterms:modified>
  <cp:category/>
</cp:coreProperties>
</file>