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Y:\【機構改革】下水道課から下水道総務課へ移行\経理係\03 随時処理\00 照会・依頼\01 他市・他課からの照会\R6\250124 公営企業に係る経営比較分析表（令和５年度決算）の分析等について（依頼）\04起案\"/>
    </mc:Choice>
  </mc:AlternateContent>
  <workbookProtection workbookAlgorithmName="SHA-512" workbookHashValue="7OKAiwysB87JMPPIsG7Nz7xPvggMze58C3ImlzjdJrPzVkmqf2Kro5aylm/s5bxwbR4Mv7DdrGJ3wcMZG+V8JQ==" workbookSaltValue="M3+zU5ZrJR/RmIW0tzktSA==" workbookSpinCount="100000" lockStructure="1"/>
  <bookViews>
    <workbookView xWindow="0" yWindow="0" windowWidth="23040" windowHeight="9218"/>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AD10" i="4" s="1"/>
  <c r="Q6" i="5"/>
  <c r="W10" i="4" s="1"/>
  <c r="P6" i="5"/>
  <c r="P10" i="4" s="1"/>
  <c r="O6" i="5"/>
  <c r="N6" i="5"/>
  <c r="B10" i="4" s="1"/>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K85" i="4"/>
  <c r="J85" i="4"/>
  <c r="I85" i="4"/>
  <c r="G85" i="4"/>
  <c r="F85" i="4"/>
  <c r="E85" i="4"/>
  <c r="AT10" i="4"/>
  <c r="AL10" i="4"/>
  <c r="I10" i="4"/>
  <c r="AL8" i="4"/>
  <c r="P8" i="4"/>
  <c r="I8" i="4"/>
</calcChain>
</file>

<file path=xl/sharedStrings.xml><?xml version="1.0" encoding="utf-8"?>
<sst xmlns="http://schemas.openxmlformats.org/spreadsheetml/2006/main" count="236" uniqueCount="115">
  <si>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</si>
  <si>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</si>
  <si>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</si>
  <si>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</si>
  <si>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</si>
  <si>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</si>
  <si>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</si>
  <si>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</si>
  <si>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</si>
  <si>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</si>
  <si>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</si>
  <si>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</si>
  <si>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</si>
  <si>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</si>
  <si>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</si>
  <si>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</si>
  <si>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</si>
  <si>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</si>
  <si>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</si>
  <si>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</si>
  <si>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</si>
  <si>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</si>
  <si>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</si>
  <si>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</si>
  <si>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</si>
  <si>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</si>
  <si>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</si>
  <si>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</si>
  <si>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</si>
  <si>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</si>
  <si>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</si>
  <si>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</si>
  <si>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</si>
  <si>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</si>
  <si>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</si>
  <si>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</si>
  <si>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</si>
  <si>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</si>
  <si>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</si>
  <si>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</si>
  <si>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</si>
  <si>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</si>
  <si>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</si>
  <si>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</si>
  <si>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</si>
  <si>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</si>
  <si>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</si>
  <si>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</si>
  <si>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</si>
  <si>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</si>
  <si>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</si>
  <si>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</si>
  <si>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</si>
  <si>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</si>
  <si>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</si>
  <si>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</si>
  <si>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</si>
  <si>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</si>
  <si>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</si>
  <si>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</si>
  <si>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</si>
  <si>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</si>
  <si>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</si>
  <si>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</si>
  <si>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</si>
  <si>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</si>
  <si>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</si>
  <si>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</si>
  <si>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</si>
  <si>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</si>
  <si>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</si>
  <si>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</si>
  <si>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</si>
  <si>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</si>
  <si>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</si>
  <si>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</si>
  <si>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</si>
  <si>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</si>
  <si>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</si>
  <si>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</si>
  <si>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</si>
  <si>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</si>
  <si>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</si>
  <si>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</si>
  <si>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</si>
  <si>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</si>
  <si>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</si>
  <si>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</si>
  <si>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</si>
  <si>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</si>
  <si>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</si>
  <si>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</si>
  <si>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</si>
  <si>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</si>
  <si>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</si>
  <si>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</si>
  <si>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茨木市</t>
  </si>
  <si>
    <t>法適用</t>
  </si>
  <si>
    <t>下水道事業</t>
  </si>
  <si>
    <t>公共下水道</t>
  </si>
  <si>
    <t>Aa</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</si>
  <si>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</si>
  <si>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</si>
  <si>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</si>
  <si>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</si>
  <si>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</si>
  <si>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</si>
  <si>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</si>
  <si>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</si>
  <si>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</si>
  <si>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</si>
  <si>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←書式設定</t>
    <rPh sb="1" eb="3">
      <t>ショシキ</t>
    </rPh>
    <rPh sb="3" eb="5">
      <t>セッテイ</t>
    </rPh>
    <phoneticPr fontId="4"/>
  </si>
  <si>
    <t>　平成29年度に下水道使用料の改定を実施しており、これにより流動比率の数値改善が今後も見込まれる。
　今後、人口減少や節水機器の普及による使用料減少の影響から事業資金が減少していき、また高度経済成長時に布設した管渠の更新時期を迎える。茨木市下水道ストックマネジメント計画に基づき、計画的な管渠の改築更新を進め、茨木市下水道等事業経営戦略を基に永続的な事業運営を図り、経営の健全性・効率性を確保していくことが重要である。</t>
    <phoneticPr fontId="4"/>
  </si>
  <si>
    <t>　令和５年度において類似団体平均値と比較すると、効率的な事業運営の点では、①経常収支比率は100％を超えやや高い水準であり、⑧水洗化率も高い水準にある。また、⑥汚水処理原価は、流域下水道維持管理費負担金により増加したものの、低い水準である。本市は流域下水道に接続しているため、汚水処理等において一定のスケールメリットを享受していることが一因であると考えられる。
　経営の健全性の観点では、類似団体平均値と比較して⑤経費回収率が高い水準にある。これは下水道使用料が適正な水準にあり収入を確保できているためである。本市においては、令和元年度まで資金の不足分を一般会計から基準外繰入金で賄っていたため、資金残高が少なく、短期的な支払い能力は低い状況であったが、近年では現金等の流動資産が増加傾向であるため、③流動比率は上昇しており、令和４年度以降は類似団体平均値よりやや高い水準となっている。
　他に、④企業債残高対事業規模比率については、類似団体平均値と比較して低い水準であることから、改築更新への現状投資額が低く、投資規模が使用料水準と比較して過大なものになっていないことを示している。
　なお、⑦施設利用率については、汚水処理施設を保有していないため、該当数値はない。</t>
    <rPh sb="88" eb="93">
      <t>リュウイキゲスイドウ</t>
    </rPh>
    <rPh sb="93" eb="98">
      <t>イジカンリヒ</t>
    </rPh>
    <rPh sb="98" eb="101">
      <t>フタンキン</t>
    </rPh>
    <rPh sb="104" eb="106">
      <t>ゾウカ</t>
    </rPh>
    <rPh sb="327" eb="329">
      <t>キンネン</t>
    </rPh>
    <rPh sb="363" eb="365">
      <t>レイワ</t>
    </rPh>
    <rPh sb="366" eb="368">
      <t>ネンド</t>
    </rPh>
    <rPh sb="368" eb="370">
      <t>イコウ</t>
    </rPh>
    <phoneticPr fontId="4"/>
  </si>
  <si>
    <t>　昭和37年に事業を開始したが、耐用年数を迎える管渠では、現状の調査結果は健全である。令和５年度において、②管渠老朽化率は令和４年度と比較すると上昇しているが、法定耐用年数を経過した管渠が少ないため、類似団体平均値と比較して低い水準である。③管渠改善率は令和３年度に上昇、令和４年度からは低下している。これは更新・改良・修繕を行っている管渠延長が年度により増減するためである。
　また、①有形固定資産減価償却率は類似団体平均値と比較すると高くなっているが、これはポンプ場に設置した機械等は耐用年数が管渠より短く、高額であることから、経年により累計の減価償却額が増加したためである。</t>
    <rPh sb="133" eb="135">
      <t>ジョウショウ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</si>
</sst>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_);[Red]\(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c:v>0.18</c:v>
                </c:pt>
                <c:pt idx="1">
                  <c:v>0.04</c:v>
                </c:pt>
                <c:pt idx="2">
                  <c:v>0.09</c:v>
                </c:pt>
                <c:pt idx="3">
                  <c:v>0.06</c:v>
                </c:pt>
                <c:pt idx="4">
                  <c:v>0.03</c:v>
                </c:pt>
              </c:numCache>
            </c:numRef>
          </c:val>
          <c:extLst>
            <c:ext xmlns:c16="http://schemas.microsoft.com/office/drawing/2014/chart" uri="{C3380CC4-5D6E-409C-BE32-E72D297353CC}">
              <c16:uniqueId val="{00000000-A6F6-4269-9361-21B91FA403E4}"/>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0.16</c:v>
                </c:pt>
                <c:pt idx="1">
                  <c:v>0.14000000000000001</c:v>
                </c:pt>
                <c:pt idx="2">
                  <c:v>0.15</c:v>
                </c:pt>
                <c:pt idx="3">
                  <c:v>0.16</c:v>
                </c:pt>
                <c:pt idx="4">
                  <c:v>0.16</c:v>
                </c:pt>
              </c:numCache>
            </c:numRef>
          </c:val>
          <c:smooth val="0"/>
          <c:extLst>
            <c:ext xmlns:c16="http://schemas.microsoft.com/office/drawing/2014/chart" uri="{C3380CC4-5D6E-409C-BE32-E72D297353CC}">
              <c16:uniqueId val="{00000001-A6F6-4269-9361-21B91FA403E4}"/>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5F0B-4429-8B3F-EF9533270961}"/>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62.97</c:v>
                </c:pt>
                <c:pt idx="1">
                  <c:v>64.930000000000007</c:v>
                </c:pt>
                <c:pt idx="2">
                  <c:v>65.680000000000007</c:v>
                </c:pt>
                <c:pt idx="3">
                  <c:v>63.62</c:v>
                </c:pt>
                <c:pt idx="4">
                  <c:v>62.65</c:v>
                </c:pt>
              </c:numCache>
            </c:numRef>
          </c:val>
          <c:smooth val="0"/>
          <c:extLst>
            <c:ext xmlns:c16="http://schemas.microsoft.com/office/drawing/2014/chart" uri="{C3380CC4-5D6E-409C-BE32-E72D297353CC}">
              <c16:uniqueId val="{00000001-5F0B-4429-8B3F-EF9533270961}"/>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98.96</c:v>
                </c:pt>
                <c:pt idx="1">
                  <c:v>99.02</c:v>
                </c:pt>
                <c:pt idx="2">
                  <c:v>99.05</c:v>
                </c:pt>
                <c:pt idx="3">
                  <c:v>99.06</c:v>
                </c:pt>
                <c:pt idx="4">
                  <c:v>99.07</c:v>
                </c:pt>
              </c:numCache>
            </c:numRef>
          </c:val>
          <c:extLst>
            <c:ext xmlns:c16="http://schemas.microsoft.com/office/drawing/2014/chart" uri="{C3380CC4-5D6E-409C-BE32-E72D297353CC}">
              <c16:uniqueId val="{00000000-FFFE-4D40-B9AF-86ECCA281F9E}"/>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96.97</c:v>
                </c:pt>
                <c:pt idx="1">
                  <c:v>97.7</c:v>
                </c:pt>
                <c:pt idx="2">
                  <c:v>97.59</c:v>
                </c:pt>
                <c:pt idx="3">
                  <c:v>97.53</c:v>
                </c:pt>
                <c:pt idx="4">
                  <c:v>97.54</c:v>
                </c:pt>
              </c:numCache>
            </c:numRef>
          </c:val>
          <c:smooth val="0"/>
          <c:extLst>
            <c:ext xmlns:c16="http://schemas.microsoft.com/office/drawing/2014/chart" uri="{C3380CC4-5D6E-409C-BE32-E72D297353CC}">
              <c16:uniqueId val="{00000001-FFFE-4D40-B9AF-86ECCA281F9E}"/>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115.72</c:v>
                </c:pt>
                <c:pt idx="1">
                  <c:v>115.75</c:v>
                </c:pt>
                <c:pt idx="2">
                  <c:v>118.16</c:v>
                </c:pt>
                <c:pt idx="3">
                  <c:v>118.11</c:v>
                </c:pt>
                <c:pt idx="4">
                  <c:v>110.54</c:v>
                </c:pt>
              </c:numCache>
            </c:numRef>
          </c:val>
          <c:extLst>
            <c:ext xmlns:c16="http://schemas.microsoft.com/office/drawing/2014/chart" uri="{C3380CC4-5D6E-409C-BE32-E72D297353CC}">
              <c16:uniqueId val="{00000000-335B-4FDD-8B07-5544D107620C}"/>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109</c:v>
                </c:pt>
                <c:pt idx="1">
                  <c:v>107.09</c:v>
                </c:pt>
                <c:pt idx="2">
                  <c:v>107.96</c:v>
                </c:pt>
                <c:pt idx="3">
                  <c:v>107.29</c:v>
                </c:pt>
                <c:pt idx="4">
                  <c:v>106.58</c:v>
                </c:pt>
              </c:numCache>
            </c:numRef>
          </c:val>
          <c:smooth val="0"/>
          <c:extLst>
            <c:ext xmlns:c16="http://schemas.microsoft.com/office/drawing/2014/chart" uri="{C3380CC4-5D6E-409C-BE32-E72D297353CC}">
              <c16:uniqueId val="{00000001-335B-4FDD-8B07-5544D107620C}"/>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49.78</c:v>
                </c:pt>
                <c:pt idx="1">
                  <c:v>50.82</c:v>
                </c:pt>
                <c:pt idx="2">
                  <c:v>52.02</c:v>
                </c:pt>
                <c:pt idx="3">
                  <c:v>53.1</c:v>
                </c:pt>
                <c:pt idx="4">
                  <c:v>54.6</c:v>
                </c:pt>
              </c:numCache>
            </c:numRef>
          </c:val>
          <c:extLst>
            <c:ext xmlns:c16="http://schemas.microsoft.com/office/drawing/2014/chart" uri="{C3380CC4-5D6E-409C-BE32-E72D297353CC}">
              <c16:uniqueId val="{00000000-2EAA-4615-AED5-FA0E29CE94CE}"/>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24.54</c:v>
                </c:pt>
                <c:pt idx="1">
                  <c:v>23.38</c:v>
                </c:pt>
                <c:pt idx="2">
                  <c:v>24.59</c:v>
                </c:pt>
                <c:pt idx="3">
                  <c:v>26.87</c:v>
                </c:pt>
                <c:pt idx="4">
                  <c:v>29.31</c:v>
                </c:pt>
              </c:numCache>
            </c:numRef>
          </c:val>
          <c:smooth val="0"/>
          <c:extLst>
            <c:ext xmlns:c16="http://schemas.microsoft.com/office/drawing/2014/chart" uri="{C3380CC4-5D6E-409C-BE32-E72D297353CC}">
              <c16:uniqueId val="{00000001-2EAA-4615-AED5-FA0E29CE94CE}"/>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c:v>2.1800000000000002</c:v>
                </c:pt>
                <c:pt idx="1">
                  <c:v>3.61</c:v>
                </c:pt>
                <c:pt idx="2">
                  <c:v>4.3600000000000003</c:v>
                </c:pt>
                <c:pt idx="3">
                  <c:v>4.66</c:v>
                </c:pt>
                <c:pt idx="4">
                  <c:v>7.15</c:v>
                </c:pt>
              </c:numCache>
            </c:numRef>
          </c:val>
          <c:extLst>
            <c:ext xmlns:c16="http://schemas.microsoft.com/office/drawing/2014/chart" uri="{C3380CC4-5D6E-409C-BE32-E72D297353CC}">
              <c16:uniqueId val="{00000000-52EC-4227-A010-E69CD45EA45F}"/>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7.66</c:v>
                </c:pt>
                <c:pt idx="1">
                  <c:v>8.1999999999999993</c:v>
                </c:pt>
                <c:pt idx="2">
                  <c:v>9.43</c:v>
                </c:pt>
                <c:pt idx="3">
                  <c:v>12.4</c:v>
                </c:pt>
                <c:pt idx="4">
                  <c:v>13.81</c:v>
                </c:pt>
              </c:numCache>
            </c:numRef>
          </c:val>
          <c:smooth val="0"/>
          <c:extLst>
            <c:ext xmlns:c16="http://schemas.microsoft.com/office/drawing/2014/chart" uri="{C3380CC4-5D6E-409C-BE32-E72D297353CC}">
              <c16:uniqueId val="{00000001-52EC-4227-A010-E69CD45EA45F}"/>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51D7-415B-896C-813655E337A1}"/>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0.28000000000000003</c:v>
                </c:pt>
                <c:pt idx="1">
                  <c:v>0.59</c:v>
                </c:pt>
                <c:pt idx="2">
                  <c:v>0.68</c:v>
                </c:pt>
                <c:pt idx="3">
                  <c:v>0.9</c:v>
                </c:pt>
                <c:pt idx="4">
                  <c:v>1.19</c:v>
                </c:pt>
              </c:numCache>
            </c:numRef>
          </c:val>
          <c:smooth val="0"/>
          <c:extLst>
            <c:ext xmlns:c16="http://schemas.microsoft.com/office/drawing/2014/chart" uri="{C3380CC4-5D6E-409C-BE32-E72D297353CC}">
              <c16:uniqueId val="{00000001-51D7-415B-896C-813655E337A1}"/>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59.09</c:v>
                </c:pt>
                <c:pt idx="1">
                  <c:v>55.52</c:v>
                </c:pt>
                <c:pt idx="2">
                  <c:v>76.180000000000007</c:v>
                </c:pt>
                <c:pt idx="3">
                  <c:v>102.85</c:v>
                </c:pt>
                <c:pt idx="4">
                  <c:v>111.53</c:v>
                </c:pt>
              </c:numCache>
            </c:numRef>
          </c:val>
          <c:extLst>
            <c:ext xmlns:c16="http://schemas.microsoft.com/office/drawing/2014/chart" uri="{C3380CC4-5D6E-409C-BE32-E72D297353CC}">
              <c16:uniqueId val="{00000000-5E58-454E-BA2E-6DE22CB28652}"/>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71.19</c:v>
                </c:pt>
                <c:pt idx="1">
                  <c:v>77.72</c:v>
                </c:pt>
                <c:pt idx="2">
                  <c:v>86.61</c:v>
                </c:pt>
                <c:pt idx="3">
                  <c:v>100.73</c:v>
                </c:pt>
                <c:pt idx="4">
                  <c:v>108.7</c:v>
                </c:pt>
              </c:numCache>
            </c:numRef>
          </c:val>
          <c:smooth val="0"/>
          <c:extLst>
            <c:ext xmlns:c16="http://schemas.microsoft.com/office/drawing/2014/chart" uri="{C3380CC4-5D6E-409C-BE32-E72D297353CC}">
              <c16:uniqueId val="{00000001-5E58-454E-BA2E-6DE22CB28652}"/>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402.2</c:v>
                </c:pt>
                <c:pt idx="1">
                  <c:v>378.54</c:v>
                </c:pt>
                <c:pt idx="2">
                  <c:v>356.53</c:v>
                </c:pt>
                <c:pt idx="3">
                  <c:v>340.36</c:v>
                </c:pt>
                <c:pt idx="4">
                  <c:v>319.69</c:v>
                </c:pt>
              </c:numCache>
            </c:numRef>
          </c:val>
          <c:extLst>
            <c:ext xmlns:c16="http://schemas.microsoft.com/office/drawing/2014/chart" uri="{C3380CC4-5D6E-409C-BE32-E72D297353CC}">
              <c16:uniqueId val="{00000000-B4B2-4C75-AF06-581BE20DFBD3}"/>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517.34</c:v>
                </c:pt>
                <c:pt idx="1">
                  <c:v>485.6</c:v>
                </c:pt>
                <c:pt idx="2">
                  <c:v>463.93</c:v>
                </c:pt>
                <c:pt idx="3">
                  <c:v>481.88</c:v>
                </c:pt>
                <c:pt idx="4">
                  <c:v>460.03</c:v>
                </c:pt>
              </c:numCache>
            </c:numRef>
          </c:val>
          <c:smooth val="0"/>
          <c:extLst>
            <c:ext xmlns:c16="http://schemas.microsoft.com/office/drawing/2014/chart" uri="{C3380CC4-5D6E-409C-BE32-E72D297353CC}">
              <c16:uniqueId val="{00000001-B4B2-4C75-AF06-581BE20DFBD3}"/>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123.77</c:v>
                </c:pt>
                <c:pt idx="1">
                  <c:v>121.93</c:v>
                </c:pt>
                <c:pt idx="2">
                  <c:v>128.36000000000001</c:v>
                </c:pt>
                <c:pt idx="3">
                  <c:v>128.58000000000001</c:v>
                </c:pt>
                <c:pt idx="4">
                  <c:v>113.61</c:v>
                </c:pt>
              </c:numCache>
            </c:numRef>
          </c:val>
          <c:extLst>
            <c:ext xmlns:c16="http://schemas.microsoft.com/office/drawing/2014/chart" uri="{C3380CC4-5D6E-409C-BE32-E72D297353CC}">
              <c16:uniqueId val="{00000000-6DBE-40B2-8D34-D03BA2A380FF}"/>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99.89</c:v>
                </c:pt>
                <c:pt idx="1">
                  <c:v>99.95</c:v>
                </c:pt>
                <c:pt idx="2">
                  <c:v>103.4</c:v>
                </c:pt>
                <c:pt idx="3">
                  <c:v>101.87</c:v>
                </c:pt>
                <c:pt idx="4">
                  <c:v>101.33</c:v>
                </c:pt>
              </c:numCache>
            </c:numRef>
          </c:val>
          <c:smooth val="0"/>
          <c:extLst>
            <c:ext xmlns:c16="http://schemas.microsoft.com/office/drawing/2014/chart" uri="{C3380CC4-5D6E-409C-BE32-E72D297353CC}">
              <c16:uniqueId val="{00000001-6DBE-40B2-8D34-D03BA2A380FF}"/>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96.18</c:v>
                </c:pt>
                <c:pt idx="1">
                  <c:v>94.62</c:v>
                </c:pt>
                <c:pt idx="2">
                  <c:v>91.73</c:v>
                </c:pt>
                <c:pt idx="3">
                  <c:v>92.02</c:v>
                </c:pt>
                <c:pt idx="4">
                  <c:v>104.26</c:v>
                </c:pt>
              </c:numCache>
            </c:numRef>
          </c:val>
          <c:extLst>
            <c:ext xmlns:c16="http://schemas.microsoft.com/office/drawing/2014/chart" uri="{C3380CC4-5D6E-409C-BE32-E72D297353CC}">
              <c16:uniqueId val="{00000000-2EDA-44AE-A00A-7948A4B3031E}"/>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112.4</c:v>
                </c:pt>
                <c:pt idx="1">
                  <c:v>110.21</c:v>
                </c:pt>
                <c:pt idx="2">
                  <c:v>110.26</c:v>
                </c:pt>
                <c:pt idx="3">
                  <c:v>111.88</c:v>
                </c:pt>
                <c:pt idx="4">
                  <c:v>114.16</c:v>
                </c:pt>
              </c:numCache>
            </c:numRef>
          </c:val>
          <c:smooth val="0"/>
          <c:extLst>
            <c:ext xmlns:c16="http://schemas.microsoft.com/office/drawing/2014/chart" uri="{C3380CC4-5D6E-409C-BE32-E72D297353CC}">
              <c16:uniqueId val="{00000001-2EDA-44AE-A00A-7948A4B3031E}"/>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【105.91】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【78.43】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【630.82】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【95.91】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【58.94】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【138.75】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【97.81】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【41.09】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heetViews>
  <sheetFormatPr defaultColWidth="2.6640625" defaultRowHeight="12.75" x14ac:dyDescent="0.25"/>
  <cols>
    <col min="1" max="1" width="2.6640625" customWidth="1"/>
    <col min="2" max="62" width="3.796875" customWidth="1"/>
    <col min="64" max="78" width="3.1328125" customWidth="1"/>
    <col min="79" max="79" width="4.46484375" bestFit="1" customWidth="1"/>
    <col min="81" max="82" width="4.46484375" bestFit="1" customWidth="1"/>
  </cols>
  <sheetData>
    <row r="1" spans="1:78" ht="17.25" customHeight="1" x14ac:dyDescent="0.2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5">
      <c r="A2" s="2"/>
      <c r="B2" s="66" t="s">
        <v>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row>
    <row r="3" spans="1:78" ht="9.75" customHeight="1" x14ac:dyDescent="0.25">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row>
    <row r="4" spans="1:78" ht="9.75" customHeight="1" x14ac:dyDescent="0.25">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row>
    <row r="5" spans="1:78" ht="9.75" customHeight="1" x14ac:dyDescent="0.2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5">
      <c r="A6" s="2"/>
      <c r="B6" s="67" t="str">
        <f>データ!H6</f>
        <v>大阪府　茨木市</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5">
      <c r="A7" s="2"/>
      <c r="B7" s="50" t="s">
        <v>1</v>
      </c>
      <c r="C7" s="50"/>
      <c r="D7" s="50"/>
      <c r="E7" s="50"/>
      <c r="F7" s="50"/>
      <c r="G7" s="50"/>
      <c r="H7" s="50"/>
      <c r="I7" s="50" t="s">
        <v>2</v>
      </c>
      <c r="J7" s="50"/>
      <c r="K7" s="50"/>
      <c r="L7" s="50"/>
      <c r="M7" s="50"/>
      <c r="N7" s="50"/>
      <c r="O7" s="50"/>
      <c r="P7" s="50" t="s">
        <v>3</v>
      </c>
      <c r="Q7" s="50"/>
      <c r="R7" s="50"/>
      <c r="S7" s="50"/>
      <c r="T7" s="50"/>
      <c r="U7" s="50"/>
      <c r="V7" s="50"/>
      <c r="W7" s="50" t="s">
        <v>4</v>
      </c>
      <c r="X7" s="50"/>
      <c r="Y7" s="50"/>
      <c r="Z7" s="50"/>
      <c r="AA7" s="50"/>
      <c r="AB7" s="50"/>
      <c r="AC7" s="50"/>
      <c r="AD7" s="50" t="s">
        <v>5</v>
      </c>
      <c r="AE7" s="50"/>
      <c r="AF7" s="50"/>
      <c r="AG7" s="50"/>
      <c r="AH7" s="50"/>
      <c r="AI7" s="50"/>
      <c r="AJ7" s="50"/>
      <c r="AK7" s="3"/>
      <c r="AL7" s="50" t="s">
        <v>6</v>
      </c>
      <c r="AM7" s="50"/>
      <c r="AN7" s="50"/>
      <c r="AO7" s="50"/>
      <c r="AP7" s="50"/>
      <c r="AQ7" s="50"/>
      <c r="AR7" s="50"/>
      <c r="AS7" s="50"/>
      <c r="AT7" s="50" t="s">
        <v>7</v>
      </c>
      <c r="AU7" s="50"/>
      <c r="AV7" s="50"/>
      <c r="AW7" s="50"/>
      <c r="AX7" s="50"/>
      <c r="AY7" s="50"/>
      <c r="AZ7" s="50"/>
      <c r="BA7" s="50"/>
      <c r="BB7" s="50" t="s">
        <v>8</v>
      </c>
      <c r="BC7" s="50"/>
      <c r="BD7" s="50"/>
      <c r="BE7" s="50"/>
      <c r="BF7" s="50"/>
      <c r="BG7" s="50"/>
      <c r="BH7" s="50"/>
      <c r="BI7" s="50"/>
      <c r="BJ7" s="3"/>
      <c r="BK7" s="3"/>
      <c r="BL7" s="68" t="s">
        <v>9</v>
      </c>
      <c r="BM7" s="69"/>
      <c r="BN7" s="69"/>
      <c r="BO7" s="69"/>
      <c r="BP7" s="69"/>
      <c r="BQ7" s="69"/>
      <c r="BR7" s="69"/>
      <c r="BS7" s="69"/>
      <c r="BT7" s="69"/>
      <c r="BU7" s="69"/>
      <c r="BV7" s="69"/>
      <c r="BW7" s="69"/>
      <c r="BX7" s="69"/>
      <c r="BY7" s="70"/>
    </row>
    <row r="8" spans="1:78" ht="18.75" customHeight="1" x14ac:dyDescent="0.25">
      <c r="A8" s="2"/>
      <c r="B8" s="64" t="str">
        <f>データ!I6</f>
        <v>法適用</v>
      </c>
      <c r="C8" s="64"/>
      <c r="D8" s="64"/>
      <c r="E8" s="64"/>
      <c r="F8" s="64"/>
      <c r="G8" s="64"/>
      <c r="H8" s="64"/>
      <c r="I8" s="64" t="str">
        <f>データ!J6</f>
        <v>下水道事業</v>
      </c>
      <c r="J8" s="64"/>
      <c r="K8" s="64"/>
      <c r="L8" s="64"/>
      <c r="M8" s="64"/>
      <c r="N8" s="64"/>
      <c r="O8" s="64"/>
      <c r="P8" s="64" t="str">
        <f>データ!K6</f>
        <v>公共下水道</v>
      </c>
      <c r="Q8" s="64"/>
      <c r="R8" s="64"/>
      <c r="S8" s="64"/>
      <c r="T8" s="64"/>
      <c r="U8" s="64"/>
      <c r="V8" s="64"/>
      <c r="W8" s="64" t="str">
        <f>データ!L6</f>
        <v>Aa</v>
      </c>
      <c r="X8" s="64"/>
      <c r="Y8" s="64"/>
      <c r="Z8" s="64"/>
      <c r="AA8" s="64"/>
      <c r="AB8" s="64"/>
      <c r="AC8" s="64"/>
      <c r="AD8" s="65" t="str">
        <f>データ!$M$6</f>
        <v>非設置</v>
      </c>
      <c r="AE8" s="65"/>
      <c r="AF8" s="65"/>
      <c r="AG8" s="65"/>
      <c r="AH8" s="65"/>
      <c r="AI8" s="65"/>
      <c r="AJ8" s="65"/>
      <c r="AK8" s="3"/>
      <c r="AL8" s="44">
        <f>データ!S6</f>
        <v>285715</v>
      </c>
      <c r="AM8" s="44"/>
      <c r="AN8" s="44"/>
      <c r="AO8" s="44"/>
      <c r="AP8" s="44"/>
      <c r="AQ8" s="44"/>
      <c r="AR8" s="44"/>
      <c r="AS8" s="44"/>
      <c r="AT8" s="45">
        <f>データ!T6</f>
        <v>76.489999999999995</v>
      </c>
      <c r="AU8" s="45"/>
      <c r="AV8" s="45"/>
      <c r="AW8" s="45"/>
      <c r="AX8" s="45"/>
      <c r="AY8" s="45"/>
      <c r="AZ8" s="45"/>
      <c r="BA8" s="45"/>
      <c r="BB8" s="45">
        <f>データ!U6</f>
        <v>3735.32</v>
      </c>
      <c r="BC8" s="45"/>
      <c r="BD8" s="45"/>
      <c r="BE8" s="45"/>
      <c r="BF8" s="45"/>
      <c r="BG8" s="45"/>
      <c r="BH8" s="45"/>
      <c r="BI8" s="45"/>
      <c r="BJ8" s="3"/>
      <c r="BK8" s="3"/>
      <c r="BL8" s="60" t="s">
        <v>10</v>
      </c>
      <c r="BM8" s="61"/>
      <c r="BN8" s="62" t="s">
        <v>11</v>
      </c>
      <c r="BO8" s="62"/>
      <c r="BP8" s="62"/>
      <c r="BQ8" s="62"/>
      <c r="BR8" s="62"/>
      <c r="BS8" s="62"/>
      <c r="BT8" s="62"/>
      <c r="BU8" s="62"/>
      <c r="BV8" s="62"/>
      <c r="BW8" s="62"/>
      <c r="BX8" s="62"/>
      <c r="BY8" s="63"/>
    </row>
    <row r="9" spans="1:78" ht="18.75" customHeight="1" x14ac:dyDescent="0.25">
      <c r="A9" s="2"/>
      <c r="B9" s="50" t="s">
        <v>12</v>
      </c>
      <c r="C9" s="50"/>
      <c r="D9" s="50"/>
      <c r="E9" s="50"/>
      <c r="F9" s="50"/>
      <c r="G9" s="50"/>
      <c r="H9" s="50"/>
      <c r="I9" s="50" t="s">
        <v>13</v>
      </c>
      <c r="J9" s="50"/>
      <c r="K9" s="50"/>
      <c r="L9" s="50"/>
      <c r="M9" s="50"/>
      <c r="N9" s="50"/>
      <c r="O9" s="50"/>
      <c r="P9" s="50" t="s">
        <v>14</v>
      </c>
      <c r="Q9" s="50"/>
      <c r="R9" s="50"/>
      <c r="S9" s="50"/>
      <c r="T9" s="50"/>
      <c r="U9" s="50"/>
      <c r="V9" s="50"/>
      <c r="W9" s="50" t="s">
        <v>15</v>
      </c>
      <c r="X9" s="50"/>
      <c r="Y9" s="50"/>
      <c r="Z9" s="50"/>
      <c r="AA9" s="50"/>
      <c r="AB9" s="50"/>
      <c r="AC9" s="50"/>
      <c r="AD9" s="50" t="s">
        <v>16</v>
      </c>
      <c r="AE9" s="50"/>
      <c r="AF9" s="50"/>
      <c r="AG9" s="50"/>
      <c r="AH9" s="50"/>
      <c r="AI9" s="50"/>
      <c r="AJ9" s="50"/>
      <c r="AK9" s="3"/>
      <c r="AL9" s="50" t="s">
        <v>17</v>
      </c>
      <c r="AM9" s="50"/>
      <c r="AN9" s="50"/>
      <c r="AO9" s="50"/>
      <c r="AP9" s="50"/>
      <c r="AQ9" s="50"/>
      <c r="AR9" s="50"/>
      <c r="AS9" s="50"/>
      <c r="AT9" s="50" t="s">
        <v>18</v>
      </c>
      <c r="AU9" s="50"/>
      <c r="AV9" s="50"/>
      <c r="AW9" s="50"/>
      <c r="AX9" s="50"/>
      <c r="AY9" s="50"/>
      <c r="AZ9" s="50"/>
      <c r="BA9" s="50"/>
      <c r="BB9" s="50" t="s">
        <v>19</v>
      </c>
      <c r="BC9" s="50"/>
      <c r="BD9" s="50"/>
      <c r="BE9" s="50"/>
      <c r="BF9" s="50"/>
      <c r="BG9" s="50"/>
      <c r="BH9" s="50"/>
      <c r="BI9" s="50"/>
      <c r="BJ9" s="3"/>
      <c r="BK9" s="3"/>
      <c r="BL9" s="51" t="s">
        <v>20</v>
      </c>
      <c r="BM9" s="52"/>
      <c r="BN9" s="53" t="s">
        <v>21</v>
      </c>
      <c r="BO9" s="53"/>
      <c r="BP9" s="53"/>
      <c r="BQ9" s="53"/>
      <c r="BR9" s="53"/>
      <c r="BS9" s="53"/>
      <c r="BT9" s="53"/>
      <c r="BU9" s="53"/>
      <c r="BV9" s="53"/>
      <c r="BW9" s="53"/>
      <c r="BX9" s="53"/>
      <c r="BY9" s="54"/>
    </row>
    <row r="10" spans="1:78" ht="18.75" customHeight="1" x14ac:dyDescent="0.25">
      <c r="A10" s="2"/>
      <c r="B10" s="45" t="str">
        <f>データ!N6</f>
        <v>-</v>
      </c>
      <c r="C10" s="45"/>
      <c r="D10" s="45"/>
      <c r="E10" s="45"/>
      <c r="F10" s="45"/>
      <c r="G10" s="45"/>
      <c r="H10" s="45"/>
      <c r="I10" s="45">
        <f>データ!O6</f>
        <v>75.3</v>
      </c>
      <c r="J10" s="45"/>
      <c r="K10" s="45"/>
      <c r="L10" s="45"/>
      <c r="M10" s="45"/>
      <c r="N10" s="45"/>
      <c r="O10" s="45"/>
      <c r="P10" s="45">
        <f>データ!P6</f>
        <v>99.28</v>
      </c>
      <c r="Q10" s="45"/>
      <c r="R10" s="45"/>
      <c r="S10" s="45"/>
      <c r="T10" s="45"/>
      <c r="U10" s="45"/>
      <c r="V10" s="45"/>
      <c r="W10" s="45">
        <f>データ!Q6</f>
        <v>71.989999999999995</v>
      </c>
      <c r="X10" s="45"/>
      <c r="Y10" s="45"/>
      <c r="Z10" s="45"/>
      <c r="AA10" s="45"/>
      <c r="AB10" s="45"/>
      <c r="AC10" s="45"/>
      <c r="AD10" s="44">
        <f>データ!R6</f>
        <v>2035</v>
      </c>
      <c r="AE10" s="44"/>
      <c r="AF10" s="44"/>
      <c r="AG10" s="44"/>
      <c r="AH10" s="44"/>
      <c r="AI10" s="44"/>
      <c r="AJ10" s="44"/>
      <c r="AK10" s="2"/>
      <c r="AL10" s="44">
        <f>データ!V6</f>
        <v>283672</v>
      </c>
      <c r="AM10" s="44"/>
      <c r="AN10" s="44"/>
      <c r="AO10" s="44"/>
      <c r="AP10" s="44"/>
      <c r="AQ10" s="44"/>
      <c r="AR10" s="44"/>
      <c r="AS10" s="44"/>
      <c r="AT10" s="45">
        <f>データ!W6</f>
        <v>27.95</v>
      </c>
      <c r="AU10" s="45"/>
      <c r="AV10" s="45"/>
      <c r="AW10" s="45"/>
      <c r="AX10" s="45"/>
      <c r="AY10" s="45"/>
      <c r="AZ10" s="45"/>
      <c r="BA10" s="45"/>
      <c r="BB10" s="45">
        <f>データ!X6</f>
        <v>10149.27</v>
      </c>
      <c r="BC10" s="45"/>
      <c r="BD10" s="45"/>
      <c r="BE10" s="45"/>
      <c r="BF10" s="45"/>
      <c r="BG10" s="45"/>
      <c r="BH10" s="45"/>
      <c r="BI10" s="45"/>
      <c r="BJ10" s="2"/>
      <c r="BK10" s="2"/>
      <c r="BL10" s="46" t="s">
        <v>22</v>
      </c>
      <c r="BM10" s="47"/>
      <c r="BN10" s="48" t="s">
        <v>23</v>
      </c>
      <c r="BO10" s="48"/>
      <c r="BP10" s="48"/>
      <c r="BQ10" s="48"/>
      <c r="BR10" s="48"/>
      <c r="BS10" s="48"/>
      <c r="BT10" s="48"/>
      <c r="BU10" s="48"/>
      <c r="BV10" s="48"/>
      <c r="BW10" s="48"/>
      <c r="BX10" s="48"/>
      <c r="BY10" s="49"/>
    </row>
    <row r="11" spans="1:78" ht="9.75" customHeight="1" x14ac:dyDescent="0.2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2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2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25">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37" t="s">
        <v>26</v>
      </c>
      <c r="BM14" s="38"/>
      <c r="BN14" s="38"/>
      <c r="BO14" s="38"/>
      <c r="BP14" s="38"/>
      <c r="BQ14" s="38"/>
      <c r="BR14" s="38"/>
      <c r="BS14" s="38"/>
      <c r="BT14" s="38"/>
      <c r="BU14" s="38"/>
      <c r="BV14" s="38"/>
      <c r="BW14" s="38"/>
      <c r="BX14" s="38"/>
      <c r="BY14" s="38"/>
      <c r="BZ14" s="39"/>
    </row>
    <row r="15" spans="1:78" ht="13.5" customHeight="1" x14ac:dyDescent="0.25">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2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79" t="s">
        <v>113</v>
      </c>
      <c r="BM16" s="80"/>
      <c r="BN16" s="80"/>
      <c r="BO16" s="80"/>
      <c r="BP16" s="80"/>
      <c r="BQ16" s="80"/>
      <c r="BR16" s="80"/>
      <c r="BS16" s="80"/>
      <c r="BT16" s="80"/>
      <c r="BU16" s="80"/>
      <c r="BV16" s="80"/>
      <c r="BW16" s="80"/>
      <c r="BX16" s="80"/>
      <c r="BY16" s="80"/>
      <c r="BZ16" s="81"/>
    </row>
    <row r="17" spans="1:78" ht="13.5" customHeight="1" x14ac:dyDescent="0.2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79"/>
      <c r="BM17" s="80"/>
      <c r="BN17" s="80"/>
      <c r="BO17" s="80"/>
      <c r="BP17" s="80"/>
      <c r="BQ17" s="80"/>
      <c r="BR17" s="80"/>
      <c r="BS17" s="80"/>
      <c r="BT17" s="80"/>
      <c r="BU17" s="80"/>
      <c r="BV17" s="80"/>
      <c r="BW17" s="80"/>
      <c r="BX17" s="80"/>
      <c r="BY17" s="80"/>
      <c r="BZ17" s="81"/>
    </row>
    <row r="18" spans="1:78" ht="13.5" customHeight="1" x14ac:dyDescent="0.2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79"/>
      <c r="BM18" s="80"/>
      <c r="BN18" s="80"/>
      <c r="BO18" s="80"/>
      <c r="BP18" s="80"/>
      <c r="BQ18" s="80"/>
      <c r="BR18" s="80"/>
      <c r="BS18" s="80"/>
      <c r="BT18" s="80"/>
      <c r="BU18" s="80"/>
      <c r="BV18" s="80"/>
      <c r="BW18" s="80"/>
      <c r="BX18" s="80"/>
      <c r="BY18" s="80"/>
      <c r="BZ18" s="81"/>
    </row>
    <row r="19" spans="1:78" ht="13.5" customHeight="1" x14ac:dyDescent="0.2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79"/>
      <c r="BM19" s="80"/>
      <c r="BN19" s="80"/>
      <c r="BO19" s="80"/>
      <c r="BP19" s="80"/>
      <c r="BQ19" s="80"/>
      <c r="BR19" s="80"/>
      <c r="BS19" s="80"/>
      <c r="BT19" s="80"/>
      <c r="BU19" s="80"/>
      <c r="BV19" s="80"/>
      <c r="BW19" s="80"/>
      <c r="BX19" s="80"/>
      <c r="BY19" s="80"/>
      <c r="BZ19" s="81"/>
    </row>
    <row r="20" spans="1:78" ht="13.5" customHeight="1" x14ac:dyDescent="0.2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79"/>
      <c r="BM20" s="80"/>
      <c r="BN20" s="80"/>
      <c r="BO20" s="80"/>
      <c r="BP20" s="80"/>
      <c r="BQ20" s="80"/>
      <c r="BR20" s="80"/>
      <c r="BS20" s="80"/>
      <c r="BT20" s="80"/>
      <c r="BU20" s="80"/>
      <c r="BV20" s="80"/>
      <c r="BW20" s="80"/>
      <c r="BX20" s="80"/>
      <c r="BY20" s="80"/>
      <c r="BZ20" s="81"/>
    </row>
    <row r="21" spans="1:78" ht="13.5" customHeight="1" x14ac:dyDescent="0.2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79"/>
      <c r="BM21" s="80"/>
      <c r="BN21" s="80"/>
      <c r="BO21" s="80"/>
      <c r="BP21" s="80"/>
      <c r="BQ21" s="80"/>
      <c r="BR21" s="80"/>
      <c r="BS21" s="80"/>
      <c r="BT21" s="80"/>
      <c r="BU21" s="80"/>
      <c r="BV21" s="80"/>
      <c r="BW21" s="80"/>
      <c r="BX21" s="80"/>
      <c r="BY21" s="80"/>
      <c r="BZ21" s="81"/>
    </row>
    <row r="22" spans="1:78" ht="13.5" customHeight="1" x14ac:dyDescent="0.2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79"/>
      <c r="BM22" s="80"/>
      <c r="BN22" s="80"/>
      <c r="BO22" s="80"/>
      <c r="BP22" s="80"/>
      <c r="BQ22" s="80"/>
      <c r="BR22" s="80"/>
      <c r="BS22" s="80"/>
      <c r="BT22" s="80"/>
      <c r="BU22" s="80"/>
      <c r="BV22" s="80"/>
      <c r="BW22" s="80"/>
      <c r="BX22" s="80"/>
      <c r="BY22" s="80"/>
      <c r="BZ22" s="81"/>
    </row>
    <row r="23" spans="1:78" ht="13.5" customHeight="1" x14ac:dyDescent="0.2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79"/>
      <c r="BM23" s="80"/>
      <c r="BN23" s="80"/>
      <c r="BO23" s="80"/>
      <c r="BP23" s="80"/>
      <c r="BQ23" s="80"/>
      <c r="BR23" s="80"/>
      <c r="BS23" s="80"/>
      <c r="BT23" s="80"/>
      <c r="BU23" s="80"/>
      <c r="BV23" s="80"/>
      <c r="BW23" s="80"/>
      <c r="BX23" s="80"/>
      <c r="BY23" s="80"/>
      <c r="BZ23" s="81"/>
    </row>
    <row r="24" spans="1:78" ht="13.5" customHeight="1" x14ac:dyDescent="0.2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79"/>
      <c r="BM24" s="80"/>
      <c r="BN24" s="80"/>
      <c r="BO24" s="80"/>
      <c r="BP24" s="80"/>
      <c r="BQ24" s="80"/>
      <c r="BR24" s="80"/>
      <c r="BS24" s="80"/>
      <c r="BT24" s="80"/>
      <c r="BU24" s="80"/>
      <c r="BV24" s="80"/>
      <c r="BW24" s="80"/>
      <c r="BX24" s="80"/>
      <c r="BY24" s="80"/>
      <c r="BZ24" s="81"/>
    </row>
    <row r="25" spans="1:78" ht="13.5" customHeight="1" x14ac:dyDescent="0.2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79"/>
      <c r="BM25" s="80"/>
      <c r="BN25" s="80"/>
      <c r="BO25" s="80"/>
      <c r="BP25" s="80"/>
      <c r="BQ25" s="80"/>
      <c r="BR25" s="80"/>
      <c r="BS25" s="80"/>
      <c r="BT25" s="80"/>
      <c r="BU25" s="80"/>
      <c r="BV25" s="80"/>
      <c r="BW25" s="80"/>
      <c r="BX25" s="80"/>
      <c r="BY25" s="80"/>
      <c r="BZ25" s="81"/>
    </row>
    <row r="26" spans="1:78" ht="13.5" customHeight="1" x14ac:dyDescent="0.2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79"/>
      <c r="BM26" s="80"/>
      <c r="BN26" s="80"/>
      <c r="BO26" s="80"/>
      <c r="BP26" s="80"/>
      <c r="BQ26" s="80"/>
      <c r="BR26" s="80"/>
      <c r="BS26" s="80"/>
      <c r="BT26" s="80"/>
      <c r="BU26" s="80"/>
      <c r="BV26" s="80"/>
      <c r="BW26" s="80"/>
      <c r="BX26" s="80"/>
      <c r="BY26" s="80"/>
      <c r="BZ26" s="81"/>
    </row>
    <row r="27" spans="1:78" ht="13.5" customHeight="1" x14ac:dyDescent="0.2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79"/>
      <c r="BM27" s="80"/>
      <c r="BN27" s="80"/>
      <c r="BO27" s="80"/>
      <c r="BP27" s="80"/>
      <c r="BQ27" s="80"/>
      <c r="BR27" s="80"/>
      <c r="BS27" s="80"/>
      <c r="BT27" s="80"/>
      <c r="BU27" s="80"/>
      <c r="BV27" s="80"/>
      <c r="BW27" s="80"/>
      <c r="BX27" s="80"/>
      <c r="BY27" s="80"/>
      <c r="BZ27" s="81"/>
    </row>
    <row r="28" spans="1:78" ht="13.5" customHeight="1" x14ac:dyDescent="0.2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79"/>
      <c r="BM28" s="80"/>
      <c r="BN28" s="80"/>
      <c r="BO28" s="80"/>
      <c r="BP28" s="80"/>
      <c r="BQ28" s="80"/>
      <c r="BR28" s="80"/>
      <c r="BS28" s="80"/>
      <c r="BT28" s="80"/>
      <c r="BU28" s="80"/>
      <c r="BV28" s="80"/>
      <c r="BW28" s="80"/>
      <c r="BX28" s="80"/>
      <c r="BY28" s="80"/>
      <c r="BZ28" s="81"/>
    </row>
    <row r="29" spans="1:78" ht="13.5" customHeight="1" x14ac:dyDescent="0.2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79"/>
      <c r="BM29" s="80"/>
      <c r="BN29" s="80"/>
      <c r="BO29" s="80"/>
      <c r="BP29" s="80"/>
      <c r="BQ29" s="80"/>
      <c r="BR29" s="80"/>
      <c r="BS29" s="80"/>
      <c r="BT29" s="80"/>
      <c r="BU29" s="80"/>
      <c r="BV29" s="80"/>
      <c r="BW29" s="80"/>
      <c r="BX29" s="80"/>
      <c r="BY29" s="80"/>
      <c r="BZ29" s="81"/>
    </row>
    <row r="30" spans="1:78" ht="13.5" customHeight="1" x14ac:dyDescent="0.2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79"/>
      <c r="BM30" s="80"/>
      <c r="BN30" s="80"/>
      <c r="BO30" s="80"/>
      <c r="BP30" s="80"/>
      <c r="BQ30" s="80"/>
      <c r="BR30" s="80"/>
      <c r="BS30" s="80"/>
      <c r="BT30" s="80"/>
      <c r="BU30" s="80"/>
      <c r="BV30" s="80"/>
      <c r="BW30" s="80"/>
      <c r="BX30" s="80"/>
      <c r="BY30" s="80"/>
      <c r="BZ30" s="81"/>
    </row>
    <row r="31" spans="1:78" ht="13.5" customHeight="1" x14ac:dyDescent="0.2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79"/>
      <c r="BM31" s="80"/>
      <c r="BN31" s="80"/>
      <c r="BO31" s="80"/>
      <c r="BP31" s="80"/>
      <c r="BQ31" s="80"/>
      <c r="BR31" s="80"/>
      <c r="BS31" s="80"/>
      <c r="BT31" s="80"/>
      <c r="BU31" s="80"/>
      <c r="BV31" s="80"/>
      <c r="BW31" s="80"/>
      <c r="BX31" s="80"/>
      <c r="BY31" s="80"/>
      <c r="BZ31" s="81"/>
    </row>
    <row r="32" spans="1:78" ht="13.5" customHeight="1" x14ac:dyDescent="0.2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79"/>
      <c r="BM32" s="80"/>
      <c r="BN32" s="80"/>
      <c r="BO32" s="80"/>
      <c r="BP32" s="80"/>
      <c r="BQ32" s="80"/>
      <c r="BR32" s="80"/>
      <c r="BS32" s="80"/>
      <c r="BT32" s="80"/>
      <c r="BU32" s="80"/>
      <c r="BV32" s="80"/>
      <c r="BW32" s="80"/>
      <c r="BX32" s="80"/>
      <c r="BY32" s="80"/>
      <c r="BZ32" s="81"/>
    </row>
    <row r="33" spans="1:78" ht="13.5" customHeight="1" x14ac:dyDescent="0.2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79"/>
      <c r="BM33" s="80"/>
      <c r="BN33" s="80"/>
      <c r="BO33" s="80"/>
      <c r="BP33" s="80"/>
      <c r="BQ33" s="80"/>
      <c r="BR33" s="80"/>
      <c r="BS33" s="80"/>
      <c r="BT33" s="80"/>
      <c r="BU33" s="80"/>
      <c r="BV33" s="80"/>
      <c r="BW33" s="80"/>
      <c r="BX33" s="80"/>
      <c r="BY33" s="80"/>
      <c r="BZ33" s="81"/>
    </row>
    <row r="34" spans="1:78" ht="13.5" customHeight="1" x14ac:dyDescent="0.2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79"/>
      <c r="BM34" s="80"/>
      <c r="BN34" s="80"/>
      <c r="BO34" s="80"/>
      <c r="BP34" s="80"/>
      <c r="BQ34" s="80"/>
      <c r="BR34" s="80"/>
      <c r="BS34" s="80"/>
      <c r="BT34" s="80"/>
      <c r="BU34" s="80"/>
      <c r="BV34" s="80"/>
      <c r="BW34" s="80"/>
      <c r="BX34" s="80"/>
      <c r="BY34" s="80"/>
      <c r="BZ34" s="81"/>
    </row>
    <row r="35" spans="1:78" ht="13.5" customHeight="1" x14ac:dyDescent="0.2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79"/>
      <c r="BM35" s="80"/>
      <c r="BN35" s="80"/>
      <c r="BO35" s="80"/>
      <c r="BP35" s="80"/>
      <c r="BQ35" s="80"/>
      <c r="BR35" s="80"/>
      <c r="BS35" s="80"/>
      <c r="BT35" s="80"/>
      <c r="BU35" s="80"/>
      <c r="BV35" s="80"/>
      <c r="BW35" s="80"/>
      <c r="BX35" s="80"/>
      <c r="BY35" s="80"/>
      <c r="BZ35" s="81"/>
    </row>
    <row r="36" spans="1:78" ht="13.5" customHeight="1" x14ac:dyDescent="0.2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79"/>
      <c r="BM36" s="80"/>
      <c r="BN36" s="80"/>
      <c r="BO36" s="80"/>
      <c r="BP36" s="80"/>
      <c r="BQ36" s="80"/>
      <c r="BR36" s="80"/>
      <c r="BS36" s="80"/>
      <c r="BT36" s="80"/>
      <c r="BU36" s="80"/>
      <c r="BV36" s="80"/>
      <c r="BW36" s="80"/>
      <c r="BX36" s="80"/>
      <c r="BY36" s="80"/>
      <c r="BZ36" s="81"/>
    </row>
    <row r="37" spans="1:78" ht="13.5" customHeight="1" x14ac:dyDescent="0.2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79"/>
      <c r="BM37" s="80"/>
      <c r="BN37" s="80"/>
      <c r="BO37" s="80"/>
      <c r="BP37" s="80"/>
      <c r="BQ37" s="80"/>
      <c r="BR37" s="80"/>
      <c r="BS37" s="80"/>
      <c r="BT37" s="80"/>
      <c r="BU37" s="80"/>
      <c r="BV37" s="80"/>
      <c r="BW37" s="80"/>
      <c r="BX37" s="80"/>
      <c r="BY37" s="80"/>
      <c r="BZ37" s="81"/>
    </row>
    <row r="38" spans="1:78" ht="13.5" customHeight="1" x14ac:dyDescent="0.2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79"/>
      <c r="BM38" s="80"/>
      <c r="BN38" s="80"/>
      <c r="BO38" s="80"/>
      <c r="BP38" s="80"/>
      <c r="BQ38" s="80"/>
      <c r="BR38" s="80"/>
      <c r="BS38" s="80"/>
      <c r="BT38" s="80"/>
      <c r="BU38" s="80"/>
      <c r="BV38" s="80"/>
      <c r="BW38" s="80"/>
      <c r="BX38" s="80"/>
      <c r="BY38" s="80"/>
      <c r="BZ38" s="81"/>
    </row>
    <row r="39" spans="1:78" ht="13.5" customHeight="1" x14ac:dyDescent="0.2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79"/>
      <c r="BM39" s="80"/>
      <c r="BN39" s="80"/>
      <c r="BO39" s="80"/>
      <c r="BP39" s="80"/>
      <c r="BQ39" s="80"/>
      <c r="BR39" s="80"/>
      <c r="BS39" s="80"/>
      <c r="BT39" s="80"/>
      <c r="BU39" s="80"/>
      <c r="BV39" s="80"/>
      <c r="BW39" s="80"/>
      <c r="BX39" s="80"/>
      <c r="BY39" s="80"/>
      <c r="BZ39" s="81"/>
    </row>
    <row r="40" spans="1:78" ht="13.5" customHeight="1" x14ac:dyDescent="0.2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79"/>
      <c r="BM40" s="80"/>
      <c r="BN40" s="80"/>
      <c r="BO40" s="80"/>
      <c r="BP40" s="80"/>
      <c r="BQ40" s="80"/>
      <c r="BR40" s="80"/>
      <c r="BS40" s="80"/>
      <c r="BT40" s="80"/>
      <c r="BU40" s="80"/>
      <c r="BV40" s="80"/>
      <c r="BW40" s="80"/>
      <c r="BX40" s="80"/>
      <c r="BY40" s="80"/>
      <c r="BZ40" s="81"/>
    </row>
    <row r="41" spans="1:78" ht="13.5" customHeight="1" x14ac:dyDescent="0.2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79"/>
      <c r="BM41" s="80"/>
      <c r="BN41" s="80"/>
      <c r="BO41" s="80"/>
      <c r="BP41" s="80"/>
      <c r="BQ41" s="80"/>
      <c r="BR41" s="80"/>
      <c r="BS41" s="80"/>
      <c r="BT41" s="80"/>
      <c r="BU41" s="80"/>
      <c r="BV41" s="80"/>
      <c r="BW41" s="80"/>
      <c r="BX41" s="80"/>
      <c r="BY41" s="80"/>
      <c r="BZ41" s="81"/>
    </row>
    <row r="42" spans="1:78" ht="13.5" customHeight="1" x14ac:dyDescent="0.2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79"/>
      <c r="BM42" s="80"/>
      <c r="BN42" s="80"/>
      <c r="BO42" s="80"/>
      <c r="BP42" s="80"/>
      <c r="BQ42" s="80"/>
      <c r="BR42" s="80"/>
      <c r="BS42" s="80"/>
      <c r="BT42" s="80"/>
      <c r="BU42" s="80"/>
      <c r="BV42" s="80"/>
      <c r="BW42" s="80"/>
      <c r="BX42" s="80"/>
      <c r="BY42" s="80"/>
      <c r="BZ42" s="81"/>
    </row>
    <row r="43" spans="1:78" ht="13.5" customHeight="1" x14ac:dyDescent="0.2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79"/>
      <c r="BM43" s="80"/>
      <c r="BN43" s="80"/>
      <c r="BO43" s="80"/>
      <c r="BP43" s="80"/>
      <c r="BQ43" s="80"/>
      <c r="BR43" s="80"/>
      <c r="BS43" s="80"/>
      <c r="BT43" s="80"/>
      <c r="BU43" s="80"/>
      <c r="BV43" s="80"/>
      <c r="BW43" s="80"/>
      <c r="BX43" s="80"/>
      <c r="BY43" s="80"/>
      <c r="BZ43" s="81"/>
    </row>
    <row r="44" spans="1:78" ht="13.5" customHeight="1" x14ac:dyDescent="0.2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82"/>
      <c r="BM44" s="83"/>
      <c r="BN44" s="83"/>
      <c r="BO44" s="83"/>
      <c r="BP44" s="83"/>
      <c r="BQ44" s="83"/>
      <c r="BR44" s="83"/>
      <c r="BS44" s="83"/>
      <c r="BT44" s="83"/>
      <c r="BU44" s="83"/>
      <c r="BV44" s="83"/>
      <c r="BW44" s="83"/>
      <c r="BX44" s="83"/>
      <c r="BY44" s="83"/>
      <c r="BZ44" s="84"/>
    </row>
    <row r="45" spans="1:78" ht="13.5" customHeight="1" x14ac:dyDescent="0.2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2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2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79" t="s">
        <v>114</v>
      </c>
      <c r="BM47" s="80"/>
      <c r="BN47" s="80"/>
      <c r="BO47" s="80"/>
      <c r="BP47" s="80"/>
      <c r="BQ47" s="80"/>
      <c r="BR47" s="80"/>
      <c r="BS47" s="80"/>
      <c r="BT47" s="80"/>
      <c r="BU47" s="80"/>
      <c r="BV47" s="80"/>
      <c r="BW47" s="80"/>
      <c r="BX47" s="80"/>
      <c r="BY47" s="80"/>
      <c r="BZ47" s="81"/>
    </row>
    <row r="48" spans="1:78" ht="13.5" customHeight="1" x14ac:dyDescent="0.2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79"/>
      <c r="BM48" s="80"/>
      <c r="BN48" s="80"/>
      <c r="BO48" s="80"/>
      <c r="BP48" s="80"/>
      <c r="BQ48" s="80"/>
      <c r="BR48" s="80"/>
      <c r="BS48" s="80"/>
      <c r="BT48" s="80"/>
      <c r="BU48" s="80"/>
      <c r="BV48" s="80"/>
      <c r="BW48" s="80"/>
      <c r="BX48" s="80"/>
      <c r="BY48" s="80"/>
      <c r="BZ48" s="81"/>
    </row>
    <row r="49" spans="1:78" ht="13.5" customHeight="1" x14ac:dyDescent="0.2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79"/>
      <c r="BM49" s="80"/>
      <c r="BN49" s="80"/>
      <c r="BO49" s="80"/>
      <c r="BP49" s="80"/>
      <c r="BQ49" s="80"/>
      <c r="BR49" s="80"/>
      <c r="BS49" s="80"/>
      <c r="BT49" s="80"/>
      <c r="BU49" s="80"/>
      <c r="BV49" s="80"/>
      <c r="BW49" s="80"/>
      <c r="BX49" s="80"/>
      <c r="BY49" s="80"/>
      <c r="BZ49" s="81"/>
    </row>
    <row r="50" spans="1:78" ht="13.5" customHeight="1" x14ac:dyDescent="0.2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79"/>
      <c r="BM50" s="80"/>
      <c r="BN50" s="80"/>
      <c r="BO50" s="80"/>
      <c r="BP50" s="80"/>
      <c r="BQ50" s="80"/>
      <c r="BR50" s="80"/>
      <c r="BS50" s="80"/>
      <c r="BT50" s="80"/>
      <c r="BU50" s="80"/>
      <c r="BV50" s="80"/>
      <c r="BW50" s="80"/>
      <c r="BX50" s="80"/>
      <c r="BY50" s="80"/>
      <c r="BZ50" s="81"/>
    </row>
    <row r="51" spans="1:78" ht="13.5" customHeight="1" x14ac:dyDescent="0.2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79"/>
      <c r="BM51" s="80"/>
      <c r="BN51" s="80"/>
      <c r="BO51" s="80"/>
      <c r="BP51" s="80"/>
      <c r="BQ51" s="80"/>
      <c r="BR51" s="80"/>
      <c r="BS51" s="80"/>
      <c r="BT51" s="80"/>
      <c r="BU51" s="80"/>
      <c r="BV51" s="80"/>
      <c r="BW51" s="80"/>
      <c r="BX51" s="80"/>
      <c r="BY51" s="80"/>
      <c r="BZ51" s="81"/>
    </row>
    <row r="52" spans="1:78" ht="13.5" customHeight="1" x14ac:dyDescent="0.2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79"/>
      <c r="BM52" s="80"/>
      <c r="BN52" s="80"/>
      <c r="BO52" s="80"/>
      <c r="BP52" s="80"/>
      <c r="BQ52" s="80"/>
      <c r="BR52" s="80"/>
      <c r="BS52" s="80"/>
      <c r="BT52" s="80"/>
      <c r="BU52" s="80"/>
      <c r="BV52" s="80"/>
      <c r="BW52" s="80"/>
      <c r="BX52" s="80"/>
      <c r="BY52" s="80"/>
      <c r="BZ52" s="81"/>
    </row>
    <row r="53" spans="1:78" ht="13.5" customHeight="1" x14ac:dyDescent="0.2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79"/>
      <c r="BM53" s="80"/>
      <c r="BN53" s="80"/>
      <c r="BO53" s="80"/>
      <c r="BP53" s="80"/>
      <c r="BQ53" s="80"/>
      <c r="BR53" s="80"/>
      <c r="BS53" s="80"/>
      <c r="BT53" s="80"/>
      <c r="BU53" s="80"/>
      <c r="BV53" s="80"/>
      <c r="BW53" s="80"/>
      <c r="BX53" s="80"/>
      <c r="BY53" s="80"/>
      <c r="BZ53" s="81"/>
    </row>
    <row r="54" spans="1:78" ht="13.5" customHeight="1" x14ac:dyDescent="0.2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79"/>
      <c r="BM54" s="80"/>
      <c r="BN54" s="80"/>
      <c r="BO54" s="80"/>
      <c r="BP54" s="80"/>
      <c r="BQ54" s="80"/>
      <c r="BR54" s="80"/>
      <c r="BS54" s="80"/>
      <c r="BT54" s="80"/>
      <c r="BU54" s="80"/>
      <c r="BV54" s="80"/>
      <c r="BW54" s="80"/>
      <c r="BX54" s="80"/>
      <c r="BY54" s="80"/>
      <c r="BZ54" s="81"/>
    </row>
    <row r="55" spans="1:78" ht="13.5" customHeight="1" x14ac:dyDescent="0.2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79"/>
      <c r="BM55" s="80"/>
      <c r="BN55" s="80"/>
      <c r="BO55" s="80"/>
      <c r="BP55" s="80"/>
      <c r="BQ55" s="80"/>
      <c r="BR55" s="80"/>
      <c r="BS55" s="80"/>
      <c r="BT55" s="80"/>
      <c r="BU55" s="80"/>
      <c r="BV55" s="80"/>
      <c r="BW55" s="80"/>
      <c r="BX55" s="80"/>
      <c r="BY55" s="80"/>
      <c r="BZ55" s="81"/>
    </row>
    <row r="56" spans="1:78" ht="13.5" customHeight="1" x14ac:dyDescent="0.2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79"/>
      <c r="BM56" s="80"/>
      <c r="BN56" s="80"/>
      <c r="BO56" s="80"/>
      <c r="BP56" s="80"/>
      <c r="BQ56" s="80"/>
      <c r="BR56" s="80"/>
      <c r="BS56" s="80"/>
      <c r="BT56" s="80"/>
      <c r="BU56" s="80"/>
      <c r="BV56" s="80"/>
      <c r="BW56" s="80"/>
      <c r="BX56" s="80"/>
      <c r="BY56" s="80"/>
      <c r="BZ56" s="81"/>
    </row>
    <row r="57" spans="1:78" ht="13.5" customHeight="1" x14ac:dyDescent="0.2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79"/>
      <c r="BM57" s="80"/>
      <c r="BN57" s="80"/>
      <c r="BO57" s="80"/>
      <c r="BP57" s="80"/>
      <c r="BQ57" s="80"/>
      <c r="BR57" s="80"/>
      <c r="BS57" s="80"/>
      <c r="BT57" s="80"/>
      <c r="BU57" s="80"/>
      <c r="BV57" s="80"/>
      <c r="BW57" s="80"/>
      <c r="BX57" s="80"/>
      <c r="BY57" s="80"/>
      <c r="BZ57" s="81"/>
    </row>
    <row r="58" spans="1:78" ht="13.5" customHeight="1" x14ac:dyDescent="0.2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79"/>
      <c r="BM58" s="80"/>
      <c r="BN58" s="80"/>
      <c r="BO58" s="80"/>
      <c r="BP58" s="80"/>
      <c r="BQ58" s="80"/>
      <c r="BR58" s="80"/>
      <c r="BS58" s="80"/>
      <c r="BT58" s="80"/>
      <c r="BU58" s="80"/>
      <c r="BV58" s="80"/>
      <c r="BW58" s="80"/>
      <c r="BX58" s="80"/>
      <c r="BY58" s="80"/>
      <c r="BZ58" s="81"/>
    </row>
    <row r="59" spans="1:78" ht="13.5" customHeight="1" x14ac:dyDescent="0.2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79"/>
      <c r="BM59" s="80"/>
      <c r="BN59" s="80"/>
      <c r="BO59" s="80"/>
      <c r="BP59" s="80"/>
      <c r="BQ59" s="80"/>
      <c r="BR59" s="80"/>
      <c r="BS59" s="80"/>
      <c r="BT59" s="80"/>
      <c r="BU59" s="80"/>
      <c r="BV59" s="80"/>
      <c r="BW59" s="80"/>
      <c r="BX59" s="80"/>
      <c r="BY59" s="80"/>
      <c r="BZ59" s="81"/>
    </row>
    <row r="60" spans="1:78" ht="13.5" customHeight="1" x14ac:dyDescent="0.25">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79"/>
      <c r="BM60" s="80"/>
      <c r="BN60" s="80"/>
      <c r="BO60" s="80"/>
      <c r="BP60" s="80"/>
      <c r="BQ60" s="80"/>
      <c r="BR60" s="80"/>
      <c r="BS60" s="80"/>
      <c r="BT60" s="80"/>
      <c r="BU60" s="80"/>
      <c r="BV60" s="80"/>
      <c r="BW60" s="80"/>
      <c r="BX60" s="80"/>
      <c r="BY60" s="80"/>
      <c r="BZ60" s="81"/>
    </row>
    <row r="61" spans="1:78" ht="13.5" customHeight="1" x14ac:dyDescent="0.25">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79"/>
      <c r="BM61" s="80"/>
      <c r="BN61" s="80"/>
      <c r="BO61" s="80"/>
      <c r="BP61" s="80"/>
      <c r="BQ61" s="80"/>
      <c r="BR61" s="80"/>
      <c r="BS61" s="80"/>
      <c r="BT61" s="80"/>
      <c r="BU61" s="80"/>
      <c r="BV61" s="80"/>
      <c r="BW61" s="80"/>
      <c r="BX61" s="80"/>
      <c r="BY61" s="80"/>
      <c r="BZ61" s="81"/>
    </row>
    <row r="62" spans="1:78" ht="13.5" customHeight="1" x14ac:dyDescent="0.2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79"/>
      <c r="BM62" s="80"/>
      <c r="BN62" s="80"/>
      <c r="BO62" s="80"/>
      <c r="BP62" s="80"/>
      <c r="BQ62" s="80"/>
      <c r="BR62" s="80"/>
      <c r="BS62" s="80"/>
      <c r="BT62" s="80"/>
      <c r="BU62" s="80"/>
      <c r="BV62" s="80"/>
      <c r="BW62" s="80"/>
      <c r="BX62" s="80"/>
      <c r="BY62" s="80"/>
      <c r="BZ62" s="81"/>
    </row>
    <row r="63" spans="1:78" ht="13.5" customHeight="1" x14ac:dyDescent="0.2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82"/>
      <c r="BM63" s="83"/>
      <c r="BN63" s="83"/>
      <c r="BO63" s="83"/>
      <c r="BP63" s="83"/>
      <c r="BQ63" s="83"/>
      <c r="BR63" s="83"/>
      <c r="BS63" s="83"/>
      <c r="BT63" s="83"/>
      <c r="BU63" s="83"/>
      <c r="BV63" s="83"/>
      <c r="BW63" s="83"/>
      <c r="BX63" s="83"/>
      <c r="BY63" s="83"/>
      <c r="BZ63" s="84"/>
    </row>
    <row r="64" spans="1:78" ht="13.5" customHeight="1" x14ac:dyDescent="0.2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2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2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8" t="s">
        <v>112</v>
      </c>
      <c r="BM66" s="29"/>
      <c r="BN66" s="29"/>
      <c r="BO66" s="29"/>
      <c r="BP66" s="29"/>
      <c r="BQ66" s="29"/>
      <c r="BR66" s="29"/>
      <c r="BS66" s="29"/>
      <c r="BT66" s="29"/>
      <c r="BU66" s="29"/>
      <c r="BV66" s="29"/>
      <c r="BW66" s="29"/>
      <c r="BX66" s="29"/>
      <c r="BY66" s="29"/>
      <c r="BZ66" s="30"/>
    </row>
    <row r="67" spans="1:78" ht="13.5" customHeight="1" x14ac:dyDescent="0.2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8"/>
      <c r="BM67" s="29"/>
      <c r="BN67" s="29"/>
      <c r="BO67" s="29"/>
      <c r="BP67" s="29"/>
      <c r="BQ67" s="29"/>
      <c r="BR67" s="29"/>
      <c r="BS67" s="29"/>
      <c r="BT67" s="29"/>
      <c r="BU67" s="29"/>
      <c r="BV67" s="29"/>
      <c r="BW67" s="29"/>
      <c r="BX67" s="29"/>
      <c r="BY67" s="29"/>
      <c r="BZ67" s="30"/>
    </row>
    <row r="68" spans="1:78" ht="13.5" customHeight="1" x14ac:dyDescent="0.2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8"/>
      <c r="BM68" s="29"/>
      <c r="BN68" s="29"/>
      <c r="BO68" s="29"/>
      <c r="BP68" s="29"/>
      <c r="BQ68" s="29"/>
      <c r="BR68" s="29"/>
      <c r="BS68" s="29"/>
      <c r="BT68" s="29"/>
      <c r="BU68" s="29"/>
      <c r="BV68" s="29"/>
      <c r="BW68" s="29"/>
      <c r="BX68" s="29"/>
      <c r="BY68" s="29"/>
      <c r="BZ68" s="30"/>
    </row>
    <row r="69" spans="1:78" ht="13.5" customHeight="1" x14ac:dyDescent="0.2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8"/>
      <c r="BM69" s="29"/>
      <c r="BN69" s="29"/>
      <c r="BO69" s="29"/>
      <c r="BP69" s="29"/>
      <c r="BQ69" s="29"/>
      <c r="BR69" s="29"/>
      <c r="BS69" s="29"/>
      <c r="BT69" s="29"/>
      <c r="BU69" s="29"/>
      <c r="BV69" s="29"/>
      <c r="BW69" s="29"/>
      <c r="BX69" s="29"/>
      <c r="BY69" s="29"/>
      <c r="BZ69" s="30"/>
    </row>
    <row r="70" spans="1:78" ht="13.5" customHeight="1" x14ac:dyDescent="0.2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8"/>
      <c r="BM70" s="29"/>
      <c r="BN70" s="29"/>
      <c r="BO70" s="29"/>
      <c r="BP70" s="29"/>
      <c r="BQ70" s="29"/>
      <c r="BR70" s="29"/>
      <c r="BS70" s="29"/>
      <c r="BT70" s="29"/>
      <c r="BU70" s="29"/>
      <c r="BV70" s="29"/>
      <c r="BW70" s="29"/>
      <c r="BX70" s="29"/>
      <c r="BY70" s="29"/>
      <c r="BZ70" s="30"/>
    </row>
    <row r="71" spans="1:78" ht="13.5" customHeight="1" x14ac:dyDescent="0.2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8"/>
      <c r="BM71" s="29"/>
      <c r="BN71" s="29"/>
      <c r="BO71" s="29"/>
      <c r="BP71" s="29"/>
      <c r="BQ71" s="29"/>
      <c r="BR71" s="29"/>
      <c r="BS71" s="29"/>
      <c r="BT71" s="29"/>
      <c r="BU71" s="29"/>
      <c r="BV71" s="29"/>
      <c r="BW71" s="29"/>
      <c r="BX71" s="29"/>
      <c r="BY71" s="29"/>
      <c r="BZ71" s="30"/>
    </row>
    <row r="72" spans="1:78" ht="13.5" customHeight="1" x14ac:dyDescent="0.2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8"/>
      <c r="BM72" s="29"/>
      <c r="BN72" s="29"/>
      <c r="BO72" s="29"/>
      <c r="BP72" s="29"/>
      <c r="BQ72" s="29"/>
      <c r="BR72" s="29"/>
      <c r="BS72" s="29"/>
      <c r="BT72" s="29"/>
      <c r="BU72" s="29"/>
      <c r="BV72" s="29"/>
      <c r="BW72" s="29"/>
      <c r="BX72" s="29"/>
      <c r="BY72" s="29"/>
      <c r="BZ72" s="30"/>
    </row>
    <row r="73" spans="1:78" ht="13.5" customHeight="1" x14ac:dyDescent="0.2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8"/>
      <c r="BM73" s="29"/>
      <c r="BN73" s="29"/>
      <c r="BO73" s="29"/>
      <c r="BP73" s="29"/>
      <c r="BQ73" s="29"/>
      <c r="BR73" s="29"/>
      <c r="BS73" s="29"/>
      <c r="BT73" s="29"/>
      <c r="BU73" s="29"/>
      <c r="BV73" s="29"/>
      <c r="BW73" s="29"/>
      <c r="BX73" s="29"/>
      <c r="BY73" s="29"/>
      <c r="BZ73" s="30"/>
    </row>
    <row r="74" spans="1:78" ht="13.5" customHeight="1" x14ac:dyDescent="0.2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8"/>
      <c r="BM74" s="29"/>
      <c r="BN74" s="29"/>
      <c r="BO74" s="29"/>
      <c r="BP74" s="29"/>
      <c r="BQ74" s="29"/>
      <c r="BR74" s="29"/>
      <c r="BS74" s="29"/>
      <c r="BT74" s="29"/>
      <c r="BU74" s="29"/>
      <c r="BV74" s="29"/>
      <c r="BW74" s="29"/>
      <c r="BX74" s="29"/>
      <c r="BY74" s="29"/>
      <c r="BZ74" s="30"/>
    </row>
    <row r="75" spans="1:78" ht="13.5" customHeight="1" x14ac:dyDescent="0.2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8"/>
      <c r="BM75" s="29"/>
      <c r="BN75" s="29"/>
      <c r="BO75" s="29"/>
      <c r="BP75" s="29"/>
      <c r="BQ75" s="29"/>
      <c r="BR75" s="29"/>
      <c r="BS75" s="29"/>
      <c r="BT75" s="29"/>
      <c r="BU75" s="29"/>
      <c r="BV75" s="29"/>
      <c r="BW75" s="29"/>
      <c r="BX75" s="29"/>
      <c r="BY75" s="29"/>
      <c r="BZ75" s="30"/>
    </row>
    <row r="76" spans="1:78" ht="13.5" customHeight="1" x14ac:dyDescent="0.2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8"/>
      <c r="BM76" s="29"/>
      <c r="BN76" s="29"/>
      <c r="BO76" s="29"/>
      <c r="BP76" s="29"/>
      <c r="BQ76" s="29"/>
      <c r="BR76" s="29"/>
      <c r="BS76" s="29"/>
      <c r="BT76" s="29"/>
      <c r="BU76" s="29"/>
      <c r="BV76" s="29"/>
      <c r="BW76" s="29"/>
      <c r="BX76" s="29"/>
      <c r="BY76" s="29"/>
      <c r="BZ76" s="30"/>
    </row>
    <row r="77" spans="1:78" ht="13.5" customHeight="1" x14ac:dyDescent="0.2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8"/>
      <c r="BM77" s="29"/>
      <c r="BN77" s="29"/>
      <c r="BO77" s="29"/>
      <c r="BP77" s="29"/>
      <c r="BQ77" s="29"/>
      <c r="BR77" s="29"/>
      <c r="BS77" s="29"/>
      <c r="BT77" s="29"/>
      <c r="BU77" s="29"/>
      <c r="BV77" s="29"/>
      <c r="BW77" s="29"/>
      <c r="BX77" s="29"/>
      <c r="BY77" s="29"/>
      <c r="BZ77" s="30"/>
    </row>
    <row r="78" spans="1:78" ht="13.5" customHeight="1" x14ac:dyDescent="0.2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8"/>
      <c r="BM78" s="29"/>
      <c r="BN78" s="29"/>
      <c r="BO78" s="29"/>
      <c r="BP78" s="29"/>
      <c r="BQ78" s="29"/>
      <c r="BR78" s="29"/>
      <c r="BS78" s="29"/>
      <c r="BT78" s="29"/>
      <c r="BU78" s="29"/>
      <c r="BV78" s="29"/>
      <c r="BW78" s="29"/>
      <c r="BX78" s="29"/>
      <c r="BY78" s="29"/>
      <c r="BZ78" s="30"/>
    </row>
    <row r="79" spans="1:78" ht="13.5" customHeight="1" x14ac:dyDescent="0.2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8"/>
      <c r="BM79" s="29"/>
      <c r="BN79" s="29"/>
      <c r="BO79" s="29"/>
      <c r="BP79" s="29"/>
      <c r="BQ79" s="29"/>
      <c r="BR79" s="29"/>
      <c r="BS79" s="29"/>
      <c r="BT79" s="29"/>
      <c r="BU79" s="29"/>
      <c r="BV79" s="29"/>
      <c r="BW79" s="29"/>
      <c r="BX79" s="29"/>
      <c r="BY79" s="29"/>
      <c r="BZ79" s="30"/>
    </row>
    <row r="80" spans="1:78" ht="13.5" customHeight="1" x14ac:dyDescent="0.2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8"/>
      <c r="BM80" s="29"/>
      <c r="BN80" s="29"/>
      <c r="BO80" s="29"/>
      <c r="BP80" s="29"/>
      <c r="BQ80" s="29"/>
      <c r="BR80" s="29"/>
      <c r="BS80" s="29"/>
      <c r="BT80" s="29"/>
      <c r="BU80" s="29"/>
      <c r="BV80" s="29"/>
      <c r="BW80" s="29"/>
      <c r="BX80" s="29"/>
      <c r="BY80" s="29"/>
      <c r="BZ80" s="30"/>
    </row>
    <row r="81" spans="1:78" ht="13.5" customHeight="1" x14ac:dyDescent="0.2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8"/>
      <c r="BM81" s="29"/>
      <c r="BN81" s="29"/>
      <c r="BO81" s="29"/>
      <c r="BP81" s="29"/>
      <c r="BQ81" s="29"/>
      <c r="BR81" s="29"/>
      <c r="BS81" s="29"/>
      <c r="BT81" s="29"/>
      <c r="BU81" s="29"/>
      <c r="BV81" s="29"/>
      <c r="BW81" s="29"/>
      <c r="BX81" s="29"/>
      <c r="BY81" s="29"/>
      <c r="BZ81" s="30"/>
    </row>
    <row r="82" spans="1:78" ht="13.5" customHeight="1" x14ac:dyDescent="0.2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25">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2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5">
      <c r="B85" s="12"/>
      <c r="C85" s="12"/>
      <c r="D85" s="12"/>
      <c r="E85" s="12" t="str">
        <f>データ!AI6</f>
        <v>【105.91】</v>
      </c>
      <c r="F85" s="12" t="str">
        <f>データ!AT6</f>
        <v>【3.03】</v>
      </c>
      <c r="G85" s="12" t="str">
        <f>データ!BE6</f>
        <v>【78.43】</v>
      </c>
      <c r="H85" s="12" t="str">
        <f>データ!BP6</f>
        <v>【630.82】</v>
      </c>
      <c r="I85" s="12" t="str">
        <f>データ!CA6</f>
        <v>【97.81】</v>
      </c>
      <c r="J85" s="12" t="str">
        <f>データ!CL6</f>
        <v>【138.75】</v>
      </c>
      <c r="K85" s="12" t="str">
        <f>データ!CW6</f>
        <v>【58.94】</v>
      </c>
      <c r="L85" s="12" t="str">
        <f>データ!DH6</f>
        <v>【95.91】</v>
      </c>
      <c r="M85" s="12" t="str">
        <f>データ!DS6</f>
        <v>【41.09】</v>
      </c>
      <c r="N85" s="12" t="str">
        <f>データ!ED6</f>
        <v>【8.68】</v>
      </c>
      <c r="O85" s="12" t="str">
        <f>データ!EO6</f>
        <v>【0.22】</v>
      </c>
    </row>
  </sheetData>
  <sheetProtection algorithmName="SHA-512" hashValue="bB0Y6Qd7oCnf/i6jkrDjss8DYdjjiMij9VTCHUDzN0TAuonVkeIwMbjx2ETqpom9unr5ZMyFYDxQoMofdVIV4w==" saltValue="pxw8VreCLyqhC42djX8CGA=="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P9:V9"/>
    <mergeCell ref="W9:AC9"/>
    <mergeCell ref="AD9:AJ9"/>
    <mergeCell ref="AL8:AS8"/>
    <mergeCell ref="AL9:AS9"/>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AL10:AS10"/>
    <mergeCell ref="AT10:BA10"/>
    <mergeCell ref="BB10:BI10"/>
    <mergeCell ref="BL10:BM10"/>
    <mergeCell ref="BN10:BY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2.75" x14ac:dyDescent="0.25"/>
  <cols>
    <col min="2" max="144" width="11.86328125" customWidth="1"/>
  </cols>
  <sheetData>
    <row r="1" spans="1:148" x14ac:dyDescent="0.2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5">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25">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2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5">
      <c r="A6" s="14" t="s">
        <v>95</v>
      </c>
      <c r="B6" s="19">
        <f>B7</f>
        <v>2023</v>
      </c>
      <c r="C6" s="19">
        <f t="shared" ref="C6:X6" si="3">C7</f>
        <v>272116</v>
      </c>
      <c r="D6" s="19">
        <f t="shared" si="3"/>
        <v>46</v>
      </c>
      <c r="E6" s="19">
        <f t="shared" si="3"/>
        <v>17</v>
      </c>
      <c r="F6" s="19">
        <f t="shared" si="3"/>
        <v>1</v>
      </c>
      <c r="G6" s="19">
        <f t="shared" si="3"/>
        <v>0</v>
      </c>
      <c r="H6" s="19" t="str">
        <f t="shared" si="3"/>
        <v>大阪府　茨木市</v>
      </c>
      <c r="I6" s="19" t="str">
        <f t="shared" si="3"/>
        <v>法適用</v>
      </c>
      <c r="J6" s="19" t="str">
        <f t="shared" si="3"/>
        <v>下水道事業</v>
      </c>
      <c r="K6" s="19" t="str">
        <f t="shared" si="3"/>
        <v>公共下水道</v>
      </c>
      <c r="L6" s="19" t="str">
        <f t="shared" si="3"/>
        <v>Aa</v>
      </c>
      <c r="M6" s="19" t="str">
        <f t="shared" si="3"/>
        <v>非設置</v>
      </c>
      <c r="N6" s="20" t="str">
        <f t="shared" si="3"/>
        <v>-</v>
      </c>
      <c r="O6" s="20">
        <f t="shared" si="3"/>
        <v>75.3</v>
      </c>
      <c r="P6" s="20">
        <f t="shared" si="3"/>
        <v>99.28</v>
      </c>
      <c r="Q6" s="20">
        <f t="shared" si="3"/>
        <v>71.989999999999995</v>
      </c>
      <c r="R6" s="20">
        <f t="shared" si="3"/>
        <v>2035</v>
      </c>
      <c r="S6" s="20">
        <f t="shared" si="3"/>
        <v>285715</v>
      </c>
      <c r="T6" s="20">
        <f t="shared" si="3"/>
        <v>76.489999999999995</v>
      </c>
      <c r="U6" s="20">
        <f t="shared" si="3"/>
        <v>3735.32</v>
      </c>
      <c r="V6" s="20">
        <f t="shared" si="3"/>
        <v>283672</v>
      </c>
      <c r="W6" s="20">
        <f t="shared" si="3"/>
        <v>27.95</v>
      </c>
      <c r="X6" s="20">
        <f t="shared" si="3"/>
        <v>10149.27</v>
      </c>
      <c r="Y6" s="21">
        <f>IF(Y7="",NA(),Y7)</f>
        <v>115.72</v>
      </c>
      <c r="Z6" s="21">
        <f t="shared" ref="Z6:AH6" si="4">IF(Z7="",NA(),Z7)</f>
        <v>115.75</v>
      </c>
      <c r="AA6" s="21">
        <f t="shared" si="4"/>
        <v>118.16</v>
      </c>
      <c r="AB6" s="21">
        <f t="shared" si="4"/>
        <v>118.11</v>
      </c>
      <c r="AC6" s="21">
        <f t="shared" si="4"/>
        <v>110.54</v>
      </c>
      <c r="AD6" s="21">
        <f t="shared" si="4"/>
        <v>109</v>
      </c>
      <c r="AE6" s="21">
        <f t="shared" si="4"/>
        <v>107.09</v>
      </c>
      <c r="AF6" s="21">
        <f t="shared" si="4"/>
        <v>107.96</v>
      </c>
      <c r="AG6" s="21">
        <f t="shared" si="4"/>
        <v>107.29</v>
      </c>
      <c r="AH6" s="21">
        <f t="shared" si="4"/>
        <v>106.58</v>
      </c>
      <c r="AI6" s="20" t="str">
        <f>IF(AI7="","",IF(AI7="-","【-】","【"&amp;SUBSTITUTE(TEXT(AI7,"#,##0.00"),"-","△")&amp;"】"))</f>
        <v>【105.91】</v>
      </c>
      <c r="AJ6" s="20">
        <f>IF(AJ7="",NA(),AJ7)</f>
        <v>0</v>
      </c>
      <c r="AK6" s="20">
        <f t="shared" ref="AK6:AS6" si="5">IF(AK7="",NA(),AK7)</f>
        <v>0</v>
      </c>
      <c r="AL6" s="20">
        <f t="shared" si="5"/>
        <v>0</v>
      </c>
      <c r="AM6" s="20">
        <f t="shared" si="5"/>
        <v>0</v>
      </c>
      <c r="AN6" s="20">
        <f t="shared" si="5"/>
        <v>0</v>
      </c>
      <c r="AO6" s="21">
        <f t="shared" si="5"/>
        <v>0.28000000000000003</v>
      </c>
      <c r="AP6" s="21">
        <f t="shared" si="5"/>
        <v>0.59</v>
      </c>
      <c r="AQ6" s="21">
        <f t="shared" si="5"/>
        <v>0.68</v>
      </c>
      <c r="AR6" s="21">
        <f t="shared" si="5"/>
        <v>0.9</v>
      </c>
      <c r="AS6" s="21">
        <f t="shared" si="5"/>
        <v>1.19</v>
      </c>
      <c r="AT6" s="20" t="str">
        <f>IF(AT7="","",IF(AT7="-","【-】","【"&amp;SUBSTITUTE(TEXT(AT7,"#,##0.00"),"-","△")&amp;"】"))</f>
        <v>【3.03】</v>
      </c>
      <c r="AU6" s="21">
        <f>IF(AU7="",NA(),AU7)</f>
        <v>59.09</v>
      </c>
      <c r="AV6" s="21">
        <f t="shared" ref="AV6:BD6" si="6">IF(AV7="",NA(),AV7)</f>
        <v>55.52</v>
      </c>
      <c r="AW6" s="21">
        <f t="shared" si="6"/>
        <v>76.180000000000007</v>
      </c>
      <c r="AX6" s="21">
        <f t="shared" si="6"/>
        <v>102.85</v>
      </c>
      <c r="AY6" s="21">
        <f t="shared" si="6"/>
        <v>111.53</v>
      </c>
      <c r="AZ6" s="21">
        <f t="shared" si="6"/>
        <v>71.19</v>
      </c>
      <c r="BA6" s="21">
        <f t="shared" si="6"/>
        <v>77.72</v>
      </c>
      <c r="BB6" s="21">
        <f t="shared" si="6"/>
        <v>86.61</v>
      </c>
      <c r="BC6" s="21">
        <f t="shared" si="6"/>
        <v>100.73</v>
      </c>
      <c r="BD6" s="21">
        <f t="shared" si="6"/>
        <v>108.7</v>
      </c>
      <c r="BE6" s="20" t="str">
        <f>IF(BE7="","",IF(BE7="-","【-】","【"&amp;SUBSTITUTE(TEXT(BE7,"#,##0.00"),"-","△")&amp;"】"))</f>
        <v>【78.43】</v>
      </c>
      <c r="BF6" s="21">
        <f>IF(BF7="",NA(),BF7)</f>
        <v>402.2</v>
      </c>
      <c r="BG6" s="21">
        <f t="shared" ref="BG6:BO6" si="7">IF(BG7="",NA(),BG7)</f>
        <v>378.54</v>
      </c>
      <c r="BH6" s="21">
        <f t="shared" si="7"/>
        <v>356.53</v>
      </c>
      <c r="BI6" s="21">
        <f t="shared" si="7"/>
        <v>340.36</v>
      </c>
      <c r="BJ6" s="21">
        <f t="shared" si="7"/>
        <v>319.69</v>
      </c>
      <c r="BK6" s="21">
        <f t="shared" si="7"/>
        <v>517.34</v>
      </c>
      <c r="BL6" s="21">
        <f t="shared" si="7"/>
        <v>485.6</v>
      </c>
      <c r="BM6" s="21">
        <f t="shared" si="7"/>
        <v>463.93</v>
      </c>
      <c r="BN6" s="21">
        <f t="shared" si="7"/>
        <v>481.88</v>
      </c>
      <c r="BO6" s="21">
        <f t="shared" si="7"/>
        <v>460.03</v>
      </c>
      <c r="BP6" s="20" t="str">
        <f>IF(BP7="","",IF(BP7="-","【-】","【"&amp;SUBSTITUTE(TEXT(BP7,"#,##0.00"),"-","△")&amp;"】"))</f>
        <v>【630.82】</v>
      </c>
      <c r="BQ6" s="21">
        <f>IF(BQ7="",NA(),BQ7)</f>
        <v>123.77</v>
      </c>
      <c r="BR6" s="21">
        <f t="shared" ref="BR6:BZ6" si="8">IF(BR7="",NA(),BR7)</f>
        <v>121.93</v>
      </c>
      <c r="BS6" s="21">
        <f t="shared" si="8"/>
        <v>128.36000000000001</v>
      </c>
      <c r="BT6" s="21">
        <f t="shared" si="8"/>
        <v>128.58000000000001</v>
      </c>
      <c r="BU6" s="21">
        <f t="shared" si="8"/>
        <v>113.61</v>
      </c>
      <c r="BV6" s="21">
        <f t="shared" si="8"/>
        <v>99.89</v>
      </c>
      <c r="BW6" s="21">
        <f t="shared" si="8"/>
        <v>99.95</v>
      </c>
      <c r="BX6" s="21">
        <f t="shared" si="8"/>
        <v>103.4</v>
      </c>
      <c r="BY6" s="21">
        <f t="shared" si="8"/>
        <v>101.87</v>
      </c>
      <c r="BZ6" s="21">
        <f t="shared" si="8"/>
        <v>101.33</v>
      </c>
      <c r="CA6" s="20" t="str">
        <f>IF(CA7="","",IF(CA7="-","【-】","【"&amp;SUBSTITUTE(TEXT(CA7,"#,##0.00"),"-","△")&amp;"】"))</f>
        <v>【97.81】</v>
      </c>
      <c r="CB6" s="21">
        <f>IF(CB7="",NA(),CB7)</f>
        <v>96.18</v>
      </c>
      <c r="CC6" s="21">
        <f t="shared" ref="CC6:CK6" si="9">IF(CC7="",NA(),CC7)</f>
        <v>94.62</v>
      </c>
      <c r="CD6" s="21">
        <f t="shared" si="9"/>
        <v>91.73</v>
      </c>
      <c r="CE6" s="21">
        <f t="shared" si="9"/>
        <v>92.02</v>
      </c>
      <c r="CF6" s="21">
        <f t="shared" si="9"/>
        <v>104.26</v>
      </c>
      <c r="CG6" s="21">
        <f t="shared" si="9"/>
        <v>112.4</v>
      </c>
      <c r="CH6" s="21">
        <f t="shared" si="9"/>
        <v>110.21</v>
      </c>
      <c r="CI6" s="21">
        <f t="shared" si="9"/>
        <v>110.26</v>
      </c>
      <c r="CJ6" s="21">
        <f t="shared" si="9"/>
        <v>111.88</v>
      </c>
      <c r="CK6" s="21">
        <f t="shared" si="9"/>
        <v>114.16</v>
      </c>
      <c r="CL6" s="20" t="str">
        <f>IF(CL7="","",IF(CL7="-","【-】","【"&amp;SUBSTITUTE(TEXT(CL7,"#,##0.00"),"-","△")&amp;"】"))</f>
        <v>【138.75】</v>
      </c>
      <c r="CM6" s="21" t="str">
        <f>IF(CM7="",NA(),CM7)</f>
        <v>-</v>
      </c>
      <c r="CN6" s="21" t="str">
        <f t="shared" ref="CN6:CV6" si="10">IF(CN7="",NA(),CN7)</f>
        <v>-</v>
      </c>
      <c r="CO6" s="21" t="str">
        <f t="shared" si="10"/>
        <v>-</v>
      </c>
      <c r="CP6" s="21" t="str">
        <f t="shared" si="10"/>
        <v>-</v>
      </c>
      <c r="CQ6" s="21" t="str">
        <f t="shared" si="10"/>
        <v>-</v>
      </c>
      <c r="CR6" s="21">
        <f t="shared" si="10"/>
        <v>62.97</v>
      </c>
      <c r="CS6" s="21">
        <f t="shared" si="10"/>
        <v>64.930000000000007</v>
      </c>
      <c r="CT6" s="21">
        <f t="shared" si="10"/>
        <v>65.680000000000007</v>
      </c>
      <c r="CU6" s="21">
        <f t="shared" si="10"/>
        <v>63.62</v>
      </c>
      <c r="CV6" s="21">
        <f t="shared" si="10"/>
        <v>62.65</v>
      </c>
      <c r="CW6" s="20" t="str">
        <f>IF(CW7="","",IF(CW7="-","【-】","【"&amp;SUBSTITUTE(TEXT(CW7,"#,##0.00"),"-","△")&amp;"】"))</f>
        <v>【58.94】</v>
      </c>
      <c r="CX6" s="21">
        <f>IF(CX7="",NA(),CX7)</f>
        <v>98.96</v>
      </c>
      <c r="CY6" s="21">
        <f t="shared" ref="CY6:DG6" si="11">IF(CY7="",NA(),CY7)</f>
        <v>99.02</v>
      </c>
      <c r="CZ6" s="21">
        <f t="shared" si="11"/>
        <v>99.05</v>
      </c>
      <c r="DA6" s="21">
        <f t="shared" si="11"/>
        <v>99.06</v>
      </c>
      <c r="DB6" s="21">
        <f t="shared" si="11"/>
        <v>99.07</v>
      </c>
      <c r="DC6" s="21">
        <f t="shared" si="11"/>
        <v>96.97</v>
      </c>
      <c r="DD6" s="21">
        <f t="shared" si="11"/>
        <v>97.7</v>
      </c>
      <c r="DE6" s="21">
        <f t="shared" si="11"/>
        <v>97.59</v>
      </c>
      <c r="DF6" s="21">
        <f t="shared" si="11"/>
        <v>97.53</v>
      </c>
      <c r="DG6" s="21">
        <f t="shared" si="11"/>
        <v>97.54</v>
      </c>
      <c r="DH6" s="20" t="str">
        <f>IF(DH7="","",IF(DH7="-","【-】","【"&amp;SUBSTITUTE(TEXT(DH7,"#,##0.00"),"-","△")&amp;"】"))</f>
        <v>【95.91】</v>
      </c>
      <c r="DI6" s="21">
        <f>IF(DI7="",NA(),DI7)</f>
        <v>49.78</v>
      </c>
      <c r="DJ6" s="21">
        <f t="shared" ref="DJ6:DR6" si="12">IF(DJ7="",NA(),DJ7)</f>
        <v>50.82</v>
      </c>
      <c r="DK6" s="21">
        <f t="shared" si="12"/>
        <v>52.02</v>
      </c>
      <c r="DL6" s="21">
        <f t="shared" si="12"/>
        <v>53.1</v>
      </c>
      <c r="DM6" s="21">
        <f t="shared" si="12"/>
        <v>54.6</v>
      </c>
      <c r="DN6" s="21">
        <f t="shared" si="12"/>
        <v>24.54</v>
      </c>
      <c r="DO6" s="21">
        <f t="shared" si="12"/>
        <v>23.38</v>
      </c>
      <c r="DP6" s="21">
        <f t="shared" si="12"/>
        <v>24.59</v>
      </c>
      <c r="DQ6" s="21">
        <f t="shared" si="12"/>
        <v>26.87</v>
      </c>
      <c r="DR6" s="21">
        <f t="shared" si="12"/>
        <v>29.31</v>
      </c>
      <c r="DS6" s="20" t="str">
        <f>IF(DS7="","",IF(DS7="-","【-】","【"&amp;SUBSTITUTE(TEXT(DS7,"#,##0.00"),"-","△")&amp;"】"))</f>
        <v>【41.09】</v>
      </c>
      <c r="DT6" s="21">
        <f>IF(DT7="",NA(),DT7)</f>
        <v>2.1800000000000002</v>
      </c>
      <c r="DU6" s="21">
        <f t="shared" ref="DU6:EC6" si="13">IF(DU7="",NA(),DU7)</f>
        <v>3.61</v>
      </c>
      <c r="DV6" s="21">
        <f t="shared" si="13"/>
        <v>4.3600000000000003</v>
      </c>
      <c r="DW6" s="21">
        <f t="shared" si="13"/>
        <v>4.66</v>
      </c>
      <c r="DX6" s="21">
        <f t="shared" si="13"/>
        <v>7.15</v>
      </c>
      <c r="DY6" s="21">
        <f t="shared" si="13"/>
        <v>7.66</v>
      </c>
      <c r="DZ6" s="21">
        <f t="shared" si="13"/>
        <v>8.1999999999999993</v>
      </c>
      <c r="EA6" s="21">
        <f t="shared" si="13"/>
        <v>9.43</v>
      </c>
      <c r="EB6" s="21">
        <f t="shared" si="13"/>
        <v>12.4</v>
      </c>
      <c r="EC6" s="21">
        <f t="shared" si="13"/>
        <v>13.81</v>
      </c>
      <c r="ED6" s="20" t="str">
        <f>IF(ED7="","",IF(ED7="-","【-】","【"&amp;SUBSTITUTE(TEXT(ED7,"#,##0.00"),"-","△")&amp;"】"))</f>
        <v>【8.68】</v>
      </c>
      <c r="EE6" s="21">
        <f>IF(EE7="",NA(),EE7)</f>
        <v>0.18</v>
      </c>
      <c r="EF6" s="21">
        <f t="shared" ref="EF6:EN6" si="14">IF(EF7="",NA(),EF7)</f>
        <v>0.04</v>
      </c>
      <c r="EG6" s="21">
        <f t="shared" si="14"/>
        <v>0.09</v>
      </c>
      <c r="EH6" s="21">
        <f t="shared" si="14"/>
        <v>0.06</v>
      </c>
      <c r="EI6" s="21">
        <f t="shared" si="14"/>
        <v>0.03</v>
      </c>
      <c r="EJ6" s="21">
        <f t="shared" si="14"/>
        <v>0.16</v>
      </c>
      <c r="EK6" s="21">
        <f t="shared" si="14"/>
        <v>0.14000000000000001</v>
      </c>
      <c r="EL6" s="21">
        <f t="shared" si="14"/>
        <v>0.15</v>
      </c>
      <c r="EM6" s="21">
        <f t="shared" si="14"/>
        <v>0.16</v>
      </c>
      <c r="EN6" s="21">
        <f t="shared" si="14"/>
        <v>0.16</v>
      </c>
      <c r="EO6" s="20" t="str">
        <f>IF(EO7="","",IF(EO7="-","【-】","【"&amp;SUBSTITUTE(TEXT(EO7,"#,##0.00"),"-","△")&amp;"】"))</f>
        <v>【0.22】</v>
      </c>
    </row>
    <row r="7" spans="1:148" s="22" customFormat="1" x14ac:dyDescent="0.25">
      <c r="A7" s="14"/>
      <c r="B7" s="23">
        <v>2023</v>
      </c>
      <c r="C7" s="23">
        <v>272116</v>
      </c>
      <c r="D7" s="23">
        <v>46</v>
      </c>
      <c r="E7" s="23">
        <v>17</v>
      </c>
      <c r="F7" s="23">
        <v>1</v>
      </c>
      <c r="G7" s="23">
        <v>0</v>
      </c>
      <c r="H7" s="23" t="s">
        <v>96</v>
      </c>
      <c r="I7" s="23" t="s">
        <v>97</v>
      </c>
      <c r="J7" s="23" t="s">
        <v>98</v>
      </c>
      <c r="K7" s="23" t="s">
        <v>99</v>
      </c>
      <c r="L7" s="23" t="s">
        <v>100</v>
      </c>
      <c r="M7" s="23" t="s">
        <v>101</v>
      </c>
      <c r="N7" s="24" t="s">
        <v>102</v>
      </c>
      <c r="O7" s="24">
        <v>75.3</v>
      </c>
      <c r="P7" s="24">
        <v>99.28</v>
      </c>
      <c r="Q7" s="24">
        <v>71.989999999999995</v>
      </c>
      <c r="R7" s="24">
        <v>2035</v>
      </c>
      <c r="S7" s="24">
        <v>285715</v>
      </c>
      <c r="T7" s="24">
        <v>76.489999999999995</v>
      </c>
      <c r="U7" s="24">
        <v>3735.32</v>
      </c>
      <c r="V7" s="24">
        <v>283672</v>
      </c>
      <c r="W7" s="24">
        <v>27.95</v>
      </c>
      <c r="X7" s="24">
        <v>10149.27</v>
      </c>
      <c r="Y7" s="24">
        <v>115.72</v>
      </c>
      <c r="Z7" s="24">
        <v>115.75</v>
      </c>
      <c r="AA7" s="24">
        <v>118.16</v>
      </c>
      <c r="AB7" s="24">
        <v>118.11</v>
      </c>
      <c r="AC7" s="24">
        <v>110.54</v>
      </c>
      <c r="AD7" s="24">
        <v>109</v>
      </c>
      <c r="AE7" s="24">
        <v>107.09</v>
      </c>
      <c r="AF7" s="24">
        <v>107.96</v>
      </c>
      <c r="AG7" s="24">
        <v>107.29</v>
      </c>
      <c r="AH7" s="24">
        <v>106.58</v>
      </c>
      <c r="AI7" s="24">
        <v>105.91</v>
      </c>
      <c r="AJ7" s="24">
        <v>0</v>
      </c>
      <c r="AK7" s="24">
        <v>0</v>
      </c>
      <c r="AL7" s="24">
        <v>0</v>
      </c>
      <c r="AM7" s="24">
        <v>0</v>
      </c>
      <c r="AN7" s="24">
        <v>0</v>
      </c>
      <c r="AO7" s="24">
        <v>0.28000000000000003</v>
      </c>
      <c r="AP7" s="24">
        <v>0.59</v>
      </c>
      <c r="AQ7" s="24">
        <v>0.68</v>
      </c>
      <c r="AR7" s="24">
        <v>0.9</v>
      </c>
      <c r="AS7" s="24">
        <v>1.19</v>
      </c>
      <c r="AT7" s="24">
        <v>3.03</v>
      </c>
      <c r="AU7" s="24">
        <v>59.09</v>
      </c>
      <c r="AV7" s="24">
        <v>55.52</v>
      </c>
      <c r="AW7" s="24">
        <v>76.180000000000007</v>
      </c>
      <c r="AX7" s="24">
        <v>102.85</v>
      </c>
      <c r="AY7" s="24">
        <v>111.53</v>
      </c>
      <c r="AZ7" s="24">
        <v>71.19</v>
      </c>
      <c r="BA7" s="24">
        <v>77.72</v>
      </c>
      <c r="BB7" s="24">
        <v>86.61</v>
      </c>
      <c r="BC7" s="24">
        <v>100.73</v>
      </c>
      <c r="BD7" s="24">
        <v>108.7</v>
      </c>
      <c r="BE7" s="24">
        <v>78.430000000000007</v>
      </c>
      <c r="BF7" s="24">
        <v>402.2</v>
      </c>
      <c r="BG7" s="24">
        <v>378.54</v>
      </c>
      <c r="BH7" s="24">
        <v>356.53</v>
      </c>
      <c r="BI7" s="24">
        <v>340.36</v>
      </c>
      <c r="BJ7" s="24">
        <v>319.69</v>
      </c>
      <c r="BK7" s="24">
        <v>517.34</v>
      </c>
      <c r="BL7" s="24">
        <v>485.6</v>
      </c>
      <c r="BM7" s="24">
        <v>463.93</v>
      </c>
      <c r="BN7" s="24">
        <v>481.88</v>
      </c>
      <c r="BO7" s="24">
        <v>460.03</v>
      </c>
      <c r="BP7" s="24">
        <v>630.82000000000005</v>
      </c>
      <c r="BQ7" s="24">
        <v>123.77</v>
      </c>
      <c r="BR7" s="24">
        <v>121.93</v>
      </c>
      <c r="BS7" s="24">
        <v>128.36000000000001</v>
      </c>
      <c r="BT7" s="24">
        <v>128.58000000000001</v>
      </c>
      <c r="BU7" s="24">
        <v>113.61</v>
      </c>
      <c r="BV7" s="24">
        <v>99.89</v>
      </c>
      <c r="BW7" s="24">
        <v>99.95</v>
      </c>
      <c r="BX7" s="24">
        <v>103.4</v>
      </c>
      <c r="BY7" s="24">
        <v>101.87</v>
      </c>
      <c r="BZ7" s="24">
        <v>101.33</v>
      </c>
      <c r="CA7" s="24">
        <v>97.81</v>
      </c>
      <c r="CB7" s="24">
        <v>96.18</v>
      </c>
      <c r="CC7" s="24">
        <v>94.62</v>
      </c>
      <c r="CD7" s="24">
        <v>91.73</v>
      </c>
      <c r="CE7" s="24">
        <v>92.02</v>
      </c>
      <c r="CF7" s="24">
        <v>104.26</v>
      </c>
      <c r="CG7" s="24">
        <v>112.4</v>
      </c>
      <c r="CH7" s="24">
        <v>110.21</v>
      </c>
      <c r="CI7" s="24">
        <v>110.26</v>
      </c>
      <c r="CJ7" s="24">
        <v>111.88</v>
      </c>
      <c r="CK7" s="24">
        <v>114.16</v>
      </c>
      <c r="CL7" s="24">
        <v>138.75</v>
      </c>
      <c r="CM7" s="24" t="s">
        <v>102</v>
      </c>
      <c r="CN7" s="24" t="s">
        <v>102</v>
      </c>
      <c r="CO7" s="24" t="s">
        <v>102</v>
      </c>
      <c r="CP7" s="24" t="s">
        <v>102</v>
      </c>
      <c r="CQ7" s="24" t="s">
        <v>102</v>
      </c>
      <c r="CR7" s="24">
        <v>62.97</v>
      </c>
      <c r="CS7" s="24">
        <v>64.930000000000007</v>
      </c>
      <c r="CT7" s="24">
        <v>65.680000000000007</v>
      </c>
      <c r="CU7" s="24">
        <v>63.62</v>
      </c>
      <c r="CV7" s="24">
        <v>62.65</v>
      </c>
      <c r="CW7" s="24">
        <v>58.94</v>
      </c>
      <c r="CX7" s="24">
        <v>98.96</v>
      </c>
      <c r="CY7" s="24">
        <v>99.02</v>
      </c>
      <c r="CZ7" s="24">
        <v>99.05</v>
      </c>
      <c r="DA7" s="24">
        <v>99.06</v>
      </c>
      <c r="DB7" s="24">
        <v>99.07</v>
      </c>
      <c r="DC7" s="24">
        <v>96.97</v>
      </c>
      <c r="DD7" s="24">
        <v>97.7</v>
      </c>
      <c r="DE7" s="24">
        <v>97.59</v>
      </c>
      <c r="DF7" s="24">
        <v>97.53</v>
      </c>
      <c r="DG7" s="24">
        <v>97.54</v>
      </c>
      <c r="DH7" s="24">
        <v>95.91</v>
      </c>
      <c r="DI7" s="24">
        <v>49.78</v>
      </c>
      <c r="DJ7" s="24">
        <v>50.82</v>
      </c>
      <c r="DK7" s="24">
        <v>52.02</v>
      </c>
      <c r="DL7" s="24">
        <v>53.1</v>
      </c>
      <c r="DM7" s="24">
        <v>54.6</v>
      </c>
      <c r="DN7" s="24">
        <v>24.54</v>
      </c>
      <c r="DO7" s="24">
        <v>23.38</v>
      </c>
      <c r="DP7" s="24">
        <v>24.59</v>
      </c>
      <c r="DQ7" s="24">
        <v>26.87</v>
      </c>
      <c r="DR7" s="24">
        <v>29.31</v>
      </c>
      <c r="DS7" s="24">
        <v>41.09</v>
      </c>
      <c r="DT7" s="24">
        <v>2.1800000000000002</v>
      </c>
      <c r="DU7" s="24">
        <v>3.61</v>
      </c>
      <c r="DV7" s="24">
        <v>4.3600000000000003</v>
      </c>
      <c r="DW7" s="24">
        <v>4.66</v>
      </c>
      <c r="DX7" s="24">
        <v>7.15</v>
      </c>
      <c r="DY7" s="24">
        <v>7.66</v>
      </c>
      <c r="DZ7" s="24">
        <v>8.1999999999999993</v>
      </c>
      <c r="EA7" s="24">
        <v>9.43</v>
      </c>
      <c r="EB7" s="24">
        <v>12.4</v>
      </c>
      <c r="EC7" s="24">
        <v>13.81</v>
      </c>
      <c r="ED7" s="24">
        <v>8.68</v>
      </c>
      <c r="EE7" s="24">
        <v>0.18</v>
      </c>
      <c r="EF7" s="24">
        <v>0.04</v>
      </c>
      <c r="EG7" s="24">
        <v>0.09</v>
      </c>
      <c r="EH7" s="24">
        <v>0.06</v>
      </c>
      <c r="EI7" s="24">
        <v>0.03</v>
      </c>
      <c r="EJ7" s="24">
        <v>0.16</v>
      </c>
      <c r="EK7" s="24">
        <v>0.14000000000000001</v>
      </c>
      <c r="EL7" s="24">
        <v>0.15</v>
      </c>
      <c r="EM7" s="24">
        <v>0.16</v>
      </c>
      <c r="EN7" s="24">
        <v>0.16</v>
      </c>
      <c r="EO7" s="24">
        <v>0.22</v>
      </c>
    </row>
    <row r="8" spans="1:148" x14ac:dyDescent="0.2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5">
      <c r="A10" s="26" t="s">
        <v>46</v>
      </c>
      <c r="B10" s="27">
        <f>DATEVALUE($B7-B11&amp;"/1/"&amp;B12)</f>
        <v>36892</v>
      </c>
      <c r="C10" s="27">
        <f t="shared" ref="C10:F10" si="15">DATEVALUE($B7-C11&amp;"/1/"&amp;C12)</f>
        <v>37257</v>
      </c>
      <c r="D10" s="27">
        <f t="shared" si="15"/>
        <v>37623</v>
      </c>
      <c r="E10" s="27">
        <f t="shared" si="15"/>
        <v>37989</v>
      </c>
      <c r="F10" s="27">
        <f t="shared" si="15"/>
        <v>38356</v>
      </c>
    </row>
    <row r="11" spans="1:148" x14ac:dyDescent="0.25">
      <c r="B11">
        <v>22</v>
      </c>
      <c r="C11">
        <v>21</v>
      </c>
      <c r="D11">
        <v>20</v>
      </c>
      <c r="E11">
        <v>19</v>
      </c>
      <c r="F11">
        <v>18</v>
      </c>
      <c r="G11" t="s">
        <v>108</v>
      </c>
    </row>
    <row r="12" spans="1:148" x14ac:dyDescent="0.25">
      <c r="B12">
        <v>1</v>
      </c>
      <c r="C12">
        <v>1</v>
      </c>
      <c r="D12">
        <v>2</v>
      </c>
      <c r="E12">
        <v>3</v>
      </c>
      <c r="F12">
        <v>4</v>
      </c>
      <c r="G12" t="s">
        <v>109</v>
      </c>
    </row>
    <row r="13" spans="1:148" x14ac:dyDescent="0.25">
      <c r="B13" t="s">
        <v>110</v>
      </c>
      <c r="C13" t="s">
        <v>110</v>
      </c>
      <c r="D13" t="s">
        <v>110</v>
      </c>
      <c r="E13" t="s">
        <v>110</v>
      </c>
      <c r="F13" t="s">
        <v>110</v>
      </c>
      <c r="G13" t="s">
        <v>111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hoshusagyo</cp:lastModifiedBy>
  <dcterms:created xsi:type="dcterms:W3CDTF">2025-01-24T07:04:05Z</dcterms:created>
  <dcterms:modified xsi:type="dcterms:W3CDTF">2025-02-03T06:06:52Z</dcterms:modified>
  <cp:category/>
</cp:coreProperties>
</file>