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5B654DB9-5585-4445-A0F9-1ED124155894}" xr6:coauthVersionLast="47" xr6:coauthVersionMax="47" xr10:uidLastSave="{00000000-0000-0000-0000-000000000000}"/>
  <workbookProtection workbookAlgorithmName="SHA-512" workbookHashValue="j2S3NNyHaRF6PJkXoHyb3hbgwnDt8dNxy+IMm10NVUDL4wgIcCjHdPOEZudbuHRoqd5jKQuN2OFxudg+MJ/OfA==" workbookSaltValue="4pFoKQH7WQrF4jAbNUQzzA=="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F85" i="4"/>
  <c r="E85" i="4"/>
  <c r="AL10" i="4"/>
</calcChain>
</file>

<file path=xl/sharedStrings.xml><?xml version="1.0" encoding="utf-8"?>
<sst xmlns="http://schemas.openxmlformats.org/spreadsheetml/2006/main" count="269" uniqueCount="116">
  <si>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</si>
  <si>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</si>
  <si>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</si>
  <si>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</si>
  <si>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</si>
  <si>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</si>
  <si>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</si>
  <si>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</si>
  <si>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</si>
  <si>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</si>
  <si>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</si>
  <si>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</si>
  <si>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</si>
  <si>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</si>
  <si>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</si>
  <si>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</si>
  <si>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</si>
  <si>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</si>
  <si>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</si>
  <si>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</si>
  <si>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</si>
  <si>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</si>
  <si>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</si>
  <si>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</si>
  <si>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</si>
  <si>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</si>
  <si>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</si>
  <si>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</si>
  <si>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</si>
  <si>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</si>
  <si>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</si>
  <si>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</si>
  <si>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</si>
  <si>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</si>
  <si>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</si>
  <si>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</si>
  <si>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</si>
  <si>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</si>
  <si>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</si>
  <si>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</si>
  <si>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</si>
  <si>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</si>
  <si>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</si>
  <si>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</si>
  <si>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</si>
  <si>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</si>
  <si>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</si>
  <si>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</si>
  <si>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</si>
  <si>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</si>
  <si>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</si>
  <si>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</si>
  <si>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</si>
  <si>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</si>
  <si>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</si>
  <si>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</si>
  <si>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</si>
  <si>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</si>
  <si>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</si>
  <si>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</si>
  <si>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</si>
  <si>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</si>
  <si>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</si>
  <si>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</si>
  <si>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</si>
  <si>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</si>
  <si>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</si>
  <si>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</si>
  <si>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</si>
  <si>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</si>
  <si>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</si>
  <si>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</si>
  <si>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</si>
  <si>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</si>
  <si>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</si>
  <si>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</si>
  <si>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</si>
  <si>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</si>
  <si>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</si>
  <si>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</si>
  <si>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</si>
  <si>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</si>
  <si>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</si>
  <si>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</si>
  <si>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</si>
  <si>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</si>
  <si>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</si>
  <si>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</si>
  <si>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</si>
  <si>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</si>
  <si>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</si>
  <si>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</si>
  <si>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</si>
  <si>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</si>
  <si>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</si>
  <si>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</si>
  <si>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枚方市</t>
  </si>
  <si>
    <t>法適用</t>
  </si>
  <si>
    <t>下水道事業</t>
  </si>
  <si>
    <t>特定地域生活排水処理</t>
  </si>
  <si>
    <t>K2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</si>
  <si>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</si>
  <si>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</si>
  <si>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</si>
  <si>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</si>
  <si>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</si>
  <si>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</si>
  <si>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</si>
  <si>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</si>
  <si>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</si>
  <si>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</si>
  <si>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</si>
  <si>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</si>
  <si>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「経常収支比率」は、一般会計からの補助金などの収入で収支の均衡を保っているため、100％で推移しています。
　「流動比率」については、未払金（流動負債）が発生していないため、グラフには表れていません。
　「企業債残高対事業規模比率」についても、整備時に企業債を発行していないため、グラフには表れていません。
　一方、「汚水処理原価」は、使用料金を有収水量に応じた料金算定ではなく、定額制としているため、年間有収水量が計測できないため計上しておりません。
　「施設利用率」については、浄化槽という観点から、グラフには表れていません。
</t>
    <phoneticPr fontId="4"/>
  </si>
  <si>
    <t>　本市の浄化槽事業は、平成16年9月に「枚方市生活排水処理基本計画」が策定され、公共下水道区域と合併浄化槽区域の区分けにより、市域の生活排水を適切に処理することを目的として開始しています。
平成18年度～平成19年度に計10基を設置しましたが、現在は8基のみ設置されており、経営の健全性・効率性については、公共下水道と合わせて考えています。</t>
    <phoneticPr fontId="4"/>
  </si>
  <si>
    <t>　本市の浄化槽は、平成18年度～平成19年度に設置したため、現状で老朽化に対する対応が必要な施設はありません。</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</si>
</sst>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BB-46EB-9AA7-B1B75EA3FF2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8BB-46EB-9AA7-B1B75EA3FF2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688-4BBF-9A5E-362C97B9A8E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55.96</c:v>
                </c:pt>
                <c:pt idx="1">
                  <c:v>56.45</c:v>
                </c:pt>
                <c:pt idx="2">
                  <c:v>58.26</c:v>
                </c:pt>
                <c:pt idx="3">
                  <c:v>88.45</c:v>
                </c:pt>
                <c:pt idx="4">
                  <c:v>54.08</c:v>
                </c:pt>
              </c:numCache>
            </c:numRef>
          </c:val>
          <c:smooth val="0"/>
          <c:extLst>
            <c:ext xmlns:c16="http://schemas.microsoft.com/office/drawing/2014/chart" uri="{C3380CC4-5D6E-409C-BE32-E72D297353CC}">
              <c16:uniqueId val="{00000001-A688-4BBF-9A5E-362C97B9A8E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3AA-45B7-B493-FEA17D95711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60.12</c:v>
                </c:pt>
                <c:pt idx="1">
                  <c:v>54.99</c:v>
                </c:pt>
                <c:pt idx="2">
                  <c:v>66.430000000000007</c:v>
                </c:pt>
                <c:pt idx="3">
                  <c:v>90.34</c:v>
                </c:pt>
                <c:pt idx="4">
                  <c:v>90.57</c:v>
                </c:pt>
              </c:numCache>
            </c:numRef>
          </c:val>
          <c:smooth val="0"/>
          <c:extLst>
            <c:ext xmlns:c16="http://schemas.microsoft.com/office/drawing/2014/chart" uri="{C3380CC4-5D6E-409C-BE32-E72D297353CC}">
              <c16:uniqueId val="{00000001-B3AA-45B7-B493-FEA17D95711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9E7-4532-A4CA-7ACB6A54A41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93.76</c:v>
                </c:pt>
                <c:pt idx="1">
                  <c:v>95.33</c:v>
                </c:pt>
                <c:pt idx="2">
                  <c:v>92.17</c:v>
                </c:pt>
                <c:pt idx="3">
                  <c:v>100.17</c:v>
                </c:pt>
                <c:pt idx="4">
                  <c:v>96.95</c:v>
                </c:pt>
              </c:numCache>
            </c:numRef>
          </c:val>
          <c:smooth val="0"/>
          <c:extLst>
            <c:ext xmlns:c16="http://schemas.microsoft.com/office/drawing/2014/chart" uri="{C3380CC4-5D6E-409C-BE32-E72D297353CC}">
              <c16:uniqueId val="{00000001-B9E7-4532-A4CA-7ACB6A54A41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61.03</c:v>
                </c:pt>
                <c:pt idx="1">
                  <c:v>67.81</c:v>
                </c:pt>
                <c:pt idx="2">
                  <c:v>74.25</c:v>
                </c:pt>
                <c:pt idx="3">
                  <c:v>82.53</c:v>
                </c:pt>
                <c:pt idx="4">
                  <c:v>89.83</c:v>
                </c:pt>
              </c:numCache>
            </c:numRef>
          </c:val>
          <c:extLst>
            <c:ext xmlns:c16="http://schemas.microsoft.com/office/drawing/2014/chart" uri="{C3380CC4-5D6E-409C-BE32-E72D297353CC}">
              <c16:uniqueId val="{00000000-2D39-4B76-B98F-C318E8F9B48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16.63</c:v>
                </c:pt>
                <c:pt idx="1">
                  <c:v>15.4</c:v>
                </c:pt>
                <c:pt idx="2">
                  <c:v>16.28</c:v>
                </c:pt>
                <c:pt idx="3">
                  <c:v>24.31</c:v>
                </c:pt>
                <c:pt idx="4">
                  <c:v>26.92</c:v>
                </c:pt>
              </c:numCache>
            </c:numRef>
          </c:val>
          <c:smooth val="0"/>
          <c:extLst>
            <c:ext xmlns:c16="http://schemas.microsoft.com/office/drawing/2014/chart" uri="{C3380CC4-5D6E-409C-BE32-E72D297353CC}">
              <c16:uniqueId val="{00000001-2D39-4B76-B98F-C318E8F9B48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71E-4BDD-83C8-B6A1C60F0D2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A71E-4BDD-83C8-B6A1C60F0D2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D6C-4319-849D-C1E6156195A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173.09</c:v>
                </c:pt>
                <c:pt idx="1">
                  <c:v>162.82</c:v>
                </c:pt>
                <c:pt idx="2">
                  <c:v>193.62</c:v>
                </c:pt>
                <c:pt idx="3">
                  <c:v>89.31</c:v>
                </c:pt>
                <c:pt idx="4">
                  <c:v>91.33</c:v>
                </c:pt>
              </c:numCache>
            </c:numRef>
          </c:val>
          <c:smooth val="0"/>
          <c:extLst>
            <c:ext xmlns:c16="http://schemas.microsoft.com/office/drawing/2014/chart" uri="{C3380CC4-5D6E-409C-BE32-E72D297353CC}">
              <c16:uniqueId val="{00000001-4D6C-4319-849D-C1E6156195A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762-4273-BF3F-546905B292C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117.39</c:v>
                </c:pt>
                <c:pt idx="1">
                  <c:v>125.61</c:v>
                </c:pt>
                <c:pt idx="2">
                  <c:v>67.75</c:v>
                </c:pt>
                <c:pt idx="3">
                  <c:v>138.19999999999999</c:v>
                </c:pt>
                <c:pt idx="4">
                  <c:v>126.97</c:v>
                </c:pt>
              </c:numCache>
            </c:numRef>
          </c:val>
          <c:smooth val="0"/>
          <c:extLst>
            <c:ext xmlns:c16="http://schemas.microsoft.com/office/drawing/2014/chart" uri="{C3380CC4-5D6E-409C-BE32-E72D297353CC}">
              <c16:uniqueId val="{00000001-9762-4273-BF3F-546905B292C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485-4D52-8DB6-4DFDF51685E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421.25</c:v>
                </c:pt>
                <c:pt idx="1">
                  <c:v>398.42</c:v>
                </c:pt>
                <c:pt idx="2">
                  <c:v>393.35</c:v>
                </c:pt>
                <c:pt idx="3">
                  <c:v>294.08999999999997</c:v>
                </c:pt>
                <c:pt idx="4">
                  <c:v>338.47</c:v>
                </c:pt>
              </c:numCache>
            </c:numRef>
          </c:val>
          <c:smooth val="0"/>
          <c:extLst>
            <c:ext xmlns:c16="http://schemas.microsoft.com/office/drawing/2014/chart" uri="{C3380CC4-5D6E-409C-BE32-E72D297353CC}">
              <c16:uniqueId val="{00000001-A485-4D52-8DB6-4DFDF51685E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11.34</c:v>
                </c:pt>
                <c:pt idx="1">
                  <c:v>9.61</c:v>
                </c:pt>
                <c:pt idx="2">
                  <c:v>10.48</c:v>
                </c:pt>
                <c:pt idx="3">
                  <c:v>15.52</c:v>
                </c:pt>
                <c:pt idx="4">
                  <c:v>12.66</c:v>
                </c:pt>
              </c:numCache>
            </c:numRef>
          </c:val>
          <c:extLst>
            <c:ext xmlns:c16="http://schemas.microsoft.com/office/drawing/2014/chart" uri="{C3380CC4-5D6E-409C-BE32-E72D297353CC}">
              <c16:uniqueId val="{00000000-E09C-444C-AA25-FD711E88226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53.23</c:v>
                </c:pt>
                <c:pt idx="1">
                  <c:v>50.7</c:v>
                </c:pt>
                <c:pt idx="2">
                  <c:v>48.13</c:v>
                </c:pt>
                <c:pt idx="3">
                  <c:v>59.01</c:v>
                </c:pt>
                <c:pt idx="4">
                  <c:v>56.06</c:v>
                </c:pt>
              </c:numCache>
            </c:numRef>
          </c:val>
          <c:smooth val="0"/>
          <c:extLst>
            <c:ext xmlns:c16="http://schemas.microsoft.com/office/drawing/2014/chart" uri="{C3380CC4-5D6E-409C-BE32-E72D297353CC}">
              <c16:uniqueId val="{00000001-E09C-444C-AA25-FD711E88226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3DD-490D-8381-0E33BE0FAF1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283.3</c:v>
                </c:pt>
                <c:pt idx="1">
                  <c:v>289.81</c:v>
                </c:pt>
                <c:pt idx="2">
                  <c:v>301.54000000000002</c:v>
                </c:pt>
                <c:pt idx="3">
                  <c:v>291.82</c:v>
                </c:pt>
                <c:pt idx="4">
                  <c:v>304.36</c:v>
                </c:pt>
              </c:numCache>
            </c:numRef>
          </c:val>
          <c:smooth val="0"/>
          <c:extLst>
            <c:ext xmlns:c16="http://schemas.microsoft.com/office/drawing/2014/chart" uri="{C3380CC4-5D6E-409C-BE32-E72D297353CC}">
              <c16:uniqueId val="{00000001-33DD-490D-8381-0E33BE0FAF1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【111.69】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枚方市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特定地域生活排水処理</v>
      </c>
      <c r="Q8" s="64"/>
      <c r="R8" s="64"/>
      <c r="S8" s="64"/>
      <c r="T8" s="64"/>
      <c r="U8" s="64"/>
      <c r="V8" s="64"/>
      <c r="W8" s="64" t="str">
        <f>データ!L6</f>
        <v>K2</v>
      </c>
      <c r="X8" s="64"/>
      <c r="Y8" s="64"/>
      <c r="Z8" s="64"/>
      <c r="AA8" s="64"/>
      <c r="AB8" s="64"/>
      <c r="AC8" s="64"/>
      <c r="AD8" s="65" t="str">
        <f>データ!$M$6</f>
        <v>自治体職員</v>
      </c>
      <c r="AE8" s="65"/>
      <c r="AF8" s="65"/>
      <c r="AG8" s="65"/>
      <c r="AH8" s="65"/>
      <c r="AI8" s="65"/>
      <c r="AJ8" s="65"/>
      <c r="AK8" s="3"/>
      <c r="AL8" s="45">
        <f>データ!S6</f>
        <v>394221</v>
      </c>
      <c r="AM8" s="45"/>
      <c r="AN8" s="45"/>
      <c r="AO8" s="45"/>
      <c r="AP8" s="45"/>
      <c r="AQ8" s="45"/>
      <c r="AR8" s="45"/>
      <c r="AS8" s="45"/>
      <c r="AT8" s="44">
        <f>データ!T6</f>
        <v>65.12</v>
      </c>
      <c r="AU8" s="44"/>
      <c r="AV8" s="44"/>
      <c r="AW8" s="44"/>
      <c r="AX8" s="44"/>
      <c r="AY8" s="44"/>
      <c r="AZ8" s="44"/>
      <c r="BA8" s="44"/>
      <c r="BB8" s="44">
        <f>データ!U6</f>
        <v>6053.76</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100</v>
      </c>
      <c r="J10" s="44"/>
      <c r="K10" s="44"/>
      <c r="L10" s="44"/>
      <c r="M10" s="44"/>
      <c r="N10" s="44"/>
      <c r="O10" s="44"/>
      <c r="P10" s="44">
        <f>データ!P6</f>
        <v>0</v>
      </c>
      <c r="Q10" s="44"/>
      <c r="R10" s="44"/>
      <c r="S10" s="44"/>
      <c r="T10" s="44"/>
      <c r="U10" s="44"/>
      <c r="V10" s="44"/>
      <c r="W10" s="44" t="str">
        <f>データ!Q6</f>
        <v>-</v>
      </c>
      <c r="X10" s="44"/>
      <c r="Y10" s="44"/>
      <c r="Z10" s="44"/>
      <c r="AA10" s="44"/>
      <c r="AB10" s="44"/>
      <c r="AC10" s="44"/>
      <c r="AD10" s="45">
        <f>データ!R6</f>
        <v>3190</v>
      </c>
      <c r="AE10" s="45"/>
      <c r="AF10" s="45"/>
      <c r="AG10" s="45"/>
      <c r="AH10" s="45"/>
      <c r="AI10" s="45"/>
      <c r="AJ10" s="45"/>
      <c r="AK10" s="2"/>
      <c r="AL10" s="45">
        <f>データ!V6</f>
        <v>11</v>
      </c>
      <c r="AM10" s="45"/>
      <c r="AN10" s="45"/>
      <c r="AO10" s="45"/>
      <c r="AP10" s="45"/>
      <c r="AQ10" s="45"/>
      <c r="AR10" s="45"/>
      <c r="AS10" s="45"/>
      <c r="AT10" s="44">
        <f>データ!W6</f>
        <v>12.84</v>
      </c>
      <c r="AU10" s="44"/>
      <c r="AV10" s="44"/>
      <c r="AW10" s="44"/>
      <c r="AX10" s="44"/>
      <c r="AY10" s="44"/>
      <c r="AZ10" s="44"/>
      <c r="BA10" s="44"/>
      <c r="BB10" s="44">
        <f>データ!X6</f>
        <v>0.86</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【96.62】</v>
      </c>
      <c r="F85" s="12" t="str">
        <f>データ!AT6</f>
        <v>【111.69】</v>
      </c>
      <c r="G85" s="12" t="str">
        <f>データ!BE6</f>
        <v>【111.29】</v>
      </c>
      <c r="H85" s="12" t="str">
        <f>データ!BP6</f>
        <v>【349.83】</v>
      </c>
      <c r="I85" s="12" t="str">
        <f>データ!CA6</f>
        <v>【53.65】</v>
      </c>
      <c r="J85" s="12" t="str">
        <f>データ!CL6</f>
        <v>【307.86】</v>
      </c>
      <c r="K85" s="12" t="str">
        <f>データ!CW6</f>
        <v>【54.61】</v>
      </c>
      <c r="L85" s="12" t="str">
        <f>データ!DH6</f>
        <v>【85.31】</v>
      </c>
      <c r="M85" s="12" t="str">
        <f>データ!DS6</f>
        <v>【25.25】</v>
      </c>
      <c r="N85" s="12" t="str">
        <f>データ!ED6</f>
        <v>【-】</v>
      </c>
      <c r="O85" s="12" t="str">
        <f>データ!EO6</f>
        <v>【-】</v>
      </c>
    </row>
  </sheetData>
  <sheetProtection algorithmName="SHA-512" hashValue="MwB6K6DfIKqbsZpg+lKikOYr8eJTXIsqFN2T3kRIdWHsqJRBxs849zGRzQtQKpipbGTz/f+WyXFJ1x2yj+qY3Q==" saltValue="FL9DKa0pUTcNjyxqgw3IE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272108</v>
      </c>
      <c r="D6" s="19">
        <f t="shared" si="3"/>
        <v>46</v>
      </c>
      <c r="E6" s="19">
        <f t="shared" si="3"/>
        <v>18</v>
      </c>
      <c r="F6" s="19">
        <f t="shared" si="3"/>
        <v>0</v>
      </c>
      <c r="G6" s="19">
        <f t="shared" si="3"/>
        <v>0</v>
      </c>
      <c r="H6" s="19" t="str">
        <f t="shared" si="3"/>
        <v>大阪府　枚方市</v>
      </c>
      <c r="I6" s="19" t="str">
        <f t="shared" si="3"/>
        <v>法適用</v>
      </c>
      <c r="J6" s="19" t="str">
        <f t="shared" si="3"/>
        <v>下水道事業</v>
      </c>
      <c r="K6" s="19" t="str">
        <f t="shared" si="3"/>
        <v>特定地域生活排水処理</v>
      </c>
      <c r="L6" s="19" t="str">
        <f t="shared" si="3"/>
        <v>K2</v>
      </c>
      <c r="M6" s="19" t="str">
        <f t="shared" si="3"/>
        <v>自治体職員</v>
      </c>
      <c r="N6" s="20" t="str">
        <f t="shared" si="3"/>
        <v>-</v>
      </c>
      <c r="O6" s="20">
        <f t="shared" si="3"/>
        <v>100</v>
      </c>
      <c r="P6" s="20">
        <f t="shared" si="3"/>
        <v>0</v>
      </c>
      <c r="Q6" s="20" t="str">
        <f t="shared" si="3"/>
        <v>-</v>
      </c>
      <c r="R6" s="20">
        <f t="shared" si="3"/>
        <v>3190</v>
      </c>
      <c r="S6" s="20">
        <f t="shared" si="3"/>
        <v>394221</v>
      </c>
      <c r="T6" s="20">
        <f t="shared" si="3"/>
        <v>65.12</v>
      </c>
      <c r="U6" s="20">
        <f t="shared" si="3"/>
        <v>6053.76</v>
      </c>
      <c r="V6" s="20">
        <f t="shared" si="3"/>
        <v>11</v>
      </c>
      <c r="W6" s="20">
        <f t="shared" si="3"/>
        <v>12.84</v>
      </c>
      <c r="X6" s="20">
        <f t="shared" si="3"/>
        <v>0.86</v>
      </c>
      <c r="Y6" s="21">
        <f>IF(Y7="",NA(),Y7)</f>
        <v>100</v>
      </c>
      <c r="Z6" s="21">
        <f t="shared" ref="Z6:AH6" si="4">IF(Z7="",NA(),Z7)</f>
        <v>100</v>
      </c>
      <c r="AA6" s="21">
        <f t="shared" si="4"/>
        <v>100</v>
      </c>
      <c r="AB6" s="21">
        <f t="shared" si="4"/>
        <v>100</v>
      </c>
      <c r="AC6" s="21">
        <f t="shared" si="4"/>
        <v>100</v>
      </c>
      <c r="AD6" s="21">
        <f t="shared" si="4"/>
        <v>93.76</v>
      </c>
      <c r="AE6" s="21">
        <f t="shared" si="4"/>
        <v>95.33</v>
      </c>
      <c r="AF6" s="21">
        <f t="shared" si="4"/>
        <v>92.17</v>
      </c>
      <c r="AG6" s="21">
        <f t="shared" si="4"/>
        <v>100.17</v>
      </c>
      <c r="AH6" s="21">
        <f t="shared" si="4"/>
        <v>96.95</v>
      </c>
      <c r="AI6" s="20" t="str">
        <f>IF(AI7="","",IF(AI7="-","【-】","【"&amp;SUBSTITUTE(TEXT(AI7,"#,##0.00"),"-","△")&amp;"】"))</f>
        <v>【96.62】</v>
      </c>
      <c r="AJ6" s="20">
        <f>IF(AJ7="",NA(),AJ7)</f>
        <v>0</v>
      </c>
      <c r="AK6" s="20">
        <f t="shared" ref="AK6:AS6" si="5">IF(AK7="",NA(),AK7)</f>
        <v>0</v>
      </c>
      <c r="AL6" s="20">
        <f t="shared" si="5"/>
        <v>0</v>
      </c>
      <c r="AM6" s="20">
        <f t="shared" si="5"/>
        <v>0</v>
      </c>
      <c r="AN6" s="20">
        <f t="shared" si="5"/>
        <v>0</v>
      </c>
      <c r="AO6" s="21">
        <f t="shared" si="5"/>
        <v>173.09</v>
      </c>
      <c r="AP6" s="21">
        <f t="shared" si="5"/>
        <v>162.82</v>
      </c>
      <c r="AQ6" s="21">
        <f t="shared" si="5"/>
        <v>193.62</v>
      </c>
      <c r="AR6" s="21">
        <f t="shared" si="5"/>
        <v>89.31</v>
      </c>
      <c r="AS6" s="21">
        <f t="shared" si="5"/>
        <v>91.33</v>
      </c>
      <c r="AT6" s="20" t="str">
        <f>IF(AT7="","",IF(AT7="-","【-】","【"&amp;SUBSTITUTE(TEXT(AT7,"#,##0.00"),"-","△")&amp;"】"))</f>
        <v>【111.69】</v>
      </c>
      <c r="AU6" s="21" t="str">
        <f>IF(AU7="",NA(),AU7)</f>
        <v>-</v>
      </c>
      <c r="AV6" s="21" t="str">
        <f t="shared" ref="AV6:BD6" si="6">IF(AV7="",NA(),AV7)</f>
        <v>-</v>
      </c>
      <c r="AW6" s="21" t="str">
        <f t="shared" si="6"/>
        <v>-</v>
      </c>
      <c r="AX6" s="21" t="str">
        <f t="shared" si="6"/>
        <v>-</v>
      </c>
      <c r="AY6" s="21" t="str">
        <f t="shared" si="6"/>
        <v>-</v>
      </c>
      <c r="AZ6" s="21">
        <f t="shared" si="6"/>
        <v>117.39</v>
      </c>
      <c r="BA6" s="21">
        <f t="shared" si="6"/>
        <v>125.61</v>
      </c>
      <c r="BB6" s="21">
        <f t="shared" si="6"/>
        <v>67.75</v>
      </c>
      <c r="BC6" s="21">
        <f t="shared" si="6"/>
        <v>138.19999999999999</v>
      </c>
      <c r="BD6" s="21">
        <f t="shared" si="6"/>
        <v>126.97</v>
      </c>
      <c r="BE6" s="20" t="str">
        <f>IF(BE7="","",IF(BE7="-","【-】","【"&amp;SUBSTITUTE(TEXT(BE7,"#,##0.00"),"-","△")&amp;"】"))</f>
        <v>【111.29】</v>
      </c>
      <c r="BF6" s="20">
        <f>IF(BF7="",NA(),BF7)</f>
        <v>0</v>
      </c>
      <c r="BG6" s="20">
        <f t="shared" ref="BG6:BO6" si="7">IF(BG7="",NA(),BG7)</f>
        <v>0</v>
      </c>
      <c r="BH6" s="20">
        <f t="shared" si="7"/>
        <v>0</v>
      </c>
      <c r="BI6" s="20">
        <f t="shared" si="7"/>
        <v>0</v>
      </c>
      <c r="BJ6" s="20">
        <f t="shared" si="7"/>
        <v>0</v>
      </c>
      <c r="BK6" s="21">
        <f t="shared" si="7"/>
        <v>421.25</v>
      </c>
      <c r="BL6" s="21">
        <f t="shared" si="7"/>
        <v>398.42</v>
      </c>
      <c r="BM6" s="21">
        <f t="shared" si="7"/>
        <v>393.35</v>
      </c>
      <c r="BN6" s="21">
        <f t="shared" si="7"/>
        <v>294.08999999999997</v>
      </c>
      <c r="BO6" s="21">
        <f t="shared" si="7"/>
        <v>338.47</v>
      </c>
      <c r="BP6" s="20" t="str">
        <f>IF(BP7="","",IF(BP7="-","【-】","【"&amp;SUBSTITUTE(TEXT(BP7,"#,##0.00"),"-","△")&amp;"】"))</f>
        <v>【349.83】</v>
      </c>
      <c r="BQ6" s="21">
        <f>IF(BQ7="",NA(),BQ7)</f>
        <v>11.34</v>
      </c>
      <c r="BR6" s="21">
        <f t="shared" ref="BR6:BZ6" si="8">IF(BR7="",NA(),BR7)</f>
        <v>9.61</v>
      </c>
      <c r="BS6" s="21">
        <f t="shared" si="8"/>
        <v>10.48</v>
      </c>
      <c r="BT6" s="21">
        <f t="shared" si="8"/>
        <v>15.52</v>
      </c>
      <c r="BU6" s="21">
        <f t="shared" si="8"/>
        <v>12.66</v>
      </c>
      <c r="BV6" s="21">
        <f t="shared" si="8"/>
        <v>53.23</v>
      </c>
      <c r="BW6" s="21">
        <f t="shared" si="8"/>
        <v>50.7</v>
      </c>
      <c r="BX6" s="21">
        <f t="shared" si="8"/>
        <v>48.13</v>
      </c>
      <c r="BY6" s="21">
        <f t="shared" si="8"/>
        <v>59.01</v>
      </c>
      <c r="BZ6" s="21">
        <f t="shared" si="8"/>
        <v>56.06</v>
      </c>
      <c r="CA6" s="20" t="str">
        <f>IF(CA7="","",IF(CA7="-","【-】","【"&amp;SUBSTITUTE(TEXT(CA7,"#,##0.00"),"-","△")&amp;"】"))</f>
        <v>【53.65】</v>
      </c>
      <c r="CB6" s="21" t="str">
        <f>IF(CB7="",NA(),CB7)</f>
        <v>-</v>
      </c>
      <c r="CC6" s="21" t="str">
        <f t="shared" ref="CC6:CK6" si="9">IF(CC7="",NA(),CC7)</f>
        <v>-</v>
      </c>
      <c r="CD6" s="21" t="str">
        <f t="shared" si="9"/>
        <v>-</v>
      </c>
      <c r="CE6" s="21" t="str">
        <f t="shared" si="9"/>
        <v>-</v>
      </c>
      <c r="CF6" s="21" t="str">
        <f t="shared" si="9"/>
        <v>-</v>
      </c>
      <c r="CG6" s="21">
        <f t="shared" si="9"/>
        <v>283.3</v>
      </c>
      <c r="CH6" s="21">
        <f t="shared" si="9"/>
        <v>289.81</v>
      </c>
      <c r="CI6" s="21">
        <f t="shared" si="9"/>
        <v>301.54000000000002</v>
      </c>
      <c r="CJ6" s="21">
        <f t="shared" si="9"/>
        <v>291.82</v>
      </c>
      <c r="CK6" s="21">
        <f t="shared" si="9"/>
        <v>304.36</v>
      </c>
      <c r="CL6" s="20" t="str">
        <f>IF(CL7="","",IF(CL7="-","【-】","【"&amp;SUBSTITUTE(TEXT(CL7,"#,##0.00"),"-","△")&amp;"】"))</f>
        <v>【307.86】</v>
      </c>
      <c r="CM6" s="21" t="str">
        <f>IF(CM7="",NA(),CM7)</f>
        <v>-</v>
      </c>
      <c r="CN6" s="21" t="str">
        <f t="shared" ref="CN6:CV6" si="10">IF(CN7="",NA(),CN7)</f>
        <v>-</v>
      </c>
      <c r="CO6" s="21" t="str">
        <f t="shared" si="10"/>
        <v>-</v>
      </c>
      <c r="CP6" s="21" t="str">
        <f t="shared" si="10"/>
        <v>-</v>
      </c>
      <c r="CQ6" s="21" t="str">
        <f t="shared" si="10"/>
        <v>-</v>
      </c>
      <c r="CR6" s="21">
        <f t="shared" si="10"/>
        <v>55.96</v>
      </c>
      <c r="CS6" s="21">
        <f t="shared" si="10"/>
        <v>56.45</v>
      </c>
      <c r="CT6" s="21">
        <f t="shared" si="10"/>
        <v>58.26</v>
      </c>
      <c r="CU6" s="21">
        <f t="shared" si="10"/>
        <v>88.45</v>
      </c>
      <c r="CV6" s="21">
        <f t="shared" si="10"/>
        <v>54.08</v>
      </c>
      <c r="CW6" s="20" t="str">
        <f>IF(CW7="","",IF(CW7="-","【-】","【"&amp;SUBSTITUTE(TEXT(CW7,"#,##0.00"),"-","△")&amp;"】"))</f>
        <v>【54.61】</v>
      </c>
      <c r="CX6" s="21">
        <f>IF(CX7="",NA(),CX7)</f>
        <v>100</v>
      </c>
      <c r="CY6" s="21">
        <f t="shared" ref="CY6:DG6" si="11">IF(CY7="",NA(),CY7)</f>
        <v>100</v>
      </c>
      <c r="CZ6" s="21">
        <f t="shared" si="11"/>
        <v>100</v>
      </c>
      <c r="DA6" s="21">
        <f t="shared" si="11"/>
        <v>100</v>
      </c>
      <c r="DB6" s="21">
        <f t="shared" si="11"/>
        <v>100</v>
      </c>
      <c r="DC6" s="21">
        <f t="shared" si="11"/>
        <v>60.12</v>
      </c>
      <c r="DD6" s="21">
        <f t="shared" si="11"/>
        <v>54.99</v>
      </c>
      <c r="DE6" s="21">
        <f t="shared" si="11"/>
        <v>66.430000000000007</v>
      </c>
      <c r="DF6" s="21">
        <f t="shared" si="11"/>
        <v>90.34</v>
      </c>
      <c r="DG6" s="21">
        <f t="shared" si="11"/>
        <v>90.57</v>
      </c>
      <c r="DH6" s="20" t="str">
        <f>IF(DH7="","",IF(DH7="-","【-】","【"&amp;SUBSTITUTE(TEXT(DH7,"#,##0.00"),"-","△")&amp;"】"))</f>
        <v>【85.31】</v>
      </c>
      <c r="DI6" s="21">
        <f>IF(DI7="",NA(),DI7)</f>
        <v>61.03</v>
      </c>
      <c r="DJ6" s="21">
        <f t="shared" ref="DJ6:DR6" si="12">IF(DJ7="",NA(),DJ7)</f>
        <v>67.81</v>
      </c>
      <c r="DK6" s="21">
        <f t="shared" si="12"/>
        <v>74.25</v>
      </c>
      <c r="DL6" s="21">
        <f t="shared" si="12"/>
        <v>82.53</v>
      </c>
      <c r="DM6" s="21">
        <f t="shared" si="12"/>
        <v>89.83</v>
      </c>
      <c r="DN6" s="21">
        <f t="shared" si="12"/>
        <v>16.63</v>
      </c>
      <c r="DO6" s="21">
        <f t="shared" si="12"/>
        <v>15.4</v>
      </c>
      <c r="DP6" s="21">
        <f t="shared" si="12"/>
        <v>16.28</v>
      </c>
      <c r="DQ6" s="21">
        <f t="shared" si="12"/>
        <v>24.31</v>
      </c>
      <c r="DR6" s="21">
        <f t="shared" si="12"/>
        <v>26.92</v>
      </c>
      <c r="DS6" s="20" t="str">
        <f>IF(DS7="","",IF(DS7="-","【-】","【"&amp;SUBSTITUTE(TEXT(DS7,"#,##0.00"),"-","△")&amp;"】"))</f>
        <v>【25.25】</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2023</v>
      </c>
      <c r="C7" s="23">
        <v>272108</v>
      </c>
      <c r="D7" s="23">
        <v>46</v>
      </c>
      <c r="E7" s="23">
        <v>18</v>
      </c>
      <c r="F7" s="23">
        <v>0</v>
      </c>
      <c r="G7" s="23">
        <v>0</v>
      </c>
      <c r="H7" s="23" t="s">
        <v>96</v>
      </c>
      <c r="I7" s="23" t="s">
        <v>97</v>
      </c>
      <c r="J7" s="23" t="s">
        <v>98</v>
      </c>
      <c r="K7" s="23" t="s">
        <v>99</v>
      </c>
      <c r="L7" s="23" t="s">
        <v>100</v>
      </c>
      <c r="M7" s="23" t="s">
        <v>101</v>
      </c>
      <c r="N7" s="24" t="s">
        <v>102</v>
      </c>
      <c r="O7" s="24">
        <v>100</v>
      </c>
      <c r="P7" s="24">
        <v>0</v>
      </c>
      <c r="Q7" s="24" t="s">
        <v>102</v>
      </c>
      <c r="R7" s="24">
        <v>3190</v>
      </c>
      <c r="S7" s="24">
        <v>394221</v>
      </c>
      <c r="T7" s="24">
        <v>65.12</v>
      </c>
      <c r="U7" s="24">
        <v>6053.76</v>
      </c>
      <c r="V7" s="24">
        <v>11</v>
      </c>
      <c r="W7" s="24">
        <v>12.84</v>
      </c>
      <c r="X7" s="24">
        <v>0.86</v>
      </c>
      <c r="Y7" s="24">
        <v>100</v>
      </c>
      <c r="Z7" s="24">
        <v>100</v>
      </c>
      <c r="AA7" s="24">
        <v>100</v>
      </c>
      <c r="AB7" s="24">
        <v>100</v>
      </c>
      <c r="AC7" s="24">
        <v>100</v>
      </c>
      <c r="AD7" s="24">
        <v>93.76</v>
      </c>
      <c r="AE7" s="24">
        <v>95.33</v>
      </c>
      <c r="AF7" s="24">
        <v>92.17</v>
      </c>
      <c r="AG7" s="24">
        <v>100.17</v>
      </c>
      <c r="AH7" s="24">
        <v>96.95</v>
      </c>
      <c r="AI7" s="24">
        <v>96.62</v>
      </c>
      <c r="AJ7" s="24">
        <v>0</v>
      </c>
      <c r="AK7" s="24">
        <v>0</v>
      </c>
      <c r="AL7" s="24">
        <v>0</v>
      </c>
      <c r="AM7" s="24">
        <v>0</v>
      </c>
      <c r="AN7" s="24">
        <v>0</v>
      </c>
      <c r="AO7" s="24">
        <v>173.09</v>
      </c>
      <c r="AP7" s="24">
        <v>162.82</v>
      </c>
      <c r="AQ7" s="24">
        <v>193.62</v>
      </c>
      <c r="AR7" s="24">
        <v>89.31</v>
      </c>
      <c r="AS7" s="24">
        <v>91.33</v>
      </c>
      <c r="AT7" s="24">
        <v>111.69</v>
      </c>
      <c r="AU7" s="24" t="s">
        <v>102</v>
      </c>
      <c r="AV7" s="24" t="s">
        <v>102</v>
      </c>
      <c r="AW7" s="24" t="s">
        <v>102</v>
      </c>
      <c r="AX7" s="24" t="s">
        <v>102</v>
      </c>
      <c r="AY7" s="24" t="s">
        <v>102</v>
      </c>
      <c r="AZ7" s="24">
        <v>117.39</v>
      </c>
      <c r="BA7" s="24">
        <v>125.61</v>
      </c>
      <c r="BB7" s="24">
        <v>67.75</v>
      </c>
      <c r="BC7" s="24">
        <v>138.19999999999999</v>
      </c>
      <c r="BD7" s="24">
        <v>126.97</v>
      </c>
      <c r="BE7" s="24">
        <v>111.29</v>
      </c>
      <c r="BF7" s="24">
        <v>0</v>
      </c>
      <c r="BG7" s="24">
        <v>0</v>
      </c>
      <c r="BH7" s="24">
        <v>0</v>
      </c>
      <c r="BI7" s="24">
        <v>0</v>
      </c>
      <c r="BJ7" s="24">
        <v>0</v>
      </c>
      <c r="BK7" s="24">
        <v>421.25</v>
      </c>
      <c r="BL7" s="24">
        <v>398.42</v>
      </c>
      <c r="BM7" s="24">
        <v>393.35</v>
      </c>
      <c r="BN7" s="24">
        <v>294.08999999999997</v>
      </c>
      <c r="BO7" s="24">
        <v>338.47</v>
      </c>
      <c r="BP7" s="24">
        <v>349.83</v>
      </c>
      <c r="BQ7" s="24">
        <v>11.34</v>
      </c>
      <c r="BR7" s="24">
        <v>9.61</v>
      </c>
      <c r="BS7" s="24">
        <v>10.48</v>
      </c>
      <c r="BT7" s="24">
        <v>15.52</v>
      </c>
      <c r="BU7" s="24">
        <v>12.66</v>
      </c>
      <c r="BV7" s="24">
        <v>53.23</v>
      </c>
      <c r="BW7" s="24">
        <v>50.7</v>
      </c>
      <c r="BX7" s="24">
        <v>48.13</v>
      </c>
      <c r="BY7" s="24">
        <v>59.01</v>
      </c>
      <c r="BZ7" s="24">
        <v>56.06</v>
      </c>
      <c r="CA7" s="24">
        <v>53.65</v>
      </c>
      <c r="CB7" s="24" t="s">
        <v>102</v>
      </c>
      <c r="CC7" s="24" t="s">
        <v>102</v>
      </c>
      <c r="CD7" s="24" t="s">
        <v>102</v>
      </c>
      <c r="CE7" s="24" t="s">
        <v>102</v>
      </c>
      <c r="CF7" s="24" t="s">
        <v>102</v>
      </c>
      <c r="CG7" s="24">
        <v>283.3</v>
      </c>
      <c r="CH7" s="24">
        <v>289.81</v>
      </c>
      <c r="CI7" s="24">
        <v>301.54000000000002</v>
      </c>
      <c r="CJ7" s="24">
        <v>291.82</v>
      </c>
      <c r="CK7" s="24">
        <v>304.36</v>
      </c>
      <c r="CL7" s="24">
        <v>307.86</v>
      </c>
      <c r="CM7" s="24" t="s">
        <v>102</v>
      </c>
      <c r="CN7" s="24" t="s">
        <v>102</v>
      </c>
      <c r="CO7" s="24" t="s">
        <v>102</v>
      </c>
      <c r="CP7" s="24" t="s">
        <v>102</v>
      </c>
      <c r="CQ7" s="24" t="s">
        <v>102</v>
      </c>
      <c r="CR7" s="24">
        <v>55.96</v>
      </c>
      <c r="CS7" s="24">
        <v>56.45</v>
      </c>
      <c r="CT7" s="24">
        <v>58.26</v>
      </c>
      <c r="CU7" s="24">
        <v>88.45</v>
      </c>
      <c r="CV7" s="24">
        <v>54.08</v>
      </c>
      <c r="CW7" s="24">
        <v>54.61</v>
      </c>
      <c r="CX7" s="24">
        <v>100</v>
      </c>
      <c r="CY7" s="24">
        <v>100</v>
      </c>
      <c r="CZ7" s="24">
        <v>100</v>
      </c>
      <c r="DA7" s="24">
        <v>100</v>
      </c>
      <c r="DB7" s="24">
        <v>100</v>
      </c>
      <c r="DC7" s="24">
        <v>60.12</v>
      </c>
      <c r="DD7" s="24">
        <v>54.99</v>
      </c>
      <c r="DE7" s="24">
        <v>66.430000000000007</v>
      </c>
      <c r="DF7" s="24">
        <v>90.34</v>
      </c>
      <c r="DG7" s="24">
        <v>90.57</v>
      </c>
      <c r="DH7" s="24">
        <v>85.31</v>
      </c>
      <c r="DI7" s="24">
        <v>61.03</v>
      </c>
      <c r="DJ7" s="24">
        <v>67.81</v>
      </c>
      <c r="DK7" s="24">
        <v>74.25</v>
      </c>
      <c r="DL7" s="24">
        <v>82.53</v>
      </c>
      <c r="DM7" s="24">
        <v>89.83</v>
      </c>
      <c r="DN7" s="24">
        <v>16.63</v>
      </c>
      <c r="DO7" s="24">
        <v>15.4</v>
      </c>
      <c r="DP7" s="24">
        <v>16.28</v>
      </c>
      <c r="DQ7" s="24">
        <v>24.31</v>
      </c>
      <c r="DR7" s="24">
        <v>26.92</v>
      </c>
      <c r="DS7" s="24">
        <v>25.25</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2025-01-24T07:24:44Z</dcterms:created>
  <dcterms:modified xsi:type="dcterms:W3CDTF">2025-03-04T23:53:30Z</dcterms:modified>
  <cp:category/>
</cp:coreProperties>
</file>