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006398\Desktop\"/>
    </mc:Choice>
  </mc:AlternateContent>
  <workbookProtection workbookAlgorithmName="SHA-512" workbookHashValue="p9+mLCXRRRFRqj/2tDfTHnoq8j8i1MCH4CK6MGDRZHjA+Urj8+gk6Eiw+Q8TeNEobpxCHsmiLCa9qzvaSFSDTw==" workbookSaltValue="EUkcDZE3xW4fZmrkgssLkQ==" workbookSpinCount="100000" lockStructure="1"/>
  <bookViews>
    <workbookView xWindow="0" yWindow="0" windowWidth="23040" windowHeight="9216"/>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G85" i="4" s="1"/>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AD10" i="4" s="1"/>
  <c r="Q6" i="5"/>
  <c r="W10" i="4" s="1"/>
  <c r="P6" i="5"/>
  <c r="P10" i="4" s="1"/>
  <c r="O6" i="5"/>
  <c r="N6" i="5"/>
  <c r="B10" i="4" s="1"/>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K85" i="4"/>
  <c r="J85" i="4"/>
  <c r="I85" i="4"/>
  <c r="F85" i="4"/>
  <c r="E85" i="4"/>
  <c r="AT10" i="4"/>
  <c r="AL10" i="4"/>
  <c r="I10" i="4"/>
  <c r="AL8" i="4"/>
  <c r="P8" i="4"/>
  <c r="I8" i="4"/>
</calcChain>
</file>

<file path=xl/sharedStrings.xml><?xml version="1.0" encoding="utf-8"?>
<sst xmlns="http://schemas.openxmlformats.org/spreadsheetml/2006/main" count="236" uniqueCount="117">
  <si>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</si>
  <si>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</si>
  <si>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</si>
  <si>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</si>
  <si>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</si>
  <si>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</si>
  <si>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</si>
  <si>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</si>
  <si>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</si>
  <si>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</si>
  <si>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</si>
  <si>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</si>
  <si>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</si>
  <si>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</si>
  <si>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</si>
  <si>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</si>
  <si>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</si>
  <si>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</si>
  <si>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</si>
  <si>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</si>
  <si>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</si>
  <si>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</si>
  <si>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</si>
  <si>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</si>
  <si>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</si>
  <si>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</si>
  <si>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</si>
  <si>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</si>
  <si>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</si>
  <si>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</si>
  <si>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</si>
  <si>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</si>
  <si>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</si>
  <si>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</si>
  <si>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</si>
  <si>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</si>
  <si>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</si>
  <si>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</si>
  <si>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</si>
  <si>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</si>
  <si>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</si>
  <si>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</si>
  <si>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</si>
  <si>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</si>
  <si>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</si>
  <si>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</si>
  <si>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</si>
  <si>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</si>
  <si>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</si>
  <si>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</si>
  <si>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</si>
  <si>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</si>
  <si>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</si>
  <si>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</si>
  <si>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</si>
  <si>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</si>
  <si>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</si>
  <si>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</si>
  <si>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</si>
  <si>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</si>
  <si>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</si>
  <si>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</si>
  <si>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</si>
  <si>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</si>
  <si>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</si>
  <si>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</si>
  <si>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</si>
  <si>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</si>
  <si>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</si>
  <si>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</si>
  <si>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</si>
  <si>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</si>
  <si>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</si>
  <si>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</si>
  <si>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</si>
  <si>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</si>
  <si>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</si>
  <si>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</si>
  <si>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</si>
  <si>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</si>
  <si>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</si>
  <si>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</si>
  <si>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</si>
  <si>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</si>
  <si>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</si>
  <si>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</si>
  <si>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</si>
  <si>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</si>
  <si>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</si>
  <si>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</si>
  <si>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</si>
  <si>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</si>
  <si>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</si>
  <si>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</si>
  <si>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</si>
  <si>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</si>
  <si>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高槻市</t>
  </si>
  <si>
    <t>法適用</t>
  </si>
  <si>
    <t>下水道事業</t>
  </si>
  <si>
    <t>特定環境保全公共下水道</t>
  </si>
  <si>
    <t>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</si>
  <si>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</si>
  <si>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</si>
  <si>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</si>
  <si>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</si>
  <si>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</si>
  <si>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</si>
  <si>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</si>
  <si>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</si>
  <si>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</si>
  <si>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</si>
  <si>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</si>
  <si>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"R"yy</t>
    <phoneticPr fontId="4"/>
  </si>
  <si>
    <t>←書式設定</t>
    <rPh sb="1" eb="3">
      <t>ショシキ</t>
    </rPh>
    <rPh sb="3" eb="5">
      <t>セッテイ</t>
    </rPh>
    <phoneticPr fontId="4"/>
  </si>
  <si>
    <t>　設置年数は20年程度であり、健全な状態である。なお、①有形固定資産減価償却率が上昇しているのは、新規の有形固定資産がない一方、減価償却費を計上したためである。</t>
    <phoneticPr fontId="4"/>
  </si>
  <si>
    <t>　整備は完了しており、令和３年度に中間見直しを行った「高槻市下水道等事業経営計画【改訂版】」に基づき、引き続き、効率的で持続可能な下水道事業経営に取り組む。</t>
    <phoneticPr fontId="4"/>
  </si>
  <si>
    <t>　令和４年度と比較すると①経常収支比率が1.23ポイント減少している。これは営業外収益のうち他会計負担金（分流に要する経費）が減少したためである。
　本市の特定環境保全公共下水道事業は公共下水道事業の補完事業として整備された経緯もあり、料金体系や維持管理費用についても公共下水道事業に含めて実施している。そのため、類似団体平均値と比較すると大きな乖離が見られる項目（②累積欠損金比率、③流動比率、④企業債残高対事業規模比率）もある。
　①経常収支比率については、100％未満であり単年度収支が赤字となっているが、公共下水道事業と一体としてみると103.43％となり単年度収支は黒字となる。②累積欠損金比率についても、公共下水道事業と一体とした場合、累積欠損金は発生せず特段問題はない。</t>
    <rPh sb="28" eb="30">
      <t>ゲンショウ</t>
    </rPh>
    <rPh sb="38" eb="43">
      <t>エイギョウガイシュウエキ</t>
    </rPh>
    <rPh sb="46" eb="49">
      <t>タカイケイ</t>
    </rPh>
    <rPh sb="49" eb="52">
      <t>フタンキン</t>
    </rPh>
    <rPh sb="53" eb="55">
      <t>ブンリュウ</t>
    </rPh>
    <rPh sb="56" eb="57">
      <t>ヨウ</t>
    </rPh>
    <rPh sb="59" eb="61">
      <t>ケイヒ</t>
    </rPh>
    <rPh sb="63" eb="65">
      <t>ゲンショウ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</si>
</sst>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D40-4081-9004-666FEA99D17B}"/>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0.36</c:v>
                </c:pt>
                <c:pt idx="1">
                  <c:v>0.39</c:v>
                </c:pt>
                <c:pt idx="2">
                  <c:v>0.1</c:v>
                </c:pt>
                <c:pt idx="3">
                  <c:v>0.08</c:v>
                </c:pt>
                <c:pt idx="4">
                  <c:v>0.06</c:v>
                </c:pt>
              </c:numCache>
            </c:numRef>
          </c:val>
          <c:smooth val="0"/>
          <c:extLst>
            <c:ext xmlns:c16="http://schemas.microsoft.com/office/drawing/2014/chart" uri="{C3380CC4-5D6E-409C-BE32-E72D297353CC}">
              <c16:uniqueId val="{00000001-CD40-4081-9004-666FEA99D17B}"/>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87E3-4902-A657-CCD2A3B8E0BD}"/>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42.47</c:v>
                </c:pt>
                <c:pt idx="1">
                  <c:v>42.4</c:v>
                </c:pt>
                <c:pt idx="2">
                  <c:v>42.28</c:v>
                </c:pt>
                <c:pt idx="3">
                  <c:v>41.06</c:v>
                </c:pt>
                <c:pt idx="4">
                  <c:v>42.09</c:v>
                </c:pt>
              </c:numCache>
            </c:numRef>
          </c:val>
          <c:smooth val="0"/>
          <c:extLst>
            <c:ext xmlns:c16="http://schemas.microsoft.com/office/drawing/2014/chart" uri="{C3380CC4-5D6E-409C-BE32-E72D297353CC}">
              <c16:uniqueId val="{00000001-87E3-4902-A657-CCD2A3B8E0BD}"/>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93.65</c:v>
                </c:pt>
                <c:pt idx="1">
                  <c:v>93.43</c:v>
                </c:pt>
                <c:pt idx="2">
                  <c:v>93.91</c:v>
                </c:pt>
                <c:pt idx="3">
                  <c:v>93.67</c:v>
                </c:pt>
                <c:pt idx="4">
                  <c:v>93.67</c:v>
                </c:pt>
              </c:numCache>
            </c:numRef>
          </c:val>
          <c:extLst>
            <c:ext xmlns:c16="http://schemas.microsoft.com/office/drawing/2014/chart" uri="{C3380CC4-5D6E-409C-BE32-E72D297353CC}">
              <c16:uniqueId val="{00000000-E6D9-4084-93F4-BEA38D9DBE10}"/>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83.75</c:v>
                </c:pt>
                <c:pt idx="1">
                  <c:v>84.19</c:v>
                </c:pt>
                <c:pt idx="2">
                  <c:v>84.34</c:v>
                </c:pt>
                <c:pt idx="3">
                  <c:v>84.34</c:v>
                </c:pt>
                <c:pt idx="4">
                  <c:v>84.73</c:v>
                </c:pt>
              </c:numCache>
            </c:numRef>
          </c:val>
          <c:smooth val="0"/>
          <c:extLst>
            <c:ext xmlns:c16="http://schemas.microsoft.com/office/drawing/2014/chart" uri="{C3380CC4-5D6E-409C-BE32-E72D297353CC}">
              <c16:uniqueId val="{00000001-E6D9-4084-93F4-BEA38D9DBE10}"/>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97.57</c:v>
                </c:pt>
                <c:pt idx="1">
                  <c:v>97.34</c:v>
                </c:pt>
                <c:pt idx="2">
                  <c:v>97.29</c:v>
                </c:pt>
                <c:pt idx="3">
                  <c:v>99.6</c:v>
                </c:pt>
                <c:pt idx="4">
                  <c:v>98.37</c:v>
                </c:pt>
              </c:numCache>
            </c:numRef>
          </c:val>
          <c:extLst>
            <c:ext xmlns:c16="http://schemas.microsoft.com/office/drawing/2014/chart" uri="{C3380CC4-5D6E-409C-BE32-E72D297353CC}">
              <c16:uniqueId val="{00000000-905C-45A8-83DC-2357CF1645CF}"/>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102.73</c:v>
                </c:pt>
                <c:pt idx="1">
                  <c:v>105.78</c:v>
                </c:pt>
                <c:pt idx="2">
                  <c:v>106.09</c:v>
                </c:pt>
                <c:pt idx="3">
                  <c:v>106.44</c:v>
                </c:pt>
                <c:pt idx="4">
                  <c:v>107.11</c:v>
                </c:pt>
              </c:numCache>
            </c:numRef>
          </c:val>
          <c:smooth val="0"/>
          <c:extLst>
            <c:ext xmlns:c16="http://schemas.microsoft.com/office/drawing/2014/chart" uri="{C3380CC4-5D6E-409C-BE32-E72D297353CC}">
              <c16:uniqueId val="{00000001-905C-45A8-83DC-2357CF1645CF}"/>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15.15</c:v>
                </c:pt>
                <c:pt idx="1">
                  <c:v>18</c:v>
                </c:pt>
                <c:pt idx="2">
                  <c:v>20.83</c:v>
                </c:pt>
                <c:pt idx="3">
                  <c:v>23.65</c:v>
                </c:pt>
                <c:pt idx="4">
                  <c:v>26.47</c:v>
                </c:pt>
              </c:numCache>
            </c:numRef>
          </c:val>
          <c:extLst>
            <c:ext xmlns:c16="http://schemas.microsoft.com/office/drawing/2014/chart" uri="{C3380CC4-5D6E-409C-BE32-E72D297353CC}">
              <c16:uniqueId val="{00000000-86BA-4AE6-85FD-5D63D3DFB603}"/>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24.68</c:v>
                </c:pt>
                <c:pt idx="1">
                  <c:v>21.36</c:v>
                </c:pt>
                <c:pt idx="2">
                  <c:v>22.79</c:v>
                </c:pt>
                <c:pt idx="3">
                  <c:v>24.8</c:v>
                </c:pt>
                <c:pt idx="4">
                  <c:v>26.77</c:v>
                </c:pt>
              </c:numCache>
            </c:numRef>
          </c:val>
          <c:smooth val="0"/>
          <c:extLst>
            <c:ext xmlns:c16="http://schemas.microsoft.com/office/drawing/2014/chart" uri="{C3380CC4-5D6E-409C-BE32-E72D297353CC}">
              <c16:uniqueId val="{00000001-86BA-4AE6-85FD-5D63D3DFB603}"/>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8E8-42AE-B295-D57C0DF2EBA5}"/>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8.6199999999999992</c:v>
                </c:pt>
                <c:pt idx="1">
                  <c:v>0.01</c:v>
                </c:pt>
                <c:pt idx="2">
                  <c:v>0.01</c:v>
                </c:pt>
                <c:pt idx="3">
                  <c:v>0.02</c:v>
                </c:pt>
                <c:pt idx="4">
                  <c:v>7.0000000000000007E-2</c:v>
                </c:pt>
              </c:numCache>
            </c:numRef>
          </c:val>
          <c:smooth val="0"/>
          <c:extLst>
            <c:ext xmlns:c16="http://schemas.microsoft.com/office/drawing/2014/chart" uri="{C3380CC4-5D6E-409C-BE32-E72D297353CC}">
              <c16:uniqueId val="{00000001-98E8-42AE-B295-D57C0DF2EBA5}"/>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829.05</c:v>
                </c:pt>
                <c:pt idx="1">
                  <c:v>798.17</c:v>
                </c:pt>
                <c:pt idx="2">
                  <c:v>815.76</c:v>
                </c:pt>
                <c:pt idx="3">
                  <c:v>661.33</c:v>
                </c:pt>
                <c:pt idx="4">
                  <c:v>711.14</c:v>
                </c:pt>
              </c:numCache>
            </c:numRef>
          </c:val>
          <c:extLst>
            <c:ext xmlns:c16="http://schemas.microsoft.com/office/drawing/2014/chart" uri="{C3380CC4-5D6E-409C-BE32-E72D297353CC}">
              <c16:uniqueId val="{00000000-73C3-498D-A271-B3544B3F2A54}"/>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94.97</c:v>
                </c:pt>
                <c:pt idx="1">
                  <c:v>63.96</c:v>
                </c:pt>
                <c:pt idx="2">
                  <c:v>69.42</c:v>
                </c:pt>
                <c:pt idx="3">
                  <c:v>72.86</c:v>
                </c:pt>
                <c:pt idx="4">
                  <c:v>69.540000000000006</c:v>
                </c:pt>
              </c:numCache>
            </c:numRef>
          </c:val>
          <c:smooth val="0"/>
          <c:extLst>
            <c:ext xmlns:c16="http://schemas.microsoft.com/office/drawing/2014/chart" uri="{C3380CC4-5D6E-409C-BE32-E72D297353CC}">
              <c16:uniqueId val="{00000001-73C3-498D-A271-B3544B3F2A54}"/>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61A6-49FF-9C35-606E10DEFA92}"/>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47.72</c:v>
                </c:pt>
                <c:pt idx="1">
                  <c:v>44.24</c:v>
                </c:pt>
                <c:pt idx="2">
                  <c:v>43.07</c:v>
                </c:pt>
                <c:pt idx="3">
                  <c:v>45.42</c:v>
                </c:pt>
                <c:pt idx="4">
                  <c:v>50.63</c:v>
                </c:pt>
              </c:numCache>
            </c:numRef>
          </c:val>
          <c:smooth val="0"/>
          <c:extLst>
            <c:ext xmlns:c16="http://schemas.microsoft.com/office/drawing/2014/chart" uri="{C3380CC4-5D6E-409C-BE32-E72D297353CC}">
              <c16:uniqueId val="{00000001-61A6-49FF-9C35-606E10DEFA92}"/>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273.95</c:v>
                </c:pt>
                <c:pt idx="1">
                  <c:v>262.74</c:v>
                </c:pt>
                <c:pt idx="2">
                  <c:v>250.81</c:v>
                </c:pt>
                <c:pt idx="3">
                  <c:v>243.58</c:v>
                </c:pt>
                <c:pt idx="4">
                  <c:v>131.84</c:v>
                </c:pt>
              </c:numCache>
            </c:numRef>
          </c:val>
          <c:extLst>
            <c:ext xmlns:c16="http://schemas.microsoft.com/office/drawing/2014/chart" uri="{C3380CC4-5D6E-409C-BE32-E72D297353CC}">
              <c16:uniqueId val="{00000000-CB9B-4207-BE46-2B4C1AEBBC64}"/>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1206.79</c:v>
                </c:pt>
                <c:pt idx="1">
                  <c:v>1258.43</c:v>
                </c:pt>
                <c:pt idx="2">
                  <c:v>1163.75</c:v>
                </c:pt>
                <c:pt idx="3">
                  <c:v>1195.47</c:v>
                </c:pt>
                <c:pt idx="4">
                  <c:v>1168.69</c:v>
                </c:pt>
              </c:numCache>
            </c:numRef>
          </c:val>
          <c:smooth val="0"/>
          <c:extLst>
            <c:ext xmlns:c16="http://schemas.microsoft.com/office/drawing/2014/chart" uri="{C3380CC4-5D6E-409C-BE32-E72D297353CC}">
              <c16:uniqueId val="{00000001-CB9B-4207-BE46-2B4C1AEBBC64}"/>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81.64</c:v>
                </c:pt>
                <c:pt idx="1">
                  <c:v>83.57</c:v>
                </c:pt>
                <c:pt idx="2">
                  <c:v>83.81</c:v>
                </c:pt>
                <c:pt idx="3">
                  <c:v>97.8</c:v>
                </c:pt>
                <c:pt idx="4">
                  <c:v>91.27</c:v>
                </c:pt>
              </c:numCache>
            </c:numRef>
          </c:val>
          <c:extLst>
            <c:ext xmlns:c16="http://schemas.microsoft.com/office/drawing/2014/chart" uri="{C3380CC4-5D6E-409C-BE32-E72D297353CC}">
              <c16:uniqueId val="{00000000-61BA-4D85-AA0D-3593ECC51AE4}"/>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71.84</c:v>
                </c:pt>
                <c:pt idx="1">
                  <c:v>73.36</c:v>
                </c:pt>
                <c:pt idx="2">
                  <c:v>72.599999999999994</c:v>
                </c:pt>
                <c:pt idx="3">
                  <c:v>69.430000000000007</c:v>
                </c:pt>
                <c:pt idx="4">
                  <c:v>70.709999999999994</c:v>
                </c:pt>
              </c:numCache>
            </c:numRef>
          </c:val>
          <c:smooth val="0"/>
          <c:extLst>
            <c:ext xmlns:c16="http://schemas.microsoft.com/office/drawing/2014/chart" uri="{C3380CC4-5D6E-409C-BE32-E72D297353CC}">
              <c16:uniqueId val="{00000001-61BA-4D85-AA0D-3593ECC51AE4}"/>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149.99</c:v>
                </c:pt>
                <c:pt idx="1">
                  <c:v>150.01</c:v>
                </c:pt>
                <c:pt idx="2">
                  <c:v>150.01</c:v>
                </c:pt>
                <c:pt idx="3">
                  <c:v>150</c:v>
                </c:pt>
                <c:pt idx="4">
                  <c:v>149.99</c:v>
                </c:pt>
              </c:numCache>
            </c:numRef>
          </c:val>
          <c:extLst>
            <c:ext xmlns:c16="http://schemas.microsoft.com/office/drawing/2014/chart" uri="{C3380CC4-5D6E-409C-BE32-E72D297353CC}">
              <c16:uniqueId val="{00000000-77A0-43BF-891F-381D7F2ABB7B}"/>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228.47</c:v>
                </c:pt>
                <c:pt idx="1">
                  <c:v>224.88</c:v>
                </c:pt>
                <c:pt idx="2">
                  <c:v>228.64</c:v>
                </c:pt>
                <c:pt idx="3">
                  <c:v>239.46</c:v>
                </c:pt>
                <c:pt idx="4">
                  <c:v>233.15</c:v>
                </c:pt>
              </c:numCache>
            </c:numRef>
          </c:val>
          <c:smooth val="0"/>
          <c:extLst>
            <c:ext xmlns:c16="http://schemas.microsoft.com/office/drawing/2014/chart" uri="{C3380CC4-5D6E-409C-BE32-E72D297353CC}">
              <c16:uniqueId val="{00000001-77A0-43BF-891F-381D7F2ABB7B}"/>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【105.09】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【65.73】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【48.91】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【1,156.82】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【86.21】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【43.28】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【215.73】</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【75.33】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【29.62】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【0.09】</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【0.11】</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70" zoomScaleNormal="7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row>
    <row r="3" spans="1:78" ht="9.75" customHeight="1" x14ac:dyDescent="0.2">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row>
    <row r="4" spans="1:78" ht="9.75" customHeight="1" x14ac:dyDescent="0.2">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67" t="str">
        <f>データ!H6</f>
        <v>大阪府　高槻市</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6" t="s">
        <v>1</v>
      </c>
      <c r="C7" s="46"/>
      <c r="D7" s="46"/>
      <c r="E7" s="46"/>
      <c r="F7" s="46"/>
      <c r="G7" s="46"/>
      <c r="H7" s="46"/>
      <c r="I7" s="46" t="s">
        <v>2</v>
      </c>
      <c r="J7" s="46"/>
      <c r="K7" s="46"/>
      <c r="L7" s="46"/>
      <c r="M7" s="46"/>
      <c r="N7" s="46"/>
      <c r="O7" s="46"/>
      <c r="P7" s="46" t="s">
        <v>3</v>
      </c>
      <c r="Q7" s="46"/>
      <c r="R7" s="46"/>
      <c r="S7" s="46"/>
      <c r="T7" s="46"/>
      <c r="U7" s="46"/>
      <c r="V7" s="46"/>
      <c r="W7" s="46" t="s">
        <v>4</v>
      </c>
      <c r="X7" s="46"/>
      <c r="Y7" s="46"/>
      <c r="Z7" s="46"/>
      <c r="AA7" s="46"/>
      <c r="AB7" s="46"/>
      <c r="AC7" s="46"/>
      <c r="AD7" s="46" t="s">
        <v>5</v>
      </c>
      <c r="AE7" s="46"/>
      <c r="AF7" s="46"/>
      <c r="AG7" s="46"/>
      <c r="AH7" s="46"/>
      <c r="AI7" s="46"/>
      <c r="AJ7" s="46"/>
      <c r="AK7" s="3"/>
      <c r="AL7" s="46" t="s">
        <v>6</v>
      </c>
      <c r="AM7" s="46"/>
      <c r="AN7" s="46"/>
      <c r="AO7" s="46"/>
      <c r="AP7" s="46"/>
      <c r="AQ7" s="46"/>
      <c r="AR7" s="46"/>
      <c r="AS7" s="46"/>
      <c r="AT7" s="46" t="s">
        <v>7</v>
      </c>
      <c r="AU7" s="46"/>
      <c r="AV7" s="46"/>
      <c r="AW7" s="46"/>
      <c r="AX7" s="46"/>
      <c r="AY7" s="46"/>
      <c r="AZ7" s="46"/>
      <c r="BA7" s="46"/>
      <c r="BB7" s="46" t="s">
        <v>8</v>
      </c>
      <c r="BC7" s="46"/>
      <c r="BD7" s="46"/>
      <c r="BE7" s="46"/>
      <c r="BF7" s="46"/>
      <c r="BG7" s="46"/>
      <c r="BH7" s="46"/>
      <c r="BI7" s="46"/>
      <c r="BJ7" s="3"/>
      <c r="BK7" s="3"/>
      <c r="BL7" s="68" t="s">
        <v>9</v>
      </c>
      <c r="BM7" s="69"/>
      <c r="BN7" s="69"/>
      <c r="BO7" s="69"/>
      <c r="BP7" s="69"/>
      <c r="BQ7" s="69"/>
      <c r="BR7" s="69"/>
      <c r="BS7" s="69"/>
      <c r="BT7" s="69"/>
      <c r="BU7" s="69"/>
      <c r="BV7" s="69"/>
      <c r="BW7" s="69"/>
      <c r="BX7" s="69"/>
      <c r="BY7" s="70"/>
    </row>
    <row r="8" spans="1:78" ht="18.75" customHeight="1" x14ac:dyDescent="0.2">
      <c r="A8" s="2"/>
      <c r="B8" s="64" t="str">
        <f>データ!I6</f>
        <v>法適用</v>
      </c>
      <c r="C8" s="64"/>
      <c r="D8" s="64"/>
      <c r="E8" s="64"/>
      <c r="F8" s="64"/>
      <c r="G8" s="64"/>
      <c r="H8" s="64"/>
      <c r="I8" s="64" t="str">
        <f>データ!J6</f>
        <v>下水道事業</v>
      </c>
      <c r="J8" s="64"/>
      <c r="K8" s="64"/>
      <c r="L8" s="64"/>
      <c r="M8" s="64"/>
      <c r="N8" s="64"/>
      <c r="O8" s="64"/>
      <c r="P8" s="64" t="str">
        <f>データ!K6</f>
        <v>特定環境保全公共下水道</v>
      </c>
      <c r="Q8" s="64"/>
      <c r="R8" s="64"/>
      <c r="S8" s="64"/>
      <c r="T8" s="64"/>
      <c r="U8" s="64"/>
      <c r="V8" s="64"/>
      <c r="W8" s="64" t="str">
        <f>データ!L6</f>
        <v>D2</v>
      </c>
      <c r="X8" s="64"/>
      <c r="Y8" s="64"/>
      <c r="Z8" s="64"/>
      <c r="AA8" s="64"/>
      <c r="AB8" s="64"/>
      <c r="AC8" s="64"/>
      <c r="AD8" s="65" t="str">
        <f>データ!$M$6</f>
        <v>非設置</v>
      </c>
      <c r="AE8" s="65"/>
      <c r="AF8" s="65"/>
      <c r="AG8" s="65"/>
      <c r="AH8" s="65"/>
      <c r="AI8" s="65"/>
      <c r="AJ8" s="65"/>
      <c r="AK8" s="3"/>
      <c r="AL8" s="45">
        <f>データ!S6</f>
        <v>346972</v>
      </c>
      <c r="AM8" s="45"/>
      <c r="AN8" s="45"/>
      <c r="AO8" s="45"/>
      <c r="AP8" s="45"/>
      <c r="AQ8" s="45"/>
      <c r="AR8" s="45"/>
      <c r="AS8" s="45"/>
      <c r="AT8" s="44">
        <f>データ!T6</f>
        <v>105.29</v>
      </c>
      <c r="AU8" s="44"/>
      <c r="AV8" s="44"/>
      <c r="AW8" s="44"/>
      <c r="AX8" s="44"/>
      <c r="AY8" s="44"/>
      <c r="AZ8" s="44"/>
      <c r="BA8" s="44"/>
      <c r="BB8" s="44">
        <f>データ!U6</f>
        <v>3295.39</v>
      </c>
      <c r="BC8" s="44"/>
      <c r="BD8" s="44"/>
      <c r="BE8" s="44"/>
      <c r="BF8" s="44"/>
      <c r="BG8" s="44"/>
      <c r="BH8" s="44"/>
      <c r="BI8" s="44"/>
      <c r="BJ8" s="3"/>
      <c r="BK8" s="3"/>
      <c r="BL8" s="60" t="s">
        <v>10</v>
      </c>
      <c r="BM8" s="61"/>
      <c r="BN8" s="62" t="s">
        <v>11</v>
      </c>
      <c r="BO8" s="62"/>
      <c r="BP8" s="62"/>
      <c r="BQ8" s="62"/>
      <c r="BR8" s="62"/>
      <c r="BS8" s="62"/>
      <c r="BT8" s="62"/>
      <c r="BU8" s="62"/>
      <c r="BV8" s="62"/>
      <c r="BW8" s="62"/>
      <c r="BX8" s="62"/>
      <c r="BY8" s="63"/>
    </row>
    <row r="9" spans="1:78" ht="18.75" customHeight="1" x14ac:dyDescent="0.2">
      <c r="A9" s="2"/>
      <c r="B9" s="46" t="s">
        <v>12</v>
      </c>
      <c r="C9" s="46"/>
      <c r="D9" s="46"/>
      <c r="E9" s="46"/>
      <c r="F9" s="46"/>
      <c r="G9" s="46"/>
      <c r="H9" s="46"/>
      <c r="I9" s="46" t="s">
        <v>13</v>
      </c>
      <c r="J9" s="46"/>
      <c r="K9" s="46"/>
      <c r="L9" s="46"/>
      <c r="M9" s="46"/>
      <c r="N9" s="46"/>
      <c r="O9" s="46"/>
      <c r="P9" s="46" t="s">
        <v>14</v>
      </c>
      <c r="Q9" s="46"/>
      <c r="R9" s="46"/>
      <c r="S9" s="46"/>
      <c r="T9" s="46"/>
      <c r="U9" s="46"/>
      <c r="V9" s="46"/>
      <c r="W9" s="46" t="s">
        <v>15</v>
      </c>
      <c r="X9" s="46"/>
      <c r="Y9" s="46"/>
      <c r="Z9" s="46"/>
      <c r="AA9" s="46"/>
      <c r="AB9" s="46"/>
      <c r="AC9" s="46"/>
      <c r="AD9" s="46" t="s">
        <v>16</v>
      </c>
      <c r="AE9" s="46"/>
      <c r="AF9" s="46"/>
      <c r="AG9" s="46"/>
      <c r="AH9" s="46"/>
      <c r="AI9" s="46"/>
      <c r="AJ9" s="46"/>
      <c r="AK9" s="3"/>
      <c r="AL9" s="46" t="s">
        <v>17</v>
      </c>
      <c r="AM9" s="46"/>
      <c r="AN9" s="46"/>
      <c r="AO9" s="46"/>
      <c r="AP9" s="46"/>
      <c r="AQ9" s="46"/>
      <c r="AR9" s="46"/>
      <c r="AS9" s="46"/>
      <c r="AT9" s="46" t="s">
        <v>18</v>
      </c>
      <c r="AU9" s="46"/>
      <c r="AV9" s="46"/>
      <c r="AW9" s="46"/>
      <c r="AX9" s="46"/>
      <c r="AY9" s="46"/>
      <c r="AZ9" s="46"/>
      <c r="BA9" s="46"/>
      <c r="BB9" s="46" t="s">
        <v>19</v>
      </c>
      <c r="BC9" s="46"/>
      <c r="BD9" s="46"/>
      <c r="BE9" s="46"/>
      <c r="BF9" s="46"/>
      <c r="BG9" s="46"/>
      <c r="BH9" s="46"/>
      <c r="BI9" s="46"/>
      <c r="BJ9" s="3"/>
      <c r="BK9" s="3"/>
      <c r="BL9" s="47" t="s">
        <v>20</v>
      </c>
      <c r="BM9" s="48"/>
      <c r="BN9" s="49" t="s">
        <v>21</v>
      </c>
      <c r="BO9" s="49"/>
      <c r="BP9" s="49"/>
      <c r="BQ9" s="49"/>
      <c r="BR9" s="49"/>
      <c r="BS9" s="49"/>
      <c r="BT9" s="49"/>
      <c r="BU9" s="49"/>
      <c r="BV9" s="49"/>
      <c r="BW9" s="49"/>
      <c r="BX9" s="49"/>
      <c r="BY9" s="50"/>
    </row>
    <row r="10" spans="1:78" ht="18.75" customHeight="1" x14ac:dyDescent="0.2">
      <c r="A10" s="2"/>
      <c r="B10" s="44" t="str">
        <f>データ!N6</f>
        <v>-</v>
      </c>
      <c r="C10" s="44"/>
      <c r="D10" s="44"/>
      <c r="E10" s="44"/>
      <c r="F10" s="44"/>
      <c r="G10" s="44"/>
      <c r="H10" s="44"/>
      <c r="I10" s="44">
        <f>データ!O6</f>
        <v>73.650000000000006</v>
      </c>
      <c r="J10" s="44"/>
      <c r="K10" s="44"/>
      <c r="L10" s="44"/>
      <c r="M10" s="44"/>
      <c r="N10" s="44"/>
      <c r="O10" s="44"/>
      <c r="P10" s="44">
        <f>データ!P6</f>
        <v>0.12</v>
      </c>
      <c r="Q10" s="44"/>
      <c r="R10" s="44"/>
      <c r="S10" s="44"/>
      <c r="T10" s="44"/>
      <c r="U10" s="44"/>
      <c r="V10" s="44"/>
      <c r="W10" s="44">
        <f>データ!Q6</f>
        <v>100</v>
      </c>
      <c r="X10" s="44"/>
      <c r="Y10" s="44"/>
      <c r="Z10" s="44"/>
      <c r="AA10" s="44"/>
      <c r="AB10" s="44"/>
      <c r="AC10" s="44"/>
      <c r="AD10" s="45">
        <f>データ!R6</f>
        <v>1965</v>
      </c>
      <c r="AE10" s="45"/>
      <c r="AF10" s="45"/>
      <c r="AG10" s="45"/>
      <c r="AH10" s="45"/>
      <c r="AI10" s="45"/>
      <c r="AJ10" s="45"/>
      <c r="AK10" s="2"/>
      <c r="AL10" s="45">
        <f>データ!V6</f>
        <v>411</v>
      </c>
      <c r="AM10" s="45"/>
      <c r="AN10" s="45"/>
      <c r="AO10" s="45"/>
      <c r="AP10" s="45"/>
      <c r="AQ10" s="45"/>
      <c r="AR10" s="45"/>
      <c r="AS10" s="45"/>
      <c r="AT10" s="44">
        <f>データ!W6</f>
        <v>0.42</v>
      </c>
      <c r="AU10" s="44"/>
      <c r="AV10" s="44"/>
      <c r="AW10" s="44"/>
      <c r="AX10" s="44"/>
      <c r="AY10" s="44"/>
      <c r="AZ10" s="44"/>
      <c r="BA10" s="44"/>
      <c r="BB10" s="44">
        <f>データ!X6</f>
        <v>978.57</v>
      </c>
      <c r="BC10" s="44"/>
      <c r="BD10" s="44"/>
      <c r="BE10" s="44"/>
      <c r="BF10" s="44"/>
      <c r="BG10" s="44"/>
      <c r="BH10" s="44"/>
      <c r="BI10" s="44"/>
      <c r="BJ10" s="2"/>
      <c r="BK10" s="2"/>
      <c r="BL10" s="51" t="s">
        <v>22</v>
      </c>
      <c r="BM10" s="52"/>
      <c r="BN10" s="53" t="s">
        <v>23</v>
      </c>
      <c r="BO10" s="53"/>
      <c r="BP10" s="53"/>
      <c r="BQ10" s="53"/>
      <c r="BR10" s="53"/>
      <c r="BS10" s="53"/>
      <c r="BT10" s="53"/>
      <c r="BU10" s="53"/>
      <c r="BV10" s="53"/>
      <c r="BW10" s="53"/>
      <c r="BX10" s="53"/>
      <c r="BY10" s="54"/>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2">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116</v>
      </c>
      <c r="BM16" s="29"/>
      <c r="BN16" s="29"/>
      <c r="BO16" s="29"/>
      <c r="BP16" s="29"/>
      <c r="BQ16" s="29"/>
      <c r="BR16" s="29"/>
      <c r="BS16" s="29"/>
      <c r="BT16" s="29"/>
      <c r="BU16" s="29"/>
      <c r="BV16" s="29"/>
      <c r="BW16" s="29"/>
      <c r="BX16" s="29"/>
      <c r="BY16" s="29"/>
      <c r="BZ16" s="3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114</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115</v>
      </c>
      <c r="BM66" s="29"/>
      <c r="BN66" s="29"/>
      <c r="BO66" s="29"/>
      <c r="BP66" s="29"/>
      <c r="BQ66" s="29"/>
      <c r="BR66" s="29"/>
      <c r="BS66" s="29"/>
      <c r="BT66" s="29"/>
      <c r="BU66" s="29"/>
      <c r="BV66" s="29"/>
      <c r="BW66" s="29"/>
      <c r="BX66" s="29"/>
      <c r="BY66" s="29"/>
      <c r="BZ66" s="30"/>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2">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【105.09】</v>
      </c>
      <c r="F85" s="12" t="str">
        <f>データ!AT6</f>
        <v>【65.73】</v>
      </c>
      <c r="G85" s="12" t="str">
        <f>データ!BE6</f>
        <v>【48.91】</v>
      </c>
      <c r="H85" s="12" t="str">
        <f>データ!BP6</f>
        <v>【1,156.82】</v>
      </c>
      <c r="I85" s="12" t="str">
        <f>データ!CA6</f>
        <v>【75.33】</v>
      </c>
      <c r="J85" s="12" t="str">
        <f>データ!CL6</f>
        <v>【215.73】</v>
      </c>
      <c r="K85" s="12" t="str">
        <f>データ!CW6</f>
        <v>【43.28】</v>
      </c>
      <c r="L85" s="12" t="str">
        <f>データ!DH6</f>
        <v>【86.21】</v>
      </c>
      <c r="M85" s="12" t="str">
        <f>データ!DS6</f>
        <v>【29.62】</v>
      </c>
      <c r="N85" s="12" t="str">
        <f>データ!ED6</f>
        <v>【0.09】</v>
      </c>
      <c r="O85" s="12" t="str">
        <f>データ!EO6</f>
        <v>【0.11】</v>
      </c>
    </row>
  </sheetData>
  <sheetProtection algorithmName="SHA-512" hashValue="y830B/sfgIk4Y0csOwa8xe0N7vcJpC7NkTsDSFyaYAVOC5ffBJr6zo2u3fIvOIGHpe9t9RcVmHRxFtNPk0TGxQ==" saltValue="tdevmnVhFMINdq9ne/ii9Q=="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2023</v>
      </c>
      <c r="C6" s="19">
        <f t="shared" ref="C6:X6" si="3">C7</f>
        <v>272078</v>
      </c>
      <c r="D6" s="19">
        <f t="shared" si="3"/>
        <v>46</v>
      </c>
      <c r="E6" s="19">
        <f t="shared" si="3"/>
        <v>17</v>
      </c>
      <c r="F6" s="19">
        <f t="shared" si="3"/>
        <v>4</v>
      </c>
      <c r="G6" s="19">
        <f t="shared" si="3"/>
        <v>0</v>
      </c>
      <c r="H6" s="19" t="str">
        <f t="shared" si="3"/>
        <v>大阪府　高槻市</v>
      </c>
      <c r="I6" s="19" t="str">
        <f t="shared" si="3"/>
        <v>法適用</v>
      </c>
      <c r="J6" s="19" t="str">
        <f t="shared" si="3"/>
        <v>下水道事業</v>
      </c>
      <c r="K6" s="19" t="str">
        <f t="shared" si="3"/>
        <v>特定環境保全公共下水道</v>
      </c>
      <c r="L6" s="19" t="str">
        <f t="shared" si="3"/>
        <v>D2</v>
      </c>
      <c r="M6" s="19" t="str">
        <f t="shared" si="3"/>
        <v>非設置</v>
      </c>
      <c r="N6" s="20" t="str">
        <f t="shared" si="3"/>
        <v>-</v>
      </c>
      <c r="O6" s="20">
        <f t="shared" si="3"/>
        <v>73.650000000000006</v>
      </c>
      <c r="P6" s="20">
        <f t="shared" si="3"/>
        <v>0.12</v>
      </c>
      <c r="Q6" s="20">
        <f t="shared" si="3"/>
        <v>100</v>
      </c>
      <c r="R6" s="20">
        <f t="shared" si="3"/>
        <v>1965</v>
      </c>
      <c r="S6" s="20">
        <f t="shared" si="3"/>
        <v>346972</v>
      </c>
      <c r="T6" s="20">
        <f t="shared" si="3"/>
        <v>105.29</v>
      </c>
      <c r="U6" s="20">
        <f t="shared" si="3"/>
        <v>3295.39</v>
      </c>
      <c r="V6" s="20">
        <f t="shared" si="3"/>
        <v>411</v>
      </c>
      <c r="W6" s="20">
        <f t="shared" si="3"/>
        <v>0.42</v>
      </c>
      <c r="X6" s="20">
        <f t="shared" si="3"/>
        <v>978.57</v>
      </c>
      <c r="Y6" s="21">
        <f>IF(Y7="",NA(),Y7)</f>
        <v>97.57</v>
      </c>
      <c r="Z6" s="21">
        <f t="shared" ref="Z6:AH6" si="4">IF(Z7="",NA(),Z7)</f>
        <v>97.34</v>
      </c>
      <c r="AA6" s="21">
        <f t="shared" si="4"/>
        <v>97.29</v>
      </c>
      <c r="AB6" s="21">
        <f t="shared" si="4"/>
        <v>99.6</v>
      </c>
      <c r="AC6" s="21">
        <f t="shared" si="4"/>
        <v>98.37</v>
      </c>
      <c r="AD6" s="21">
        <f t="shared" si="4"/>
        <v>102.73</v>
      </c>
      <c r="AE6" s="21">
        <f t="shared" si="4"/>
        <v>105.78</v>
      </c>
      <c r="AF6" s="21">
        <f t="shared" si="4"/>
        <v>106.09</v>
      </c>
      <c r="AG6" s="21">
        <f t="shared" si="4"/>
        <v>106.44</v>
      </c>
      <c r="AH6" s="21">
        <f t="shared" si="4"/>
        <v>107.11</v>
      </c>
      <c r="AI6" s="20" t="str">
        <f>IF(AI7="","",IF(AI7="-","【-】","【"&amp;SUBSTITUTE(TEXT(AI7,"#,##0.00"),"-","△")&amp;"】"))</f>
        <v>【105.09】</v>
      </c>
      <c r="AJ6" s="21">
        <f>IF(AJ7="",NA(),AJ7)</f>
        <v>829.05</v>
      </c>
      <c r="AK6" s="21">
        <f t="shared" ref="AK6:AS6" si="5">IF(AK7="",NA(),AK7)</f>
        <v>798.17</v>
      </c>
      <c r="AL6" s="21">
        <f t="shared" si="5"/>
        <v>815.76</v>
      </c>
      <c r="AM6" s="21">
        <f t="shared" si="5"/>
        <v>661.33</v>
      </c>
      <c r="AN6" s="21">
        <f t="shared" si="5"/>
        <v>711.14</v>
      </c>
      <c r="AO6" s="21">
        <f t="shared" si="5"/>
        <v>94.97</v>
      </c>
      <c r="AP6" s="21">
        <f t="shared" si="5"/>
        <v>63.96</v>
      </c>
      <c r="AQ6" s="21">
        <f t="shared" si="5"/>
        <v>69.42</v>
      </c>
      <c r="AR6" s="21">
        <f t="shared" si="5"/>
        <v>72.86</v>
      </c>
      <c r="AS6" s="21">
        <f t="shared" si="5"/>
        <v>69.540000000000006</v>
      </c>
      <c r="AT6" s="20" t="str">
        <f>IF(AT7="","",IF(AT7="-","【-】","【"&amp;SUBSTITUTE(TEXT(AT7,"#,##0.00"),"-","△")&amp;"】"))</f>
        <v>【65.73】</v>
      </c>
      <c r="AU6" s="20">
        <f>IF(AU7="",NA(),AU7)</f>
        <v>0</v>
      </c>
      <c r="AV6" s="20">
        <f t="shared" ref="AV6:BD6" si="6">IF(AV7="",NA(),AV7)</f>
        <v>0</v>
      </c>
      <c r="AW6" s="20">
        <f t="shared" si="6"/>
        <v>0</v>
      </c>
      <c r="AX6" s="20">
        <f t="shared" si="6"/>
        <v>0</v>
      </c>
      <c r="AY6" s="20">
        <f t="shared" si="6"/>
        <v>0</v>
      </c>
      <c r="AZ6" s="21">
        <f t="shared" si="6"/>
        <v>47.72</v>
      </c>
      <c r="BA6" s="21">
        <f t="shared" si="6"/>
        <v>44.24</v>
      </c>
      <c r="BB6" s="21">
        <f t="shared" si="6"/>
        <v>43.07</v>
      </c>
      <c r="BC6" s="21">
        <f t="shared" si="6"/>
        <v>45.42</v>
      </c>
      <c r="BD6" s="21">
        <f t="shared" si="6"/>
        <v>50.63</v>
      </c>
      <c r="BE6" s="20" t="str">
        <f>IF(BE7="","",IF(BE7="-","【-】","【"&amp;SUBSTITUTE(TEXT(BE7,"#,##0.00"),"-","△")&amp;"】"))</f>
        <v>【48.91】</v>
      </c>
      <c r="BF6" s="21">
        <f>IF(BF7="",NA(),BF7)</f>
        <v>273.95</v>
      </c>
      <c r="BG6" s="21">
        <f t="shared" ref="BG6:BO6" si="7">IF(BG7="",NA(),BG7)</f>
        <v>262.74</v>
      </c>
      <c r="BH6" s="21">
        <f t="shared" si="7"/>
        <v>250.81</v>
      </c>
      <c r="BI6" s="21">
        <f t="shared" si="7"/>
        <v>243.58</v>
      </c>
      <c r="BJ6" s="21">
        <f t="shared" si="7"/>
        <v>131.84</v>
      </c>
      <c r="BK6" s="21">
        <f t="shared" si="7"/>
        <v>1206.79</v>
      </c>
      <c r="BL6" s="21">
        <f t="shared" si="7"/>
        <v>1258.43</v>
      </c>
      <c r="BM6" s="21">
        <f t="shared" si="7"/>
        <v>1163.75</v>
      </c>
      <c r="BN6" s="21">
        <f t="shared" si="7"/>
        <v>1195.47</v>
      </c>
      <c r="BO6" s="21">
        <f t="shared" si="7"/>
        <v>1168.69</v>
      </c>
      <c r="BP6" s="20" t="str">
        <f>IF(BP7="","",IF(BP7="-","【-】","【"&amp;SUBSTITUTE(TEXT(BP7,"#,##0.00"),"-","△")&amp;"】"))</f>
        <v>【1,156.82】</v>
      </c>
      <c r="BQ6" s="21">
        <f>IF(BQ7="",NA(),BQ7)</f>
        <v>81.64</v>
      </c>
      <c r="BR6" s="21">
        <f t="shared" ref="BR6:BZ6" si="8">IF(BR7="",NA(),BR7)</f>
        <v>83.57</v>
      </c>
      <c r="BS6" s="21">
        <f t="shared" si="8"/>
        <v>83.81</v>
      </c>
      <c r="BT6" s="21">
        <f t="shared" si="8"/>
        <v>97.8</v>
      </c>
      <c r="BU6" s="21">
        <f t="shared" si="8"/>
        <v>91.27</v>
      </c>
      <c r="BV6" s="21">
        <f t="shared" si="8"/>
        <v>71.84</v>
      </c>
      <c r="BW6" s="21">
        <f t="shared" si="8"/>
        <v>73.36</v>
      </c>
      <c r="BX6" s="21">
        <f t="shared" si="8"/>
        <v>72.599999999999994</v>
      </c>
      <c r="BY6" s="21">
        <f t="shared" si="8"/>
        <v>69.430000000000007</v>
      </c>
      <c r="BZ6" s="21">
        <f t="shared" si="8"/>
        <v>70.709999999999994</v>
      </c>
      <c r="CA6" s="20" t="str">
        <f>IF(CA7="","",IF(CA7="-","【-】","【"&amp;SUBSTITUTE(TEXT(CA7,"#,##0.00"),"-","△")&amp;"】"))</f>
        <v>【75.33】</v>
      </c>
      <c r="CB6" s="21">
        <f>IF(CB7="",NA(),CB7)</f>
        <v>149.99</v>
      </c>
      <c r="CC6" s="21">
        <f t="shared" ref="CC6:CK6" si="9">IF(CC7="",NA(),CC7)</f>
        <v>150.01</v>
      </c>
      <c r="CD6" s="21">
        <f t="shared" si="9"/>
        <v>150.01</v>
      </c>
      <c r="CE6" s="21">
        <f t="shared" si="9"/>
        <v>150</v>
      </c>
      <c r="CF6" s="21">
        <f t="shared" si="9"/>
        <v>149.99</v>
      </c>
      <c r="CG6" s="21">
        <f t="shared" si="9"/>
        <v>228.47</v>
      </c>
      <c r="CH6" s="21">
        <f t="shared" si="9"/>
        <v>224.88</v>
      </c>
      <c r="CI6" s="21">
        <f t="shared" si="9"/>
        <v>228.64</v>
      </c>
      <c r="CJ6" s="21">
        <f t="shared" si="9"/>
        <v>239.46</v>
      </c>
      <c r="CK6" s="21">
        <f t="shared" si="9"/>
        <v>233.15</v>
      </c>
      <c r="CL6" s="20" t="str">
        <f>IF(CL7="","",IF(CL7="-","【-】","【"&amp;SUBSTITUTE(TEXT(CL7,"#,##0.00"),"-","△")&amp;"】"))</f>
        <v>【215.73】</v>
      </c>
      <c r="CM6" s="21" t="str">
        <f>IF(CM7="",NA(),CM7)</f>
        <v>-</v>
      </c>
      <c r="CN6" s="21" t="str">
        <f t="shared" ref="CN6:CV6" si="10">IF(CN7="",NA(),CN7)</f>
        <v>-</v>
      </c>
      <c r="CO6" s="21" t="str">
        <f t="shared" si="10"/>
        <v>-</v>
      </c>
      <c r="CP6" s="21" t="str">
        <f t="shared" si="10"/>
        <v>-</v>
      </c>
      <c r="CQ6" s="21" t="str">
        <f t="shared" si="10"/>
        <v>-</v>
      </c>
      <c r="CR6" s="21">
        <f t="shared" si="10"/>
        <v>42.47</v>
      </c>
      <c r="CS6" s="21">
        <f t="shared" si="10"/>
        <v>42.4</v>
      </c>
      <c r="CT6" s="21">
        <f t="shared" si="10"/>
        <v>42.28</v>
      </c>
      <c r="CU6" s="21">
        <f t="shared" si="10"/>
        <v>41.06</v>
      </c>
      <c r="CV6" s="21">
        <f t="shared" si="10"/>
        <v>42.09</v>
      </c>
      <c r="CW6" s="20" t="str">
        <f>IF(CW7="","",IF(CW7="-","【-】","【"&amp;SUBSTITUTE(TEXT(CW7,"#,##0.00"),"-","△")&amp;"】"))</f>
        <v>【43.28】</v>
      </c>
      <c r="CX6" s="21">
        <f>IF(CX7="",NA(),CX7)</f>
        <v>93.65</v>
      </c>
      <c r="CY6" s="21">
        <f t="shared" ref="CY6:DG6" si="11">IF(CY7="",NA(),CY7)</f>
        <v>93.43</v>
      </c>
      <c r="CZ6" s="21">
        <f t="shared" si="11"/>
        <v>93.91</v>
      </c>
      <c r="DA6" s="21">
        <f t="shared" si="11"/>
        <v>93.67</v>
      </c>
      <c r="DB6" s="21">
        <f t="shared" si="11"/>
        <v>93.67</v>
      </c>
      <c r="DC6" s="21">
        <f t="shared" si="11"/>
        <v>83.75</v>
      </c>
      <c r="DD6" s="21">
        <f t="shared" si="11"/>
        <v>84.19</v>
      </c>
      <c r="DE6" s="21">
        <f t="shared" si="11"/>
        <v>84.34</v>
      </c>
      <c r="DF6" s="21">
        <f t="shared" si="11"/>
        <v>84.34</v>
      </c>
      <c r="DG6" s="21">
        <f t="shared" si="11"/>
        <v>84.73</v>
      </c>
      <c r="DH6" s="20" t="str">
        <f>IF(DH7="","",IF(DH7="-","【-】","【"&amp;SUBSTITUTE(TEXT(DH7,"#,##0.00"),"-","△")&amp;"】"))</f>
        <v>【86.21】</v>
      </c>
      <c r="DI6" s="21">
        <f>IF(DI7="",NA(),DI7)</f>
        <v>15.15</v>
      </c>
      <c r="DJ6" s="21">
        <f t="shared" ref="DJ6:DR6" si="12">IF(DJ7="",NA(),DJ7)</f>
        <v>18</v>
      </c>
      <c r="DK6" s="21">
        <f t="shared" si="12"/>
        <v>20.83</v>
      </c>
      <c r="DL6" s="21">
        <f t="shared" si="12"/>
        <v>23.65</v>
      </c>
      <c r="DM6" s="21">
        <f t="shared" si="12"/>
        <v>26.47</v>
      </c>
      <c r="DN6" s="21">
        <f t="shared" si="12"/>
        <v>24.68</v>
      </c>
      <c r="DO6" s="21">
        <f t="shared" si="12"/>
        <v>21.36</v>
      </c>
      <c r="DP6" s="21">
        <f t="shared" si="12"/>
        <v>22.79</v>
      </c>
      <c r="DQ6" s="21">
        <f t="shared" si="12"/>
        <v>24.8</v>
      </c>
      <c r="DR6" s="21">
        <f t="shared" si="12"/>
        <v>26.77</v>
      </c>
      <c r="DS6" s="20" t="str">
        <f>IF(DS7="","",IF(DS7="-","【-】","【"&amp;SUBSTITUTE(TEXT(DS7,"#,##0.00"),"-","△")&amp;"】"))</f>
        <v>【29.62】</v>
      </c>
      <c r="DT6" s="20">
        <f>IF(DT7="",NA(),DT7)</f>
        <v>0</v>
      </c>
      <c r="DU6" s="20">
        <f t="shared" ref="DU6:EC6" si="13">IF(DU7="",NA(),DU7)</f>
        <v>0</v>
      </c>
      <c r="DV6" s="20">
        <f t="shared" si="13"/>
        <v>0</v>
      </c>
      <c r="DW6" s="20">
        <f t="shared" si="13"/>
        <v>0</v>
      </c>
      <c r="DX6" s="20">
        <f t="shared" si="13"/>
        <v>0</v>
      </c>
      <c r="DY6" s="21">
        <f t="shared" si="13"/>
        <v>8.6199999999999992</v>
      </c>
      <c r="DZ6" s="21">
        <f t="shared" si="13"/>
        <v>0.01</v>
      </c>
      <c r="EA6" s="21">
        <f t="shared" si="13"/>
        <v>0.01</v>
      </c>
      <c r="EB6" s="21">
        <f t="shared" si="13"/>
        <v>0.02</v>
      </c>
      <c r="EC6" s="21">
        <f t="shared" si="13"/>
        <v>7.0000000000000007E-2</v>
      </c>
      <c r="ED6" s="20" t="str">
        <f>IF(ED7="","",IF(ED7="-","【-】","【"&amp;SUBSTITUTE(TEXT(ED7,"#,##0.00"),"-","△")&amp;"】"))</f>
        <v>【0.09】</v>
      </c>
      <c r="EE6" s="20">
        <f>IF(EE7="",NA(),EE7)</f>
        <v>0</v>
      </c>
      <c r="EF6" s="20">
        <f t="shared" ref="EF6:EN6" si="14">IF(EF7="",NA(),EF7)</f>
        <v>0</v>
      </c>
      <c r="EG6" s="20">
        <f t="shared" si="14"/>
        <v>0</v>
      </c>
      <c r="EH6" s="20">
        <f t="shared" si="14"/>
        <v>0</v>
      </c>
      <c r="EI6" s="20">
        <f t="shared" si="14"/>
        <v>0</v>
      </c>
      <c r="EJ6" s="21">
        <f t="shared" si="14"/>
        <v>0.36</v>
      </c>
      <c r="EK6" s="21">
        <f t="shared" si="14"/>
        <v>0.39</v>
      </c>
      <c r="EL6" s="21">
        <f t="shared" si="14"/>
        <v>0.1</v>
      </c>
      <c r="EM6" s="21">
        <f t="shared" si="14"/>
        <v>0.08</v>
      </c>
      <c r="EN6" s="21">
        <f t="shared" si="14"/>
        <v>0.06</v>
      </c>
      <c r="EO6" s="20" t="str">
        <f>IF(EO7="","",IF(EO7="-","【-】","【"&amp;SUBSTITUTE(TEXT(EO7,"#,##0.00"),"-","△")&amp;"】"))</f>
        <v>【0.11】</v>
      </c>
    </row>
    <row r="7" spans="1:148" s="22" customFormat="1" x14ac:dyDescent="0.2">
      <c r="A7" s="14"/>
      <c r="B7" s="23">
        <v>2023</v>
      </c>
      <c r="C7" s="23">
        <v>272078</v>
      </c>
      <c r="D7" s="23">
        <v>46</v>
      </c>
      <c r="E7" s="23">
        <v>17</v>
      </c>
      <c r="F7" s="23">
        <v>4</v>
      </c>
      <c r="G7" s="23">
        <v>0</v>
      </c>
      <c r="H7" s="23" t="s">
        <v>96</v>
      </c>
      <c r="I7" s="23" t="s">
        <v>97</v>
      </c>
      <c r="J7" s="23" t="s">
        <v>98</v>
      </c>
      <c r="K7" s="23" t="s">
        <v>99</v>
      </c>
      <c r="L7" s="23" t="s">
        <v>100</v>
      </c>
      <c r="M7" s="23" t="s">
        <v>101</v>
      </c>
      <c r="N7" s="24" t="s">
        <v>102</v>
      </c>
      <c r="O7" s="24">
        <v>73.650000000000006</v>
      </c>
      <c r="P7" s="24">
        <v>0.12</v>
      </c>
      <c r="Q7" s="24">
        <v>100</v>
      </c>
      <c r="R7" s="24">
        <v>1965</v>
      </c>
      <c r="S7" s="24">
        <v>346972</v>
      </c>
      <c r="T7" s="24">
        <v>105.29</v>
      </c>
      <c r="U7" s="24">
        <v>3295.39</v>
      </c>
      <c r="V7" s="24">
        <v>411</v>
      </c>
      <c r="W7" s="24">
        <v>0.42</v>
      </c>
      <c r="X7" s="24">
        <v>978.57</v>
      </c>
      <c r="Y7" s="24">
        <v>97.57</v>
      </c>
      <c r="Z7" s="24">
        <v>97.34</v>
      </c>
      <c r="AA7" s="24">
        <v>97.29</v>
      </c>
      <c r="AB7" s="24">
        <v>99.6</v>
      </c>
      <c r="AC7" s="24">
        <v>98.37</v>
      </c>
      <c r="AD7" s="24">
        <v>102.73</v>
      </c>
      <c r="AE7" s="24">
        <v>105.78</v>
      </c>
      <c r="AF7" s="24">
        <v>106.09</v>
      </c>
      <c r="AG7" s="24">
        <v>106.44</v>
      </c>
      <c r="AH7" s="24">
        <v>107.11</v>
      </c>
      <c r="AI7" s="24">
        <v>105.09</v>
      </c>
      <c r="AJ7" s="24">
        <v>829.05</v>
      </c>
      <c r="AK7" s="24">
        <v>798.17</v>
      </c>
      <c r="AL7" s="24">
        <v>815.76</v>
      </c>
      <c r="AM7" s="24">
        <v>661.33</v>
      </c>
      <c r="AN7" s="24">
        <v>711.14</v>
      </c>
      <c r="AO7" s="24">
        <v>94.97</v>
      </c>
      <c r="AP7" s="24">
        <v>63.96</v>
      </c>
      <c r="AQ7" s="24">
        <v>69.42</v>
      </c>
      <c r="AR7" s="24">
        <v>72.86</v>
      </c>
      <c r="AS7" s="24">
        <v>69.540000000000006</v>
      </c>
      <c r="AT7" s="24">
        <v>65.73</v>
      </c>
      <c r="AU7" s="24">
        <v>0</v>
      </c>
      <c r="AV7" s="24">
        <v>0</v>
      </c>
      <c r="AW7" s="24">
        <v>0</v>
      </c>
      <c r="AX7" s="24">
        <v>0</v>
      </c>
      <c r="AY7" s="24">
        <v>0</v>
      </c>
      <c r="AZ7" s="24">
        <v>47.72</v>
      </c>
      <c r="BA7" s="24">
        <v>44.24</v>
      </c>
      <c r="BB7" s="24">
        <v>43.07</v>
      </c>
      <c r="BC7" s="24">
        <v>45.42</v>
      </c>
      <c r="BD7" s="24">
        <v>50.63</v>
      </c>
      <c r="BE7" s="24">
        <v>48.91</v>
      </c>
      <c r="BF7" s="24">
        <v>273.95</v>
      </c>
      <c r="BG7" s="24">
        <v>262.74</v>
      </c>
      <c r="BH7" s="24">
        <v>250.81</v>
      </c>
      <c r="BI7" s="24">
        <v>243.58</v>
      </c>
      <c r="BJ7" s="24">
        <v>131.84</v>
      </c>
      <c r="BK7" s="24">
        <v>1206.79</v>
      </c>
      <c r="BL7" s="24">
        <v>1258.43</v>
      </c>
      <c r="BM7" s="24">
        <v>1163.75</v>
      </c>
      <c r="BN7" s="24">
        <v>1195.47</v>
      </c>
      <c r="BO7" s="24">
        <v>1168.69</v>
      </c>
      <c r="BP7" s="24">
        <v>1156.82</v>
      </c>
      <c r="BQ7" s="24">
        <v>81.64</v>
      </c>
      <c r="BR7" s="24">
        <v>83.57</v>
      </c>
      <c r="BS7" s="24">
        <v>83.81</v>
      </c>
      <c r="BT7" s="24">
        <v>97.8</v>
      </c>
      <c r="BU7" s="24">
        <v>91.27</v>
      </c>
      <c r="BV7" s="24">
        <v>71.84</v>
      </c>
      <c r="BW7" s="24">
        <v>73.36</v>
      </c>
      <c r="BX7" s="24">
        <v>72.599999999999994</v>
      </c>
      <c r="BY7" s="24">
        <v>69.430000000000007</v>
      </c>
      <c r="BZ7" s="24">
        <v>70.709999999999994</v>
      </c>
      <c r="CA7" s="24">
        <v>75.33</v>
      </c>
      <c r="CB7" s="24">
        <v>149.99</v>
      </c>
      <c r="CC7" s="24">
        <v>150.01</v>
      </c>
      <c r="CD7" s="24">
        <v>150.01</v>
      </c>
      <c r="CE7" s="24">
        <v>150</v>
      </c>
      <c r="CF7" s="24">
        <v>149.99</v>
      </c>
      <c r="CG7" s="24">
        <v>228.47</v>
      </c>
      <c r="CH7" s="24">
        <v>224.88</v>
      </c>
      <c r="CI7" s="24">
        <v>228.64</v>
      </c>
      <c r="CJ7" s="24">
        <v>239.46</v>
      </c>
      <c r="CK7" s="24">
        <v>233.15</v>
      </c>
      <c r="CL7" s="24">
        <v>215.73</v>
      </c>
      <c r="CM7" s="24" t="s">
        <v>102</v>
      </c>
      <c r="CN7" s="24" t="s">
        <v>102</v>
      </c>
      <c r="CO7" s="24" t="s">
        <v>102</v>
      </c>
      <c r="CP7" s="24" t="s">
        <v>102</v>
      </c>
      <c r="CQ7" s="24" t="s">
        <v>102</v>
      </c>
      <c r="CR7" s="24">
        <v>42.47</v>
      </c>
      <c r="CS7" s="24">
        <v>42.4</v>
      </c>
      <c r="CT7" s="24">
        <v>42.28</v>
      </c>
      <c r="CU7" s="24">
        <v>41.06</v>
      </c>
      <c r="CV7" s="24">
        <v>42.09</v>
      </c>
      <c r="CW7" s="24">
        <v>43.28</v>
      </c>
      <c r="CX7" s="24">
        <v>93.65</v>
      </c>
      <c r="CY7" s="24">
        <v>93.43</v>
      </c>
      <c r="CZ7" s="24">
        <v>93.91</v>
      </c>
      <c r="DA7" s="24">
        <v>93.67</v>
      </c>
      <c r="DB7" s="24">
        <v>93.67</v>
      </c>
      <c r="DC7" s="24">
        <v>83.75</v>
      </c>
      <c r="DD7" s="24">
        <v>84.19</v>
      </c>
      <c r="DE7" s="24">
        <v>84.34</v>
      </c>
      <c r="DF7" s="24">
        <v>84.34</v>
      </c>
      <c r="DG7" s="24">
        <v>84.73</v>
      </c>
      <c r="DH7" s="24">
        <v>86.21</v>
      </c>
      <c r="DI7" s="24">
        <v>15.15</v>
      </c>
      <c r="DJ7" s="24">
        <v>18</v>
      </c>
      <c r="DK7" s="24">
        <v>20.83</v>
      </c>
      <c r="DL7" s="24">
        <v>23.65</v>
      </c>
      <c r="DM7" s="24">
        <v>26.47</v>
      </c>
      <c r="DN7" s="24">
        <v>24.68</v>
      </c>
      <c r="DO7" s="24">
        <v>21.36</v>
      </c>
      <c r="DP7" s="24">
        <v>22.79</v>
      </c>
      <c r="DQ7" s="24">
        <v>24.8</v>
      </c>
      <c r="DR7" s="24">
        <v>26.77</v>
      </c>
      <c r="DS7" s="24">
        <v>29.62</v>
      </c>
      <c r="DT7" s="24">
        <v>0</v>
      </c>
      <c r="DU7" s="24">
        <v>0</v>
      </c>
      <c r="DV7" s="24">
        <v>0</v>
      </c>
      <c r="DW7" s="24">
        <v>0</v>
      </c>
      <c r="DX7" s="24">
        <v>0</v>
      </c>
      <c r="DY7" s="24">
        <v>8.6199999999999992</v>
      </c>
      <c r="DZ7" s="24">
        <v>0.01</v>
      </c>
      <c r="EA7" s="24">
        <v>0.01</v>
      </c>
      <c r="EB7" s="24">
        <v>0.02</v>
      </c>
      <c r="EC7" s="24">
        <v>7.0000000000000007E-2</v>
      </c>
      <c r="ED7" s="24">
        <v>0.09</v>
      </c>
      <c r="EE7" s="24">
        <v>0</v>
      </c>
      <c r="EF7" s="24">
        <v>0</v>
      </c>
      <c r="EG7" s="24">
        <v>0</v>
      </c>
      <c r="EH7" s="24">
        <v>0</v>
      </c>
      <c r="EI7" s="24">
        <v>0</v>
      </c>
      <c r="EJ7" s="24">
        <v>0.36</v>
      </c>
      <c r="EK7" s="24">
        <v>0.39</v>
      </c>
      <c r="EL7" s="24">
        <v>0.1</v>
      </c>
      <c r="EM7" s="24">
        <v>0.08</v>
      </c>
      <c r="EN7" s="24">
        <v>0.06</v>
      </c>
      <c r="EO7" s="24">
        <v>0.11</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111</v>
      </c>
      <c r="D13" t="s">
        <v>112</v>
      </c>
      <c r="E13" t="s">
        <v>112</v>
      </c>
      <c r="F13" t="s">
        <v>110</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高槻市</cp:lastModifiedBy>
  <cp:lastPrinted>2025-01-28T00:59:24Z</cp:lastPrinted>
  <dcterms:created xsi:type="dcterms:W3CDTF">2025-01-24T07:12:34Z</dcterms:created>
  <dcterms:modified xsi:type="dcterms:W3CDTF">2025-01-28T02:36:56Z</dcterms:modified>
  <cp:category/>
</cp:coreProperties>
</file>