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29"/>
  <workbookPr filterPrivacy="1" defaultThemeVersion="124226"/>
  <xr:revisionPtr revIDLastSave="0" documentId="13_ncr:1_{28A3079F-99D5-43E2-A5CB-524EB7A2FE93}" xr6:coauthVersionLast="47" xr6:coauthVersionMax="47" xr10:uidLastSave="{00000000-0000-0000-0000-000000000000}"/>
  <bookViews>
    <workbookView xWindow="28680" yWindow="-120" windowWidth="29040" windowHeight="15840" tabRatio="911" xr2:uid="{00000000-000D-0000-FFFF-FFFF00000000}"/>
  </bookViews>
  <sheets>
    <sheet name="様式8-1" sheetId="84" r:id="rId1"/>
    <sheet name="8-2" sheetId="60" r:id="rId2"/>
    <sheet name="8-3" sheetId="77" r:id="rId3"/>
    <sheet name="8-4" sheetId="82" r:id="rId4"/>
    <sheet name="【参考】提出書類チェック表" sheetId="70" r:id="rId5"/>
    <sheet name="8-1（記入例）" sheetId="87" r:id="rId6"/>
    <sheet name="8-2(記入例)" sheetId="80" r:id="rId7"/>
    <sheet name="8-3 (記入例)" sheetId="81" r:id="rId8"/>
    <sheet name="8-3 (記入例) (継続事業)" sheetId="83" r:id="rId9"/>
    <sheet name="集計用" sheetId="85" r:id="rId10"/>
  </sheets>
  <externalReferences>
    <externalReference r:id="rId11"/>
    <externalReference r:id="rId12"/>
    <externalReference r:id="rId13"/>
    <externalReference r:id="rId14"/>
  </externalReferences>
  <definedNames>
    <definedName name="■年度1■">[1]リスト!$L$3:$L$12</definedName>
    <definedName name="■年度2■">[1]リスト!#REF!</definedName>
    <definedName name="_xlnm.Print_Area" localSheetId="4">【参考】提出書類チェック表!$A$1:$X$20</definedName>
    <definedName name="_xlnm.Print_Area" localSheetId="5">'8-1（記入例）'!$A$1:$H$34</definedName>
    <definedName name="_xlnm.Print_Area" localSheetId="1">'8-2'!$A$1:$G$63</definedName>
    <definedName name="_xlnm.Print_Area" localSheetId="6">'8-2(記入例)'!$A$1:$G$74</definedName>
    <definedName name="_xlnm.Print_Area" localSheetId="2">'8-3'!$A$1:$K$57</definedName>
    <definedName name="_xlnm.Print_Area" localSheetId="7">'8-3 (記入例)'!$A$1:$K$57</definedName>
    <definedName name="_xlnm.Print_Area" localSheetId="8">'8-3 (記入例) (継続事業)'!$A$1:$K$58</definedName>
    <definedName name="_xlnm.Print_Area" localSheetId="3">'8-4'!$A$1:$J$30</definedName>
    <definedName name="_xlnm.Print_Area" localSheetId="0">'様式8-1'!$A$1:$H$32</definedName>
    <definedName name="階数" localSheetId="8">#REF!</definedName>
    <definedName name="階数">#REF!</definedName>
    <definedName name="学校番号" localSheetId="5">#REF!</definedName>
    <definedName name="学校番号" localSheetId="9">#REF!</definedName>
    <definedName name="学校番号" localSheetId="0">#REF!</definedName>
    <definedName name="学内LAN" localSheetId="9">#REF!</definedName>
    <definedName name="学内LAN">#REF!</definedName>
    <definedName name="月" localSheetId="5">#REF!</definedName>
    <definedName name="月" localSheetId="9">#REF!</definedName>
    <definedName name="月" localSheetId="0">#REF!</definedName>
    <definedName name="月">[1]リスト!$N$3:$N$14</definedName>
    <definedName name="元号" localSheetId="5">#REF!</definedName>
    <definedName name="元号" localSheetId="9">#REF!</definedName>
    <definedName name="元号" localSheetId="0">#REF!</definedName>
    <definedName name="構造" localSheetId="5">#REF!</definedName>
    <definedName name="構造" localSheetId="8">#REF!</definedName>
    <definedName name="構造" localSheetId="9">#REF!</definedName>
    <definedName name="構造" localSheetId="0">#REF!</definedName>
    <definedName name="構造">#REF!</definedName>
    <definedName name="審査区分" localSheetId="5">[2]リスト!$D$4:$D$8</definedName>
    <definedName name="審査区分" localSheetId="9">[2]リスト!$D$4:$D$8</definedName>
    <definedName name="審査区分" localSheetId="0">[2]リスト!$D$4:$D$8</definedName>
    <definedName name="水平耐力" localSheetId="5">[3]データ!$G$5:$G$7</definedName>
    <definedName name="水平耐力" localSheetId="8">#REF!</definedName>
    <definedName name="水平耐力" localSheetId="3">[4]データ!$G$5:$G$7</definedName>
    <definedName name="水平耐力" localSheetId="9">[3]データ!$G$5:$G$7</definedName>
    <definedName name="水平耐力" localSheetId="0">[3]データ!$G$5:$G$7</definedName>
    <definedName name="水平耐力">#REF!</definedName>
    <definedName name="選択" localSheetId="5">[3]データ!$L$5:$L$7</definedName>
    <definedName name="選択" localSheetId="8">#REF!</definedName>
    <definedName name="選択" localSheetId="3">[4]データ!$L$5:$L$7</definedName>
    <definedName name="選択" localSheetId="9">[3]データ!$L$5:$L$7</definedName>
    <definedName name="選択" localSheetId="0">[3]データ!$L$5:$L$7</definedName>
    <definedName name="選択">#REF!</definedName>
    <definedName name="耐震指標" localSheetId="5">[3]データ!$F$5:$F$7</definedName>
    <definedName name="耐震指標" localSheetId="8">#REF!</definedName>
    <definedName name="耐震指標" localSheetId="3">[4]データ!$F$5:$F$7</definedName>
    <definedName name="耐震指標" localSheetId="9">[3]データ!$F$5:$F$7</definedName>
    <definedName name="耐震指標" localSheetId="0">[3]データ!$F$5:$F$7</definedName>
    <definedName name="耐震指標">#REF!</definedName>
    <definedName name="耐震用元号">[1]リスト!$V$4:$V$6</definedName>
    <definedName name="日" localSheetId="5">#REF!</definedName>
    <definedName name="日" localSheetId="9">#REF!</definedName>
    <definedName name="日" localSheetId="0">#REF!</definedName>
    <definedName name="日">[1]リスト!$P$3:$P$33</definedName>
    <definedName name="年・回数" localSheetId="5">[3]データ!$N$5:$N$9</definedName>
    <definedName name="年・回数" localSheetId="8">#REF!</definedName>
    <definedName name="年・回数" localSheetId="3">[4]データ!$N$5:$N$9</definedName>
    <definedName name="年・回数" localSheetId="9">[3]データ!$N$5:$N$9</definedName>
    <definedName name="年・回数" localSheetId="0">[3]データ!$N$5:$N$9</definedName>
    <definedName name="年・回数">#REF!</definedName>
    <definedName name="年度" localSheetId="5">#REF!</definedName>
    <definedName name="年度" localSheetId="9">#REF!</definedName>
    <definedName name="年度" localSheetId="0">#REF!</definedName>
    <definedName name="年度">[1]リスト!#REF!</definedName>
    <definedName name="補助種別" localSheetId="5">[2]リスト!$B$3:$B$5</definedName>
    <definedName name="補助種別" localSheetId="9">[2]リスト!$B$3:$B$5</definedName>
    <definedName name="補助種別" localSheetId="0">[2]リスト!$B$3:$B$5</definedName>
    <definedName name="法人番号" localSheetId="5">#REF!</definedName>
    <definedName name="法人番号" localSheetId="9">#REF!</definedName>
    <definedName name="法人番号" localSheetId="0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5" l="1"/>
  <c r="O2" i="85"/>
  <c r="M2" i="85"/>
  <c r="F31" i="87"/>
  <c r="D31" i="87"/>
  <c r="D32" i="87" s="1"/>
  <c r="H30" i="87"/>
  <c r="H29" i="87"/>
  <c r="H28" i="87"/>
  <c r="N2" i="85"/>
  <c r="R2" i="85"/>
  <c r="P2" i="85"/>
  <c r="Q2" i="85"/>
  <c r="L2" i="85"/>
  <c r="K2" i="85"/>
  <c r="J2" i="85"/>
  <c r="I2" i="85"/>
  <c r="H2" i="85"/>
  <c r="G2" i="85"/>
  <c r="F2" i="85"/>
  <c r="E2" i="85"/>
  <c r="D2" i="85"/>
  <c r="C2" i="85"/>
  <c r="B2" i="85"/>
  <c r="H31" i="87" l="1"/>
  <c r="H32" i="87" s="1"/>
  <c r="H22" i="83" l="1"/>
  <c r="I55" i="83" l="1"/>
  <c r="H49" i="83"/>
  <c r="I46" i="83"/>
  <c r="I42" i="83"/>
  <c r="H39" i="83"/>
  <c r="H38" i="83"/>
  <c r="H32" i="83"/>
  <c r="I36" i="83" s="1"/>
  <c r="H26" i="83"/>
  <c r="H25" i="83"/>
  <c r="I23" i="83"/>
  <c r="H21" i="81"/>
  <c r="I30" i="83" l="1"/>
  <c r="I47" i="83"/>
  <c r="I50" i="83" s="1"/>
  <c r="I56" i="83" s="1"/>
  <c r="I57" i="83" s="1"/>
  <c r="I23" i="82" l="1"/>
  <c r="I22" i="81" l="1"/>
  <c r="I54" i="81" l="1"/>
  <c r="H48" i="81"/>
  <c r="I45" i="81"/>
  <c r="H38" i="81"/>
  <c r="H37" i="81"/>
  <c r="H31" i="81"/>
  <c r="I35" i="81" s="1"/>
  <c r="H25" i="81"/>
  <c r="H24" i="81"/>
  <c r="I29" i="81" s="1"/>
  <c r="G72" i="80"/>
  <c r="G56" i="80"/>
  <c r="G35" i="80"/>
  <c r="G28" i="80"/>
  <c r="G36" i="80" s="1"/>
  <c r="G16" i="80"/>
  <c r="G10" i="80"/>
  <c r="G17" i="80" s="1"/>
  <c r="I41" i="81" l="1"/>
  <c r="I46" i="81"/>
  <c r="I49" i="81" s="1"/>
  <c r="I55" i="81" s="1"/>
  <c r="I56" i="81" s="1"/>
  <c r="G73" i="80"/>
  <c r="G74" i="80"/>
  <c r="G48" i="60" l="1"/>
  <c r="D28" i="84" s="1"/>
  <c r="H21" i="77" l="1"/>
  <c r="I22" i="77" s="1"/>
  <c r="H48" i="77" l="1"/>
  <c r="I29" i="77" l="1"/>
  <c r="I41" i="77" l="1"/>
  <c r="I35" i="77"/>
  <c r="G10" i="60"/>
  <c r="D26" i="84" s="1"/>
  <c r="I54" i="77" l="1"/>
  <c r="I45" i="77"/>
  <c r="I46" i="77"/>
  <c r="I49" i="77" s="1"/>
  <c r="I55" i="77" l="1"/>
  <c r="I56" i="77" s="1"/>
  <c r="G16" i="60" l="1"/>
  <c r="F26" i="84" s="1"/>
  <c r="G25" i="60"/>
  <c r="D27" i="84" s="1"/>
  <c r="D29" i="84" s="1"/>
  <c r="D30" i="84" s="1"/>
  <c r="G32" i="60"/>
  <c r="F27" i="84" s="1"/>
  <c r="G61" i="60"/>
  <c r="G62" i="60" l="1"/>
  <c r="H28" i="84" s="1"/>
  <c r="F28" i="84"/>
  <c r="F29" i="84" s="1"/>
  <c r="T2" i="85"/>
  <c r="S2" i="85"/>
  <c r="G33" i="60"/>
  <c r="H27" i="84" s="1"/>
  <c r="G17" i="60"/>
  <c r="G63" i="60" l="1"/>
  <c r="H26" i="84"/>
  <c r="H29" i="84" s="1"/>
  <c r="H30" i="8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  <comment ref="G19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>一連の耐震改築工事を複数年度にわたって実施する場合は、当該年度の出来高割合を乗じる。</t>
        </r>
      </text>
    </comment>
  </commentList>
</comments>
</file>

<file path=xl/sharedStrings.xml><?xml version="1.0" encoding="utf-8"?>
<sst xmlns="http://schemas.openxmlformats.org/spreadsheetml/2006/main" count="625" uniqueCount="300">
  <si>
    <t>様式８－１（耐震改築）</t>
    <rPh sb="0" eb="2">
      <t>ヨウシキ</t>
    </rPh>
    <rPh sb="8" eb="10">
      <t>カイチク</t>
    </rPh>
    <phoneticPr fontId="7"/>
  </si>
  <si>
    <t>令和5年度学校施設耐震改修工事等計画調書</t>
    <rPh sb="0" eb="2">
      <t>レイワ</t>
    </rPh>
    <rPh sb="3" eb="5">
      <t>ネンド</t>
    </rPh>
    <rPh sb="5" eb="7">
      <t>ガッコウ</t>
    </rPh>
    <rPh sb="7" eb="9">
      <t>シセツ</t>
    </rPh>
    <rPh sb="9" eb="11">
      <t>タイシン</t>
    </rPh>
    <rPh sb="11" eb="13">
      <t>カイシュウ</t>
    </rPh>
    <rPh sb="13" eb="15">
      <t>コウジ</t>
    </rPh>
    <rPh sb="15" eb="16">
      <t>トウ</t>
    </rPh>
    <rPh sb="16" eb="18">
      <t>ケイカク</t>
    </rPh>
    <rPh sb="18" eb="20">
      <t>チョウショ</t>
    </rPh>
    <phoneticPr fontId="7"/>
  </si>
  <si>
    <t>都道府県名</t>
    <rPh sb="0" eb="5">
      <t>トドウフケンメイ</t>
    </rPh>
    <phoneticPr fontId="7"/>
  </si>
  <si>
    <t>作成日</t>
    <rPh sb="0" eb="3">
      <t>サクセイヒ</t>
    </rPh>
    <phoneticPr fontId="7"/>
  </si>
  <si>
    <t>私学事業団
法人番号</t>
    <rPh sb="0" eb="5">
      <t>シガクジギョウダン</t>
    </rPh>
    <rPh sb="6" eb="8">
      <t>ホウジン</t>
    </rPh>
    <rPh sb="8" eb="10">
      <t>バンゴウ</t>
    </rPh>
    <phoneticPr fontId="7"/>
  </si>
  <si>
    <t>国税庁
法人番号</t>
    <rPh sb="0" eb="3">
      <t>コクゼイチョウ</t>
    </rPh>
    <rPh sb="4" eb="6">
      <t>ホウジン</t>
    </rPh>
    <rPh sb="6" eb="8">
      <t>バンゴウ</t>
    </rPh>
    <phoneticPr fontId="7"/>
  </si>
  <si>
    <t>法人名</t>
    <rPh sb="0" eb="3">
      <t>ホウジンメイ</t>
    </rPh>
    <phoneticPr fontId="7"/>
  </si>
  <si>
    <t>学校名</t>
    <rPh sb="0" eb="3">
      <t>ガッコウメイ</t>
    </rPh>
    <phoneticPr fontId="7"/>
  </si>
  <si>
    <t>ふりがな</t>
    <phoneticPr fontId="7"/>
  </si>
  <si>
    <t>電話番号</t>
    <rPh sb="0" eb="4">
      <t>デンワバンゴウ</t>
    </rPh>
    <phoneticPr fontId="7"/>
  </si>
  <si>
    <t>学校管理
責任者氏名</t>
    <rPh sb="0" eb="2">
      <t>ガッコウ</t>
    </rPh>
    <rPh sb="2" eb="4">
      <t>カンリ</t>
    </rPh>
    <rPh sb="5" eb="7">
      <t>セキニン</t>
    </rPh>
    <rPh sb="7" eb="8">
      <t>シャ</t>
    </rPh>
    <rPh sb="8" eb="10">
      <t>シメイ</t>
    </rPh>
    <phoneticPr fontId="7"/>
  </si>
  <si>
    <t>E-mail</t>
    <phoneticPr fontId="7"/>
  </si>
  <si>
    <t>所属</t>
    <rPh sb="0" eb="2">
      <t>ショゾク</t>
    </rPh>
    <phoneticPr fontId="7"/>
  </si>
  <si>
    <t>役職等名</t>
    <rPh sb="0" eb="2">
      <t>ヤクショク</t>
    </rPh>
    <rPh sb="2" eb="3">
      <t>ナド</t>
    </rPh>
    <rPh sb="3" eb="4">
      <t>メイ</t>
    </rPh>
    <phoneticPr fontId="7"/>
  </si>
  <si>
    <t>事業名</t>
    <rPh sb="0" eb="3">
      <t>ジギョウメイ</t>
    </rPh>
    <phoneticPr fontId="7"/>
  </si>
  <si>
    <t>既　　存　　建　　物　　①</t>
    <rPh sb="0" eb="1">
      <t>キ</t>
    </rPh>
    <rPh sb="3" eb="4">
      <t>ゾン</t>
    </rPh>
    <rPh sb="6" eb="7">
      <t>タツル</t>
    </rPh>
    <rPh sb="9" eb="10">
      <t>モノ</t>
    </rPh>
    <phoneticPr fontId="7"/>
  </si>
  <si>
    <t>施設の名称</t>
    <rPh sb="0" eb="2">
      <t>シセツ</t>
    </rPh>
    <rPh sb="3" eb="5">
      <t>メイショウ</t>
    </rPh>
    <phoneticPr fontId="7"/>
  </si>
  <si>
    <t>建築年月日</t>
    <rPh sb="0" eb="5">
      <t>ケンチクネンガッピ</t>
    </rPh>
    <phoneticPr fontId="7"/>
  </si>
  <si>
    <t>耐震指標</t>
    <rPh sb="0" eb="4">
      <t>タイシンシヒョウ</t>
    </rPh>
    <phoneticPr fontId="7"/>
  </si>
  <si>
    <t>（↓選択すること）</t>
  </si>
  <si>
    <t>コンクリート強度</t>
    <rPh sb="6" eb="8">
      <t>キョウド</t>
    </rPh>
    <phoneticPr fontId="7"/>
  </si>
  <si>
    <t>構造階数</t>
    <rPh sb="0" eb="4">
      <t>コウゾウカイスウ</t>
    </rPh>
    <phoneticPr fontId="7"/>
  </si>
  <si>
    <t>水平耐力</t>
    <rPh sb="0" eb="2">
      <t>スイヘイ</t>
    </rPh>
    <rPh sb="2" eb="4">
      <t>タイリョク</t>
    </rPh>
    <phoneticPr fontId="7"/>
  </si>
  <si>
    <t>補助対象面積</t>
    <rPh sb="0" eb="6">
      <t>ホジョタイショウメンセキ</t>
    </rPh>
    <phoneticPr fontId="7"/>
  </si>
  <si>
    <t>用途</t>
    <rPh sb="0" eb="2">
      <t>ヨウト</t>
    </rPh>
    <phoneticPr fontId="7"/>
  </si>
  <si>
    <t>↓（選択すること）</t>
  </si>
  <si>
    <t>既　　存　　建　　物　　②</t>
    <rPh sb="0" eb="1">
      <t>キ</t>
    </rPh>
    <rPh sb="3" eb="4">
      <t>ゾン</t>
    </rPh>
    <rPh sb="6" eb="7">
      <t>タツル</t>
    </rPh>
    <rPh sb="9" eb="10">
      <t>モノ</t>
    </rPh>
    <phoneticPr fontId="7"/>
  </si>
  <si>
    <t>新　　棟　　①　</t>
    <rPh sb="0" eb="1">
      <t>シン</t>
    </rPh>
    <rPh sb="3" eb="4">
      <t>トウ</t>
    </rPh>
    <phoneticPr fontId="7"/>
  </si>
  <si>
    <t>着手日</t>
    <rPh sb="0" eb="3">
      <t>チャクシュビ</t>
    </rPh>
    <phoneticPr fontId="7"/>
  </si>
  <si>
    <t>工事完成
予定日</t>
    <rPh sb="0" eb="2">
      <t>コウジ</t>
    </rPh>
    <rPh sb="2" eb="4">
      <t>カンセイ</t>
    </rPh>
    <rPh sb="5" eb="8">
      <t>ヨテイビ</t>
    </rPh>
    <phoneticPr fontId="7"/>
  </si>
  <si>
    <t>延べ床面積</t>
    <rPh sb="0" eb="1">
      <t>ノ</t>
    </rPh>
    <rPh sb="2" eb="5">
      <t>ユカメンセキ</t>
    </rPh>
    <phoneticPr fontId="7"/>
  </si>
  <si>
    <t>新　　棟　　②</t>
    <rPh sb="0" eb="1">
      <t>シン</t>
    </rPh>
    <rPh sb="3" eb="4">
      <t>トウ</t>
    </rPh>
    <phoneticPr fontId="7"/>
  </si>
  <si>
    <t>避難所指定</t>
    <rPh sb="0" eb="5">
      <t>ヒナンジョシテイ</t>
    </rPh>
    <phoneticPr fontId="7"/>
  </si>
  <si>
    <t>指定自治体名</t>
    <rPh sb="0" eb="6">
      <t>シテイジチタイメイ</t>
    </rPh>
    <phoneticPr fontId="7"/>
  </si>
  <si>
    <t>分割耐震
改築工事</t>
    <rPh sb="0" eb="2">
      <t>ブンカツ</t>
    </rPh>
    <rPh sb="2" eb="4">
      <t>タイシン</t>
    </rPh>
    <rPh sb="5" eb="7">
      <t>カイチク</t>
    </rPh>
    <rPh sb="7" eb="9">
      <t>コウジ</t>
    </rPh>
    <phoneticPr fontId="7"/>
  </si>
  <si>
    <t>複数年計画</t>
    <rPh sb="0" eb="2">
      <t>フクスウ</t>
    </rPh>
    <rPh sb="2" eb="3">
      <t>ネン</t>
    </rPh>
    <rPh sb="3" eb="5">
      <t>ケイカク</t>
    </rPh>
    <phoneticPr fontId="7"/>
  </si>
  <si>
    <t>補助率</t>
    <rPh sb="0" eb="3">
      <t>ホジョリツ</t>
    </rPh>
    <phoneticPr fontId="7"/>
  </si>
  <si>
    <t>１／３ 以内</t>
    <rPh sb="4" eb="6">
      <t>イナイ</t>
    </rPh>
    <phoneticPr fontId="7"/>
  </si>
  <si>
    <t>（単位：円）</t>
    <rPh sb="1" eb="3">
      <t>タンイ</t>
    </rPh>
    <rPh sb="4" eb="5">
      <t>エン</t>
    </rPh>
    <phoneticPr fontId="7"/>
  </si>
  <si>
    <t>区　　　分</t>
    <rPh sb="0" eb="1">
      <t>ク</t>
    </rPh>
    <rPh sb="4" eb="5">
      <t>ブン</t>
    </rPh>
    <phoneticPr fontId="7"/>
  </si>
  <si>
    <t>補助対象経費</t>
    <rPh sb="0" eb="6">
      <t>ホジョタイショウケイヒ</t>
    </rPh>
    <phoneticPr fontId="7"/>
  </si>
  <si>
    <t>補助対象外経費</t>
    <rPh sb="0" eb="7">
      <t>ホジョタイショウガイケイヒ</t>
    </rPh>
    <phoneticPr fontId="7"/>
  </si>
  <si>
    <t>合　　　計</t>
    <rPh sb="0" eb="1">
      <t>ゴウ</t>
    </rPh>
    <rPh sb="4" eb="5">
      <t>ケイ</t>
    </rPh>
    <phoneticPr fontId="7"/>
  </si>
  <si>
    <t>耐震診断費（耐震改築）</t>
    <rPh sb="0" eb="5">
      <t>タイシンシンダンヒ</t>
    </rPh>
    <rPh sb="6" eb="10">
      <t>タイシンカイチク</t>
    </rPh>
    <phoneticPr fontId="7"/>
  </si>
  <si>
    <t>①</t>
    <phoneticPr fontId="7"/>
  </si>
  <si>
    <t>②</t>
    <phoneticPr fontId="7"/>
  </si>
  <si>
    <t>③</t>
    <phoneticPr fontId="7"/>
  </si>
  <si>
    <t>実施設計費（耐震改築）</t>
    <rPh sb="0" eb="5">
      <t>ジッシセッケイヒ</t>
    </rPh>
    <rPh sb="6" eb="10">
      <t>タイシンカイチク</t>
    </rPh>
    <phoneticPr fontId="7"/>
  </si>
  <si>
    <t>④</t>
    <phoneticPr fontId="7"/>
  </si>
  <si>
    <t>⑤</t>
    <phoneticPr fontId="7"/>
  </si>
  <si>
    <t>⑥</t>
    <phoneticPr fontId="7"/>
  </si>
  <si>
    <t>工事費</t>
    <rPh sb="0" eb="3">
      <t>コウジヒ</t>
    </rPh>
    <phoneticPr fontId="7"/>
  </si>
  <si>
    <t>⑦</t>
    <phoneticPr fontId="7"/>
  </si>
  <si>
    <t>⑧</t>
    <phoneticPr fontId="7"/>
  </si>
  <si>
    <t>⑨</t>
    <phoneticPr fontId="7"/>
  </si>
  <si>
    <t>事業経費</t>
    <rPh sb="0" eb="4">
      <t>ジギョウケイヒ</t>
    </rPh>
    <phoneticPr fontId="7"/>
  </si>
  <si>
    <t>⑩</t>
    <phoneticPr fontId="7"/>
  </si>
  <si>
    <t>⑪</t>
    <phoneticPr fontId="7"/>
  </si>
  <si>
    <t>⑫</t>
    <phoneticPr fontId="7"/>
  </si>
  <si>
    <t>補助希望額（⑩×A×B　以内）</t>
    <rPh sb="0" eb="5">
      <t>ホジョキボウガク</t>
    </rPh>
    <phoneticPr fontId="7"/>
  </si>
  <si>
    <t>⑬</t>
    <phoneticPr fontId="7"/>
  </si>
  <si>
    <t>学校法人負担額</t>
    <rPh sb="0" eb="7">
      <t>ガッコウホウジンフタンガク</t>
    </rPh>
    <phoneticPr fontId="7"/>
  </si>
  <si>
    <t>⑭</t>
    <phoneticPr fontId="7"/>
  </si>
  <si>
    <t>既存建物の
現在の利用状況</t>
    <rPh sb="0" eb="4">
      <t>キゾンタテモノ</t>
    </rPh>
    <rPh sb="6" eb="8">
      <t>ゲンザイ</t>
    </rPh>
    <rPh sb="9" eb="13">
      <t>リヨウジョウキョウ</t>
    </rPh>
    <phoneticPr fontId="7"/>
  </si>
  <si>
    <t>備考</t>
    <rPh sb="0" eb="2">
      <t>ビコウ</t>
    </rPh>
    <phoneticPr fontId="7"/>
  </si>
  <si>
    <t>様式８－２（耐震改築）</t>
    <rPh sb="0" eb="2">
      <t>ヨウシキ</t>
    </rPh>
    <rPh sb="8" eb="10">
      <t>カイチク</t>
    </rPh>
    <phoneticPr fontId="7"/>
  </si>
  <si>
    <t>耐震診断費・実施設計費・工事費の内訳</t>
    <rPh sb="0" eb="2">
      <t>タイシン</t>
    </rPh>
    <rPh sb="2" eb="4">
      <t>シンダン</t>
    </rPh>
    <rPh sb="4" eb="5">
      <t>ヒ</t>
    </rPh>
    <rPh sb="12" eb="15">
      <t>コウジヒ</t>
    </rPh>
    <phoneticPr fontId="7"/>
  </si>
  <si>
    <t>耐震診断費</t>
    <rPh sb="0" eb="2">
      <t>タイシン</t>
    </rPh>
    <rPh sb="2" eb="4">
      <t>シンダン</t>
    </rPh>
    <rPh sb="4" eb="5">
      <t>ヒ</t>
    </rPh>
    <phoneticPr fontId="7"/>
  </si>
  <si>
    <t>内　　　　　　　　　容</t>
    <rPh sb="0" eb="1">
      <t>ウチ</t>
    </rPh>
    <rPh sb="10" eb="11">
      <t>カタチ</t>
    </rPh>
    <phoneticPr fontId="7"/>
  </si>
  <si>
    <t>数　量</t>
    <rPh sb="0" eb="1">
      <t>カズ</t>
    </rPh>
    <rPh sb="2" eb="3">
      <t>リョウ</t>
    </rPh>
    <phoneticPr fontId="7"/>
  </si>
  <si>
    <t>金　額　（円）</t>
    <phoneticPr fontId="7"/>
  </si>
  <si>
    <t>補助対象</t>
    <rPh sb="0" eb="2">
      <t>ホジョ</t>
    </rPh>
    <rPh sb="2" eb="4">
      <t>タイショウ</t>
    </rPh>
    <phoneticPr fontId="7"/>
  </si>
  <si>
    <t>補助対象耐震診断費計（＝①）</t>
    <rPh sb="4" eb="6">
      <t>タイシン</t>
    </rPh>
    <rPh sb="6" eb="8">
      <t>シンダン</t>
    </rPh>
    <rPh sb="8" eb="9">
      <t>ヒ</t>
    </rPh>
    <rPh sb="9" eb="10">
      <t>ケイ</t>
    </rPh>
    <phoneticPr fontId="7"/>
  </si>
  <si>
    <t>補助対象外</t>
    <rPh sb="0" eb="2">
      <t>ホジョ</t>
    </rPh>
    <rPh sb="2" eb="5">
      <t>タイショウガイ</t>
    </rPh>
    <phoneticPr fontId="7"/>
  </si>
  <si>
    <t>補助対象外耐震診断費計（＝②）</t>
    <rPh sb="0" eb="2">
      <t>ホジョ</t>
    </rPh>
    <rPh sb="2" eb="5">
      <t>タイショウガイ</t>
    </rPh>
    <rPh sb="5" eb="7">
      <t>タイシン</t>
    </rPh>
    <rPh sb="7" eb="9">
      <t>シンダン</t>
    </rPh>
    <rPh sb="9" eb="10">
      <t>ヒ</t>
    </rPh>
    <rPh sb="10" eb="11">
      <t>ケイ</t>
    </rPh>
    <phoneticPr fontId="7"/>
  </si>
  <si>
    <t>耐震診断費計（＝③）</t>
    <rPh sb="0" eb="2">
      <t>タイシン</t>
    </rPh>
    <rPh sb="2" eb="4">
      <t>シンダン</t>
    </rPh>
    <rPh sb="4" eb="5">
      <t>ヒ</t>
    </rPh>
    <rPh sb="5" eb="6">
      <t>ケイ</t>
    </rPh>
    <phoneticPr fontId="7"/>
  </si>
  <si>
    <t>実施設計費</t>
    <rPh sb="0" eb="2">
      <t>ジッシ</t>
    </rPh>
    <rPh sb="2" eb="4">
      <t>セッケイ</t>
    </rPh>
    <rPh sb="4" eb="5">
      <t>ヒ</t>
    </rPh>
    <phoneticPr fontId="7"/>
  </si>
  <si>
    <t>補助対象実施設計費計（＝④）</t>
    <phoneticPr fontId="7"/>
  </si>
  <si>
    <t>補助対象外実施設計費計（＝⑤）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7"/>
  </si>
  <si>
    <t>実施設計費計（＝⑥）</t>
    <phoneticPr fontId="7"/>
  </si>
  <si>
    <t>工事明細</t>
    <rPh sb="0" eb="2">
      <t>コウジ</t>
    </rPh>
    <rPh sb="2" eb="4">
      <t>メイサイ</t>
    </rPh>
    <phoneticPr fontId="7"/>
  </si>
  <si>
    <t>内　　容　・　目　　的</t>
    <rPh sb="0" eb="1">
      <t>ウチ</t>
    </rPh>
    <rPh sb="3" eb="4">
      <t>カタチ</t>
    </rPh>
    <phoneticPr fontId="7"/>
  </si>
  <si>
    <t>数　　量</t>
    <rPh sb="0" eb="1">
      <t>カズ</t>
    </rPh>
    <rPh sb="3" eb="4">
      <t>リョウ</t>
    </rPh>
    <phoneticPr fontId="7"/>
  </si>
  <si>
    <t>補助対象工事費計（＝⑦）</t>
    <rPh sb="0" eb="2">
      <t>ホジョ</t>
    </rPh>
    <rPh sb="2" eb="4">
      <t>タイショウ</t>
    </rPh>
    <rPh sb="4" eb="7">
      <t>コウジヒ</t>
    </rPh>
    <rPh sb="7" eb="8">
      <t>ケイ</t>
    </rPh>
    <phoneticPr fontId="7"/>
  </si>
  <si>
    <t>補助対象外工事費計（＝⑧）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7"/>
  </si>
  <si>
    <t>耐震化工事費計（= ⑨）</t>
    <rPh sb="0" eb="3">
      <t>タイシンカ</t>
    </rPh>
    <phoneticPr fontId="7"/>
  </si>
  <si>
    <t>金額合計（事業経費＝ ⑫）</t>
    <rPh sb="0" eb="2">
      <t>キンガク</t>
    </rPh>
    <rPh sb="2" eb="4">
      <t>ゴウケイ</t>
    </rPh>
    <rPh sb="5" eb="7">
      <t>ジギョウ</t>
    </rPh>
    <rPh sb="7" eb="9">
      <t>ケイヒ</t>
    </rPh>
    <phoneticPr fontId="7"/>
  </si>
  <si>
    <t>様式８－３（耐震改築）</t>
    <rPh sb="0" eb="2">
      <t>ヨウシキ</t>
    </rPh>
    <rPh sb="8" eb="10">
      <t>カイチク</t>
    </rPh>
    <phoneticPr fontId="7"/>
  </si>
  <si>
    <t>建　物　工　事　費　調　書</t>
    <rPh sb="0" eb="1">
      <t>ケン</t>
    </rPh>
    <rPh sb="2" eb="3">
      <t>モノ</t>
    </rPh>
    <rPh sb="4" eb="5">
      <t>コウ</t>
    </rPh>
    <rPh sb="6" eb="7">
      <t>コト</t>
    </rPh>
    <rPh sb="8" eb="9">
      <t>ヒ</t>
    </rPh>
    <rPh sb="10" eb="11">
      <t>チョウ</t>
    </rPh>
    <rPh sb="12" eb="13">
      <t>ショ</t>
    </rPh>
    <phoneticPr fontId="7"/>
  </si>
  <si>
    <t>　都道府県名</t>
    <rPh sb="1" eb="5">
      <t>トドウフケン</t>
    </rPh>
    <rPh sb="5" eb="6">
      <t>メイ</t>
    </rPh>
    <phoneticPr fontId="7"/>
  </si>
  <si>
    <t>　法人名</t>
    <rPh sb="1" eb="3">
      <t>ホウジン</t>
    </rPh>
    <rPh sb="3" eb="4">
      <t>メイ</t>
    </rPh>
    <phoneticPr fontId="7"/>
  </si>
  <si>
    <t>　学校名</t>
    <rPh sb="1" eb="3">
      <t>ガッコウ</t>
    </rPh>
    <rPh sb="3" eb="4">
      <t>メイ</t>
    </rPh>
    <phoneticPr fontId="7"/>
  </si>
  <si>
    <t>　事業名</t>
    <rPh sb="1" eb="3">
      <t>ジギョウ</t>
    </rPh>
    <rPh sb="3" eb="4">
      <t>メイ</t>
    </rPh>
    <phoneticPr fontId="7"/>
  </si>
  <si>
    <t>①　区　　　分</t>
    <rPh sb="2" eb="3">
      <t>ク</t>
    </rPh>
    <rPh sb="6" eb="7">
      <t>ブン</t>
    </rPh>
    <phoneticPr fontId="7"/>
  </si>
  <si>
    <t>②構造・階又は規格・規模</t>
    <rPh sb="1" eb="3">
      <t>コウゾウ</t>
    </rPh>
    <rPh sb="4" eb="5">
      <t>カイ</t>
    </rPh>
    <rPh sb="5" eb="6">
      <t>マタ</t>
    </rPh>
    <rPh sb="7" eb="9">
      <t>キカク</t>
    </rPh>
    <rPh sb="10" eb="12">
      <t>キボ</t>
    </rPh>
    <phoneticPr fontId="7"/>
  </si>
  <si>
    <t>③数　量</t>
    <rPh sb="1" eb="2">
      <t>カズ</t>
    </rPh>
    <rPh sb="3" eb="4">
      <t>リョウ</t>
    </rPh>
    <phoneticPr fontId="7"/>
  </si>
  <si>
    <t>④単　価</t>
    <rPh sb="1" eb="2">
      <t>タン</t>
    </rPh>
    <rPh sb="3" eb="4">
      <t>アタイ</t>
    </rPh>
    <phoneticPr fontId="7"/>
  </si>
  <si>
    <t>⑤金　額</t>
    <rPh sb="1" eb="2">
      <t>キン</t>
    </rPh>
    <rPh sb="3" eb="4">
      <t>ガク</t>
    </rPh>
    <phoneticPr fontId="7"/>
  </si>
  <si>
    <t>⑥　備　　　考</t>
    <rPh sb="2" eb="3">
      <t>ソナエ</t>
    </rPh>
    <rPh sb="6" eb="7">
      <t>コウ</t>
    </rPh>
    <phoneticPr fontId="7"/>
  </si>
  <si>
    <t>一</t>
    <rPh sb="0" eb="1">
      <t>イチ</t>
    </rPh>
    <phoneticPr fontId="7"/>
  </si>
  <si>
    <t>㎡</t>
    <phoneticPr fontId="7"/>
  </si>
  <si>
    <t>般</t>
    <rPh sb="0" eb="1">
      <t>パン</t>
    </rPh>
    <phoneticPr fontId="7"/>
  </si>
  <si>
    <t>建物種別単価</t>
    <rPh sb="0" eb="2">
      <t>タテモノ</t>
    </rPh>
    <rPh sb="2" eb="4">
      <t>シュベツ</t>
    </rPh>
    <rPh sb="4" eb="6">
      <t>タンカ</t>
    </rPh>
    <phoneticPr fontId="7"/>
  </si>
  <si>
    <t>工</t>
    <rPh sb="0" eb="1">
      <t>コウ</t>
    </rPh>
    <phoneticPr fontId="7"/>
  </si>
  <si>
    <t>地域別補正係数</t>
    <rPh sb="0" eb="3">
      <t>チイキベツ</t>
    </rPh>
    <rPh sb="3" eb="5">
      <t>ホセイ</t>
    </rPh>
    <rPh sb="5" eb="7">
      <t>ケイスウ</t>
    </rPh>
    <phoneticPr fontId="7"/>
  </si>
  <si>
    <t>補正単価（小規模）</t>
    <rPh sb="0" eb="2">
      <t>ホセイ</t>
    </rPh>
    <rPh sb="2" eb="4">
      <t>タンカ</t>
    </rPh>
    <rPh sb="5" eb="8">
      <t>ショウキボ</t>
    </rPh>
    <phoneticPr fontId="7"/>
  </si>
  <si>
    <t>事</t>
    <rPh sb="0" eb="1">
      <t>コト</t>
    </rPh>
    <phoneticPr fontId="7"/>
  </si>
  <si>
    <t>　　　　　　（階高）</t>
    <rPh sb="7" eb="9">
      <t>カイダカ</t>
    </rPh>
    <phoneticPr fontId="7"/>
  </si>
  <si>
    <t>改修率</t>
    <rPh sb="0" eb="3">
      <t>カイシュウリツ</t>
    </rPh>
    <phoneticPr fontId="7"/>
  </si>
  <si>
    <t>費</t>
    <rPh sb="0" eb="1">
      <t>ヒ</t>
    </rPh>
    <phoneticPr fontId="7"/>
  </si>
  <si>
    <t>補正後単価</t>
    <rPh sb="0" eb="3">
      <t>ホセイゴ</t>
    </rPh>
    <rPh sb="3" eb="5">
      <t>タンカ</t>
    </rPh>
    <phoneticPr fontId="7"/>
  </si>
  <si>
    <t>一般工事費小計</t>
    <rPh sb="0" eb="2">
      <t>イッパン</t>
    </rPh>
    <rPh sb="2" eb="4">
      <t>コウジ</t>
    </rPh>
    <rPh sb="4" eb="5">
      <t>ヒ</t>
    </rPh>
    <rPh sb="5" eb="6">
      <t>ショウ</t>
    </rPh>
    <rPh sb="6" eb="7">
      <t>ケイ</t>
    </rPh>
    <phoneticPr fontId="7"/>
  </si>
  <si>
    <t>円</t>
    <rPh sb="0" eb="1">
      <t>エン</t>
    </rPh>
    <phoneticPr fontId="7"/>
  </si>
  <si>
    <r>
      <t>【建築】</t>
    </r>
    <r>
      <rPr>
        <sz val="8"/>
        <color rgb="FFFF0000"/>
        <rFont val="ＭＳ Ｐゴシック"/>
        <family val="3"/>
        <charset val="128"/>
      </rPr>
      <t>※消費税・諸経費を含むこと　</t>
    </r>
    <rPh sb="1" eb="3">
      <t>ケンチク</t>
    </rPh>
    <phoneticPr fontId="7"/>
  </si>
  <si>
    <t>特</t>
    <rPh sb="0" eb="1">
      <t>トク</t>
    </rPh>
    <phoneticPr fontId="7"/>
  </si>
  <si>
    <t>建築小計</t>
    <rPh sb="0" eb="2">
      <t>ケンチク</t>
    </rPh>
    <rPh sb="2" eb="3">
      <t>ショウ</t>
    </rPh>
    <rPh sb="3" eb="4">
      <t>ケイ</t>
    </rPh>
    <phoneticPr fontId="7"/>
  </si>
  <si>
    <t>殊</t>
    <rPh sb="0" eb="1">
      <t>コト</t>
    </rPh>
    <phoneticPr fontId="7"/>
  </si>
  <si>
    <t>【電気】</t>
    <rPh sb="1" eb="3">
      <t>デンキ</t>
    </rPh>
    <phoneticPr fontId="7"/>
  </si>
  <si>
    <t>電気小計</t>
    <rPh sb="0" eb="2">
      <t>デンキ</t>
    </rPh>
    <rPh sb="2" eb="3">
      <t>ショウ</t>
    </rPh>
    <rPh sb="3" eb="4">
      <t>ケイ</t>
    </rPh>
    <phoneticPr fontId="7"/>
  </si>
  <si>
    <t>【機械】</t>
    <rPh sb="1" eb="3">
      <t>キカイ</t>
    </rPh>
    <phoneticPr fontId="7"/>
  </si>
  <si>
    <t>機械小計</t>
    <rPh sb="0" eb="2">
      <t>キカイ</t>
    </rPh>
    <rPh sb="2" eb="3">
      <t>ショウ</t>
    </rPh>
    <rPh sb="3" eb="4">
      <t>ケイ</t>
    </rPh>
    <phoneticPr fontId="7"/>
  </si>
  <si>
    <t>【その他】</t>
    <rPh sb="3" eb="4">
      <t>タ</t>
    </rPh>
    <phoneticPr fontId="7"/>
  </si>
  <si>
    <t>その他小計</t>
    <rPh sb="2" eb="3">
      <t>タ</t>
    </rPh>
    <rPh sb="3" eb="4">
      <t>ショウ</t>
    </rPh>
    <rPh sb="4" eb="5">
      <t>ケイ</t>
    </rPh>
    <phoneticPr fontId="7"/>
  </si>
  <si>
    <t>特殊工事費小計</t>
    <rPh sb="0" eb="2">
      <t>トクシュ</t>
    </rPh>
    <rPh sb="2" eb="5">
      <t>コウジヒ</t>
    </rPh>
    <rPh sb="5" eb="7">
      <t>ショウケイ</t>
    </rPh>
    <phoneticPr fontId="7"/>
  </si>
  <si>
    <t>新棟面積（㎡）</t>
    <rPh sb="0" eb="2">
      <t>シントウ</t>
    </rPh>
    <rPh sb="2" eb="4">
      <t>メンセキ</t>
    </rPh>
    <phoneticPr fontId="7"/>
  </si>
  <si>
    <t>圧縮率</t>
    <rPh sb="0" eb="3">
      <t>アッシュクリツ</t>
    </rPh>
    <phoneticPr fontId="7"/>
  </si>
  <si>
    <t>特殊工事費×圧縮率</t>
    <rPh sb="0" eb="2">
      <t>トクシュ</t>
    </rPh>
    <rPh sb="2" eb="5">
      <t>コウジヒ</t>
    </rPh>
    <rPh sb="6" eb="9">
      <t>アッシュクリツ</t>
    </rPh>
    <phoneticPr fontId="7"/>
  </si>
  <si>
    <t>【建物撤去費等】</t>
    <rPh sb="1" eb="3">
      <t>タテモノ</t>
    </rPh>
    <rPh sb="3" eb="5">
      <t>テッキョ</t>
    </rPh>
    <rPh sb="5" eb="6">
      <t>ヒ</t>
    </rPh>
    <rPh sb="6" eb="7">
      <t>ナド</t>
    </rPh>
    <phoneticPr fontId="7"/>
  </si>
  <si>
    <t>補助対象特殊工事費小計</t>
    <rPh sb="0" eb="2">
      <t>ホジョ</t>
    </rPh>
    <rPh sb="2" eb="4">
      <t>タイショウ</t>
    </rPh>
    <rPh sb="4" eb="8">
      <t>トクシュコウジ</t>
    </rPh>
    <rPh sb="8" eb="9">
      <t>ヒ</t>
    </rPh>
    <rPh sb="9" eb="10">
      <t>ショウ</t>
    </rPh>
    <rPh sb="10" eb="11">
      <t>ケイ</t>
    </rPh>
    <phoneticPr fontId="7"/>
  </si>
  <si>
    <t>建物工事費　小 計</t>
    <rPh sb="0" eb="2">
      <t>タテモノ</t>
    </rPh>
    <rPh sb="2" eb="5">
      <t>コウジヒ</t>
    </rPh>
    <rPh sb="6" eb="7">
      <t>ショウ</t>
    </rPh>
    <rPh sb="8" eb="9">
      <t>ケイ</t>
    </rPh>
    <phoneticPr fontId="7"/>
  </si>
  <si>
    <t>様式８－４（耐震改築）</t>
    <rPh sb="0" eb="2">
      <t>ヨウシキ</t>
    </rPh>
    <rPh sb="6" eb="8">
      <t>タイシン</t>
    </rPh>
    <rPh sb="8" eb="10">
      <t>カイチク</t>
    </rPh>
    <phoneticPr fontId="7"/>
  </si>
  <si>
    <t>採択理由書</t>
    <rPh sb="0" eb="2">
      <t>サイタク</t>
    </rPh>
    <rPh sb="2" eb="5">
      <t>リユウショ</t>
    </rPh>
    <phoneticPr fontId="7"/>
  </si>
  <si>
    <t>都道府県名</t>
    <rPh sb="0" eb="4">
      <t>トドウフケン</t>
    </rPh>
    <rPh sb="4" eb="5">
      <t>メイ</t>
    </rPh>
    <phoneticPr fontId="7"/>
  </si>
  <si>
    <t>学校法人名</t>
    <rPh sb="0" eb="2">
      <t>ガッコウ</t>
    </rPh>
    <rPh sb="2" eb="4">
      <t>ホウジン</t>
    </rPh>
    <rPh sb="4" eb="5">
      <t>メイ</t>
    </rPh>
    <phoneticPr fontId="7"/>
  </si>
  <si>
    <t>管理責任者
所属・職・氏名</t>
    <rPh sb="0" eb="2">
      <t>カンリ</t>
    </rPh>
    <rPh sb="2" eb="5">
      <t>セキニンシャ</t>
    </rPh>
    <rPh sb="6" eb="8">
      <t>ショゾク</t>
    </rPh>
    <rPh sb="9" eb="10">
      <t>ショク</t>
    </rPh>
    <rPh sb="11" eb="13">
      <t>シメイ</t>
    </rPh>
    <phoneticPr fontId="7"/>
  </si>
  <si>
    <t>事業名</t>
    <rPh sb="0" eb="2">
      <t>ジギョウ</t>
    </rPh>
    <rPh sb="2" eb="3">
      <t>メイ</t>
    </rPh>
    <phoneticPr fontId="7"/>
  </si>
  <si>
    <t>採択業者区分</t>
    <rPh sb="0" eb="2">
      <t>サイタク</t>
    </rPh>
    <rPh sb="2" eb="4">
      <t>ギョウシャ</t>
    </rPh>
    <rPh sb="4" eb="6">
      <t>クブン</t>
    </rPh>
    <phoneticPr fontId="7"/>
  </si>
  <si>
    <t>採択業者</t>
    <rPh sb="0" eb="2">
      <t>サイタク</t>
    </rPh>
    <rPh sb="2" eb="4">
      <t>ギョウシャ</t>
    </rPh>
    <phoneticPr fontId="7"/>
  </si>
  <si>
    <t>会社名：</t>
    <rPh sb="0" eb="2">
      <t>カイシャ</t>
    </rPh>
    <rPh sb="2" eb="3">
      <t>メイ</t>
    </rPh>
    <phoneticPr fontId="7"/>
  </si>
  <si>
    <t>入札金額：</t>
    <rPh sb="0" eb="2">
      <t>ニュウサツ</t>
    </rPh>
    <rPh sb="2" eb="4">
      <t>キンガク</t>
    </rPh>
    <phoneticPr fontId="7"/>
  </si>
  <si>
    <t>不採択業者１</t>
    <rPh sb="0" eb="1">
      <t>フ</t>
    </rPh>
    <rPh sb="1" eb="3">
      <t>サイタク</t>
    </rPh>
    <rPh sb="3" eb="5">
      <t>ギョウシャ</t>
    </rPh>
    <phoneticPr fontId="7"/>
  </si>
  <si>
    <t>入札金額：</t>
    <phoneticPr fontId="7"/>
  </si>
  <si>
    <t>不採択業者２</t>
    <rPh sb="0" eb="1">
      <t>フ</t>
    </rPh>
    <rPh sb="1" eb="3">
      <t>サイタク</t>
    </rPh>
    <rPh sb="3" eb="5">
      <t>ギョウシャ</t>
    </rPh>
    <phoneticPr fontId="7"/>
  </si>
  <si>
    <t>不採択業者３</t>
    <rPh sb="0" eb="1">
      <t>フ</t>
    </rPh>
    <rPh sb="1" eb="3">
      <t>サイタク</t>
    </rPh>
    <rPh sb="3" eb="5">
      <t>ギョウシャ</t>
    </rPh>
    <phoneticPr fontId="7"/>
  </si>
  <si>
    <t>不採択業者４</t>
    <rPh sb="0" eb="1">
      <t>フ</t>
    </rPh>
    <rPh sb="1" eb="3">
      <t>サイタク</t>
    </rPh>
    <rPh sb="3" eb="5">
      <t>ギョウシャ</t>
    </rPh>
    <phoneticPr fontId="7"/>
  </si>
  <si>
    <t>不採択業者５</t>
    <rPh sb="0" eb="1">
      <t>フ</t>
    </rPh>
    <rPh sb="1" eb="3">
      <t>サイタク</t>
    </rPh>
    <rPh sb="3" eb="5">
      <t>ギョウシャ</t>
    </rPh>
    <phoneticPr fontId="7"/>
  </si>
  <si>
    <t>（業者採択理由）</t>
    <rPh sb="1" eb="3">
      <t>ギョウシャ</t>
    </rPh>
    <rPh sb="3" eb="5">
      <t>サイタク</t>
    </rPh>
    <rPh sb="5" eb="7">
      <t>リユウ</t>
    </rPh>
    <phoneticPr fontId="7"/>
  </si>
  <si>
    <t>（業者選定後に金額が変更した理由）</t>
    <rPh sb="1" eb="3">
      <t>ギョウシャ</t>
    </rPh>
    <rPh sb="3" eb="5">
      <t>センテイ</t>
    </rPh>
    <rPh sb="5" eb="6">
      <t>ゴ</t>
    </rPh>
    <rPh sb="7" eb="9">
      <t>キンガク</t>
    </rPh>
    <rPh sb="10" eb="12">
      <t>ヘンコウ</t>
    </rPh>
    <rPh sb="14" eb="16">
      <t>リユウ</t>
    </rPh>
    <phoneticPr fontId="7"/>
  </si>
  <si>
    <t>変更前金額：</t>
    <rPh sb="0" eb="3">
      <t>ヘンコウマエ</t>
    </rPh>
    <rPh sb="3" eb="5">
      <t>キンガク</t>
    </rPh>
    <phoneticPr fontId="7"/>
  </si>
  <si>
    <t>変更後金額：</t>
    <rPh sb="0" eb="3">
      <t>ヘンコウゴ</t>
    </rPh>
    <rPh sb="3" eb="5">
      <t>キンガク</t>
    </rPh>
    <phoneticPr fontId="7"/>
  </si>
  <si>
    <t>差額：</t>
    <rPh sb="0" eb="2">
      <t>サガク</t>
    </rPh>
    <phoneticPr fontId="7"/>
  </si>
  <si>
    <t>参考</t>
    <rPh sb="0" eb="2">
      <t>サンコウ</t>
    </rPh>
    <phoneticPr fontId="7"/>
  </si>
  <si>
    <t>提出書類チェック表</t>
    <rPh sb="0" eb="1">
      <t>ツツミ</t>
    </rPh>
    <rPh sb="1" eb="2">
      <t>デ</t>
    </rPh>
    <rPh sb="2" eb="3">
      <t>ショ</t>
    </rPh>
    <rPh sb="3" eb="4">
      <t>タグイ</t>
    </rPh>
    <rPh sb="8" eb="9">
      <t>ヒョウ</t>
    </rPh>
    <phoneticPr fontId="7"/>
  </si>
  <si>
    <t>提　　　　出　　　　書　　　　類</t>
    <rPh sb="0" eb="1">
      <t>テイ</t>
    </rPh>
    <rPh sb="5" eb="6">
      <t>デ</t>
    </rPh>
    <rPh sb="10" eb="11">
      <t>ショ</t>
    </rPh>
    <rPh sb="15" eb="16">
      <t>タグイ</t>
    </rPh>
    <phoneticPr fontId="7"/>
  </si>
  <si>
    <t>チェック欄</t>
    <rPh sb="4" eb="5">
      <t>ラン</t>
    </rPh>
    <phoneticPr fontId="7"/>
  </si>
  <si>
    <t>①</t>
  </si>
  <si>
    <t>計画調書（８－１～８－４）
※様式８－４（採択理由書）は、耐震診断費、実施設計費、工事費分で３通作成すること。</t>
    <rPh sb="0" eb="4">
      <t>ケイカクチョウショ</t>
    </rPh>
    <rPh sb="15" eb="17">
      <t>ヨウシキ</t>
    </rPh>
    <rPh sb="21" eb="26">
      <t>サイタクリユウショ</t>
    </rPh>
    <rPh sb="29" eb="33">
      <t>タイシンシンダン</t>
    </rPh>
    <rPh sb="33" eb="34">
      <t>ヒ</t>
    </rPh>
    <rPh sb="35" eb="40">
      <t>ジッシセッケイヒ</t>
    </rPh>
    <rPh sb="41" eb="44">
      <t>コウジヒ</t>
    </rPh>
    <rPh sb="44" eb="45">
      <t>ブン</t>
    </rPh>
    <rPh sb="47" eb="48">
      <t>ツウ</t>
    </rPh>
    <rPh sb="48" eb="50">
      <t>サクセイ</t>
    </rPh>
    <phoneticPr fontId="7"/>
  </si>
  <si>
    <t>②</t>
  </si>
  <si>
    <t>耐震診断にかかる入札書又は見積書</t>
    <rPh sb="0" eb="2">
      <t>タイシン</t>
    </rPh>
    <rPh sb="2" eb="4">
      <t>シンダン</t>
    </rPh>
    <rPh sb="8" eb="10">
      <t>ニュウサツ</t>
    </rPh>
    <rPh sb="10" eb="11">
      <t>ショ</t>
    </rPh>
    <rPh sb="11" eb="12">
      <t>マタ</t>
    </rPh>
    <rPh sb="13" eb="16">
      <t>ミツモリショ</t>
    </rPh>
    <phoneticPr fontId="7"/>
  </si>
  <si>
    <t>③</t>
  </si>
  <si>
    <t>実施設計にかかる入札書又は見積書</t>
    <rPh sb="0" eb="2">
      <t>ジッシ</t>
    </rPh>
    <rPh sb="2" eb="4">
      <t>セッケイ</t>
    </rPh>
    <rPh sb="8" eb="10">
      <t>ニュウサツ</t>
    </rPh>
    <rPh sb="10" eb="11">
      <t>ショ</t>
    </rPh>
    <rPh sb="11" eb="12">
      <t>マタ</t>
    </rPh>
    <rPh sb="13" eb="16">
      <t>ミツモリショ</t>
    </rPh>
    <phoneticPr fontId="7"/>
  </si>
  <si>
    <t>④</t>
  </si>
  <si>
    <t>工事に係る入札の結果が分かる書類又は入札書等の写し</t>
    <rPh sb="8" eb="10">
      <t>ケッカ</t>
    </rPh>
    <rPh sb="16" eb="17">
      <t>マタ</t>
    </rPh>
    <rPh sb="18" eb="20">
      <t>ニュウサツ</t>
    </rPh>
    <rPh sb="20" eb="21">
      <t>ショ</t>
    </rPh>
    <rPh sb="21" eb="22">
      <t>トウ</t>
    </rPh>
    <phoneticPr fontId="7"/>
  </si>
  <si>
    <t>⑤</t>
  </si>
  <si>
    <t>耐震診断報告書等の写し（既存建物のＩｓ値等がわかる部分のみ）</t>
    <phoneticPr fontId="7"/>
  </si>
  <si>
    <t>⑥</t>
  </si>
  <si>
    <t>耐震診断についての公的機関等の確認結果</t>
    <rPh sb="0" eb="2">
      <t>タイシン</t>
    </rPh>
    <rPh sb="2" eb="4">
      <t>シンダン</t>
    </rPh>
    <rPh sb="9" eb="11">
      <t>コウテキ</t>
    </rPh>
    <rPh sb="11" eb="13">
      <t>キカン</t>
    </rPh>
    <rPh sb="13" eb="14">
      <t>トウ</t>
    </rPh>
    <rPh sb="15" eb="17">
      <t>カクニン</t>
    </rPh>
    <rPh sb="17" eb="19">
      <t>ケッカ</t>
    </rPh>
    <phoneticPr fontId="7"/>
  </si>
  <si>
    <t>⑦</t>
  </si>
  <si>
    <t>補強で対応することが困難な理由書（様式自由、該当する場合のみ）</t>
    <rPh sb="0" eb="2">
      <t>ホキョウ</t>
    </rPh>
    <rPh sb="3" eb="5">
      <t>タイオウ</t>
    </rPh>
    <rPh sb="10" eb="12">
      <t>コンナン</t>
    </rPh>
    <rPh sb="13" eb="16">
      <t>リユウショ</t>
    </rPh>
    <rPh sb="17" eb="19">
      <t>ヨウシキ</t>
    </rPh>
    <rPh sb="19" eb="21">
      <t>ジユウ</t>
    </rPh>
    <rPh sb="22" eb="24">
      <t>ガイトウ</t>
    </rPh>
    <rPh sb="26" eb="28">
      <t>バアイ</t>
    </rPh>
    <phoneticPr fontId="7"/>
  </si>
  <si>
    <t>⑧</t>
  </si>
  <si>
    <t xml:space="preserve">補強計画の写し及び補強計画についての公的機関等の確認資料（様式自由、該当する場合のみ）
</t>
    <rPh sb="0" eb="2">
      <t>ホキョウ</t>
    </rPh>
    <rPh sb="7" eb="8">
      <t>オヨ</t>
    </rPh>
    <rPh sb="9" eb="11">
      <t>ホキョウ</t>
    </rPh>
    <rPh sb="11" eb="13">
      <t>ケイカク</t>
    </rPh>
    <rPh sb="18" eb="20">
      <t>コウテキ</t>
    </rPh>
    <rPh sb="20" eb="22">
      <t>キカン</t>
    </rPh>
    <rPh sb="22" eb="23">
      <t>トウ</t>
    </rPh>
    <rPh sb="24" eb="26">
      <t>カクニン</t>
    </rPh>
    <rPh sb="26" eb="28">
      <t>シリョウ</t>
    </rPh>
    <phoneticPr fontId="7"/>
  </si>
  <si>
    <t>⑨</t>
  </si>
  <si>
    <t>コンクリート強度の平均値を算出した資料</t>
    <phoneticPr fontId="7"/>
  </si>
  <si>
    <t>⑩</t>
  </si>
  <si>
    <t>コンクリートコア試験報告書</t>
    <phoneticPr fontId="7"/>
  </si>
  <si>
    <t>⑪</t>
  </si>
  <si>
    <t>経費按分に関する資料（様式自由、該当する場合のみ）</t>
    <rPh sb="11" eb="13">
      <t>ヨウシキ</t>
    </rPh>
    <rPh sb="13" eb="15">
      <t>ジユウ</t>
    </rPh>
    <rPh sb="16" eb="18">
      <t>ガイトウ</t>
    </rPh>
    <rPh sb="20" eb="22">
      <t>バアイ</t>
    </rPh>
    <phoneticPr fontId="7"/>
  </si>
  <si>
    <t>⑫</t>
  </si>
  <si>
    <t>工程管理表（様式自由）</t>
    <rPh sb="0" eb="2">
      <t>コウテイ</t>
    </rPh>
    <rPh sb="2" eb="5">
      <t>カンリヒョウ</t>
    </rPh>
    <rPh sb="6" eb="8">
      <t>ヨウシキ</t>
    </rPh>
    <rPh sb="8" eb="10">
      <t>ジユウ</t>
    </rPh>
    <phoneticPr fontId="7"/>
  </si>
  <si>
    <t>⑬</t>
  </si>
  <si>
    <t>配置図（工事前・工事後、様式自由）</t>
    <rPh sb="0" eb="3">
      <t>ハイチズ</t>
    </rPh>
    <rPh sb="4" eb="6">
      <t>コウジ</t>
    </rPh>
    <rPh sb="6" eb="7">
      <t>マエ</t>
    </rPh>
    <rPh sb="8" eb="10">
      <t>コウジ</t>
    </rPh>
    <rPh sb="10" eb="11">
      <t>ゴ</t>
    </rPh>
    <rPh sb="12" eb="14">
      <t>ヨウシキ</t>
    </rPh>
    <rPh sb="14" eb="16">
      <t>ジユウ</t>
    </rPh>
    <phoneticPr fontId="7"/>
  </si>
  <si>
    <t>⑭</t>
  </si>
  <si>
    <t>既存建物の図面等（様式自由）</t>
    <rPh sb="0" eb="2">
      <t>キゾン</t>
    </rPh>
    <rPh sb="2" eb="4">
      <t>タテモノ</t>
    </rPh>
    <rPh sb="5" eb="7">
      <t>ズメン</t>
    </rPh>
    <rPh sb="7" eb="8">
      <t>トウ</t>
    </rPh>
    <rPh sb="9" eb="11">
      <t>ヨウシキ</t>
    </rPh>
    <rPh sb="11" eb="13">
      <t>ジユウ</t>
    </rPh>
    <phoneticPr fontId="7"/>
  </si>
  <si>
    <t>⑮</t>
  </si>
  <si>
    <t>工事予定施設の計画図面等（様式自由）</t>
    <phoneticPr fontId="7"/>
  </si>
  <si>
    <t>⑯</t>
  </si>
  <si>
    <t>避難所指定にかかる自治体との協定書（該当する場合のみ）</t>
    <phoneticPr fontId="7"/>
  </si>
  <si>
    <t>作成日</t>
    <rPh sb="0" eb="3">
      <t>サクセイビ</t>
    </rPh>
    <phoneticPr fontId="7"/>
  </si>
  <si>
    <t>2023年○月○日</t>
    <rPh sb="4" eb="5">
      <t>ネン</t>
    </rPh>
    <rPh sb="5" eb="7">
      <t>マルガツ</t>
    </rPh>
    <rPh sb="7" eb="9">
      <t>マルニチ</t>
    </rPh>
    <phoneticPr fontId="7"/>
  </si>
  <si>
    <t>もんぶ　はなこ</t>
    <phoneticPr fontId="7"/>
  </si>
  <si>
    <t>xxx-xxx-xxxx</t>
    <phoneticPr fontId="7"/>
  </si>
  <si>
    <t>〇〇県</t>
    <rPh sb="1" eb="2">
      <t>ケン</t>
    </rPh>
    <phoneticPr fontId="7"/>
  </si>
  <si>
    <t>都道府県
担当者氏名</t>
    <rPh sb="0" eb="4">
      <t>トドウフケン</t>
    </rPh>
    <rPh sb="5" eb="10">
      <t>タントウシャシメイ</t>
    </rPh>
    <phoneticPr fontId="7"/>
  </si>
  <si>
    <t>文部　花子</t>
    <rPh sb="0" eb="1">
      <t>モンブ</t>
    </rPh>
    <rPh sb="2" eb="4">
      <t>ハナコ</t>
    </rPh>
    <phoneticPr fontId="7"/>
  </si>
  <si>
    <t>xxx@pref.lg.jp</t>
    <phoneticPr fontId="7"/>
  </si>
  <si>
    <t>999999</t>
    <phoneticPr fontId="7"/>
  </si>
  <si>
    <t>A99999999</t>
    <phoneticPr fontId="7"/>
  </si>
  <si>
    <t>文部科学学園</t>
    <phoneticPr fontId="7"/>
  </si>
  <si>
    <t>文部科学高等学校</t>
    <rPh sb="0" eb="4">
      <t>モンブカガク</t>
    </rPh>
    <rPh sb="4" eb="8">
      <t>コウトウガッコウ</t>
    </rPh>
    <phoneticPr fontId="7"/>
  </si>
  <si>
    <t>もんぶ　たろう</t>
    <phoneticPr fontId="7"/>
  </si>
  <si>
    <t>氏名</t>
    <rPh sb="0" eb="2">
      <t>シメイ</t>
    </rPh>
    <phoneticPr fontId="7"/>
  </si>
  <si>
    <t>文部　太郎</t>
    <rPh sb="0" eb="1">
      <t>モンブ</t>
    </rPh>
    <rPh sb="2" eb="4">
      <t>タロウ</t>
    </rPh>
    <phoneticPr fontId="7"/>
  </si>
  <si>
    <t>xxx@monbu.ac.jp</t>
    <phoneticPr fontId="7"/>
  </si>
  <si>
    <t>管理責任者
所属部署等名</t>
    <rPh sb="0" eb="5">
      <t>カンリセキニンシャ</t>
    </rPh>
    <rPh sb="6" eb="10">
      <t>ショゾクブショ</t>
    </rPh>
    <rPh sb="10" eb="11">
      <t>ナド</t>
    </rPh>
    <rPh sb="11" eb="12">
      <t>メイ</t>
    </rPh>
    <phoneticPr fontId="7"/>
  </si>
  <si>
    <t>法人本部</t>
    <rPh sb="0" eb="3">
      <t>ホウジンホンブ</t>
    </rPh>
    <phoneticPr fontId="7"/>
  </si>
  <si>
    <t>事務局長</t>
    <rPh sb="0" eb="4">
      <t>ジムキョクチョウ</t>
    </rPh>
    <phoneticPr fontId="7"/>
  </si>
  <si>
    <t>校舎Ａ棟耐震改築事業</t>
    <phoneticPr fontId="7"/>
  </si>
  <si>
    <t>共通教育Ａ棟</t>
    <phoneticPr fontId="7"/>
  </si>
  <si>
    <t>Ｉｓ値</t>
  </si>
  <si>
    <t>RC5</t>
    <phoneticPr fontId="7"/>
  </si>
  <si>
    <t>ｑ値</t>
  </si>
  <si>
    <t>新　　棟　　①</t>
    <rPh sb="0" eb="1">
      <t>シン</t>
    </rPh>
    <rPh sb="3" eb="4">
      <t>トウ</t>
    </rPh>
    <phoneticPr fontId="7"/>
  </si>
  <si>
    <t>新A棟</t>
    <rPh sb="0" eb="1">
      <t>シン</t>
    </rPh>
    <rPh sb="2" eb="3">
      <t>トウ</t>
    </rPh>
    <phoneticPr fontId="7"/>
  </si>
  <si>
    <t>SRC3-1</t>
    <phoneticPr fontId="7"/>
  </si>
  <si>
    <t>複数の学校</t>
  </si>
  <si>
    <t>あり</t>
  </si>
  <si>
    <t>〇〇市</t>
    <rPh sb="2" eb="3">
      <t>シ</t>
    </rPh>
    <phoneticPr fontId="7"/>
  </si>
  <si>
    <t>なし</t>
  </si>
  <si>
    <t>3年計画の2年目</t>
    <rPh sb="1" eb="4">
      <t>ネンケイカク</t>
    </rPh>
    <rPh sb="6" eb="8">
      <t>ネンメ</t>
    </rPh>
    <phoneticPr fontId="7"/>
  </si>
  <si>
    <t>１～４階は普通教室、５階は特別教室（音楽室、理科室、調理室等）として利用している。</t>
    <phoneticPr fontId="7"/>
  </si>
  <si>
    <t>【共通教育Ａ棟耐震診断業務】</t>
    <rPh sb="1" eb="3">
      <t>キョウツウ</t>
    </rPh>
    <rPh sb="3" eb="5">
      <t>キョウイク</t>
    </rPh>
    <rPh sb="6" eb="7">
      <t>トウ</t>
    </rPh>
    <rPh sb="7" eb="9">
      <t>タイシン</t>
    </rPh>
    <rPh sb="9" eb="11">
      <t>シンダン</t>
    </rPh>
    <rPh sb="11" eb="13">
      <t>ギョウム</t>
    </rPh>
    <phoneticPr fontId="7"/>
  </si>
  <si>
    <t>１式</t>
    <rPh sb="1" eb="2">
      <t>シキ</t>
    </rPh>
    <phoneticPr fontId="7"/>
  </si>
  <si>
    <t>　耐震診断費×高校按分率（※１）＝2,304,500円×55.6%＝1,281,302円</t>
    <rPh sb="1" eb="3">
      <t>タイシン</t>
    </rPh>
    <rPh sb="3" eb="5">
      <t>シンダン</t>
    </rPh>
    <rPh sb="5" eb="6">
      <t>ヒ</t>
    </rPh>
    <rPh sb="7" eb="9">
      <t>コウコウ</t>
    </rPh>
    <rPh sb="9" eb="11">
      <t>アンブン</t>
    </rPh>
    <rPh sb="11" eb="12">
      <t>リツ</t>
    </rPh>
    <rPh sb="26" eb="27">
      <t>エン</t>
    </rPh>
    <rPh sb="43" eb="44">
      <t>エン</t>
    </rPh>
    <phoneticPr fontId="7"/>
  </si>
  <si>
    <t>　※1　共通教育A棟は高校と大学で共用している。</t>
    <rPh sb="4" eb="6">
      <t>キョウツウ</t>
    </rPh>
    <rPh sb="6" eb="8">
      <t>キョウイク</t>
    </rPh>
    <rPh sb="9" eb="10">
      <t>トウ</t>
    </rPh>
    <rPh sb="11" eb="13">
      <t>コウコウ</t>
    </rPh>
    <rPh sb="14" eb="16">
      <t>ダイガク</t>
    </rPh>
    <rPh sb="17" eb="19">
      <t>キョウヨウ</t>
    </rPh>
    <phoneticPr fontId="7"/>
  </si>
  <si>
    <t>　　　　按分率（高校）： 55.6%＝3,889㎡（既存建物面積（高校分））÷7,000㎡（既存建物面積全体）</t>
    <rPh sb="4" eb="6">
      <t>アンブン</t>
    </rPh>
    <rPh sb="6" eb="7">
      <t>リツ</t>
    </rPh>
    <rPh sb="8" eb="10">
      <t>コウコウ</t>
    </rPh>
    <rPh sb="26" eb="28">
      <t>キゾン</t>
    </rPh>
    <rPh sb="28" eb="30">
      <t>タテモノ</t>
    </rPh>
    <rPh sb="30" eb="32">
      <t>メンセキ</t>
    </rPh>
    <rPh sb="33" eb="35">
      <t>コウコウ</t>
    </rPh>
    <rPh sb="35" eb="36">
      <t>ブン</t>
    </rPh>
    <rPh sb="36" eb="37">
      <t>オオイタ</t>
    </rPh>
    <rPh sb="46" eb="48">
      <t>キゾン</t>
    </rPh>
    <rPh sb="48" eb="50">
      <t>タテモノ</t>
    </rPh>
    <rPh sb="50" eb="52">
      <t>メンセキ</t>
    </rPh>
    <rPh sb="52" eb="54">
      <t>ゼンタイ</t>
    </rPh>
    <phoneticPr fontId="7"/>
  </si>
  <si>
    <t>　2,304,500円－1,281,302円＝1,023,198円</t>
    <rPh sb="10" eb="11">
      <t>エン</t>
    </rPh>
    <rPh sb="21" eb="22">
      <t>エン</t>
    </rPh>
    <rPh sb="32" eb="33">
      <t>エン</t>
    </rPh>
    <phoneticPr fontId="7"/>
  </si>
  <si>
    <t>【新Ａ棟実施設計業務】</t>
    <rPh sb="1" eb="2">
      <t>シン</t>
    </rPh>
    <rPh sb="3" eb="4">
      <t>トウ</t>
    </rPh>
    <rPh sb="4" eb="6">
      <t>ジッシ</t>
    </rPh>
    <rPh sb="6" eb="8">
      <t>セッケイ</t>
    </rPh>
    <rPh sb="8" eb="10">
      <t>ギョウム</t>
    </rPh>
    <phoneticPr fontId="7"/>
  </si>
  <si>
    <t>　実施設計費×按分率（※1）＝23,535,815円×55.6%＝13,085,913円</t>
    <rPh sb="1" eb="3">
      <t>ジッシ</t>
    </rPh>
    <rPh sb="3" eb="5">
      <t>セッケイ</t>
    </rPh>
    <rPh sb="5" eb="6">
      <t>ヒ</t>
    </rPh>
    <rPh sb="7" eb="9">
      <t>アンブン</t>
    </rPh>
    <rPh sb="9" eb="10">
      <t>リツ</t>
    </rPh>
    <rPh sb="25" eb="26">
      <t>エン</t>
    </rPh>
    <rPh sb="43" eb="44">
      <t>エン</t>
    </rPh>
    <phoneticPr fontId="7"/>
  </si>
  <si>
    <t>　13,085,913円×圧縮率（※2）＝13,085,913円×71.2%＝9,317,170円</t>
    <rPh sb="11" eb="12">
      <t>エン</t>
    </rPh>
    <rPh sb="13" eb="15">
      <t>アッシュク</t>
    </rPh>
    <rPh sb="15" eb="16">
      <t>リツ</t>
    </rPh>
    <rPh sb="31" eb="32">
      <t>エン</t>
    </rPh>
    <rPh sb="48" eb="49">
      <t>エン</t>
    </rPh>
    <phoneticPr fontId="7"/>
  </si>
  <si>
    <t>【新Ａ棟工事監理業務】</t>
    <rPh sb="1" eb="2">
      <t>シン</t>
    </rPh>
    <rPh sb="3" eb="4">
      <t>トウ</t>
    </rPh>
    <rPh sb="4" eb="6">
      <t>コウジ</t>
    </rPh>
    <rPh sb="6" eb="8">
      <t>カンリ</t>
    </rPh>
    <rPh sb="8" eb="10">
      <t>ギョウム</t>
    </rPh>
    <phoneticPr fontId="7"/>
  </si>
  <si>
    <t>　工事管理費×按分率（※1）＝7,298,185円×55.6%＝4,057,791円</t>
    <rPh sb="1" eb="3">
      <t>コウジ</t>
    </rPh>
    <rPh sb="3" eb="5">
      <t>カンリ</t>
    </rPh>
    <rPh sb="5" eb="6">
      <t>ヒ</t>
    </rPh>
    <rPh sb="7" eb="9">
      <t>アンブン</t>
    </rPh>
    <rPh sb="9" eb="10">
      <t>リツ</t>
    </rPh>
    <rPh sb="24" eb="25">
      <t>エン</t>
    </rPh>
    <rPh sb="41" eb="42">
      <t>エン</t>
    </rPh>
    <phoneticPr fontId="7"/>
  </si>
  <si>
    <t>　4,057,791円×圧縮率（※2）＝4,057,791円×71.2%＝2,889,147円</t>
    <rPh sb="10" eb="11">
      <t>エン</t>
    </rPh>
    <rPh sb="12" eb="14">
      <t>アッシュク</t>
    </rPh>
    <rPh sb="14" eb="15">
      <t>リツ</t>
    </rPh>
    <rPh sb="29" eb="30">
      <t>エン</t>
    </rPh>
    <rPh sb="46" eb="47">
      <t>エン</t>
    </rPh>
    <phoneticPr fontId="7"/>
  </si>
  <si>
    <t>　※2　圧縮率（補助対象）：71.2% = 補助対象面積3,889㎡÷新棟面積5,460㎡</t>
    <rPh sb="4" eb="6">
      <t>アッシュク</t>
    </rPh>
    <rPh sb="6" eb="7">
      <t>リツ</t>
    </rPh>
    <rPh sb="8" eb="10">
      <t>ホジョ</t>
    </rPh>
    <rPh sb="10" eb="12">
      <t>タイショウ</t>
    </rPh>
    <rPh sb="22" eb="24">
      <t>ホジョ</t>
    </rPh>
    <rPh sb="24" eb="26">
      <t>タイショウ</t>
    </rPh>
    <rPh sb="26" eb="28">
      <t>メンセキ</t>
    </rPh>
    <rPh sb="35" eb="37">
      <t>シントウ</t>
    </rPh>
    <rPh sb="37" eb="39">
      <t>メンセキ</t>
    </rPh>
    <phoneticPr fontId="7"/>
  </si>
  <si>
    <t>　23,535,815円－9,317,170円＝14,218,645円</t>
    <rPh sb="11" eb="12">
      <t>エン</t>
    </rPh>
    <rPh sb="22" eb="23">
      <t>エン</t>
    </rPh>
    <rPh sb="34" eb="35">
      <t>エン</t>
    </rPh>
    <phoneticPr fontId="7"/>
  </si>
  <si>
    <t>　7,298,185円－2,889,147円＝4,409,038円</t>
    <rPh sb="10" eb="11">
      <t>エン</t>
    </rPh>
    <rPh sb="21" eb="22">
      <t>エン</t>
    </rPh>
    <rPh sb="32" eb="33">
      <t>エン</t>
    </rPh>
    <phoneticPr fontId="7"/>
  </si>
  <si>
    <t>建築工事</t>
    <rPh sb="0" eb="2">
      <t>ケンチク</t>
    </rPh>
    <rPh sb="2" eb="4">
      <t>コウジ</t>
    </rPh>
    <phoneticPr fontId="7"/>
  </si>
  <si>
    <t>建築工事費×按分率（※1）＝1,054,990,224円×55.6%＝586,574,565円</t>
    <rPh sb="0" eb="2">
      <t>ケンチク</t>
    </rPh>
    <rPh sb="2" eb="4">
      <t>コウジ</t>
    </rPh>
    <rPh sb="4" eb="5">
      <t>ヒ</t>
    </rPh>
    <rPh sb="6" eb="8">
      <t>アンブン</t>
    </rPh>
    <rPh sb="8" eb="9">
      <t>リツ</t>
    </rPh>
    <rPh sb="27" eb="28">
      <t>エン</t>
    </rPh>
    <rPh sb="46" eb="47">
      <t>エン</t>
    </rPh>
    <phoneticPr fontId="7"/>
  </si>
  <si>
    <t>※消費税・諸経費を含むこと</t>
    <rPh sb="1" eb="4">
      <t>ショウヒゼイ</t>
    </rPh>
    <rPh sb="5" eb="8">
      <t>ショケイヒ</t>
    </rPh>
    <rPh sb="9" eb="10">
      <t>フク</t>
    </rPh>
    <phoneticPr fontId="7"/>
  </si>
  <si>
    <t>586,574,565円×圧縮率（※2）＝586,574,565円×71.2%＝417,641,090円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</si>
  <si>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電気工事</t>
    <rPh sb="0" eb="2">
      <t>デンキ</t>
    </rPh>
    <rPh sb="2" eb="4">
      <t>コウジ</t>
    </rPh>
    <phoneticPr fontId="7"/>
  </si>
  <si>
    <t>電気工事費×按分率（※1）＝395,097,696円×55.6%＝219,674,319円</t>
    <rPh sb="0" eb="2">
      <t>デンキ</t>
    </rPh>
    <rPh sb="2" eb="4">
      <t>コウジ</t>
    </rPh>
    <rPh sb="4" eb="5">
      <t>ヒ</t>
    </rPh>
    <rPh sb="6" eb="8">
      <t>アンブン</t>
    </rPh>
    <rPh sb="8" eb="9">
      <t>リツ</t>
    </rPh>
    <rPh sb="25" eb="26">
      <t>エン</t>
    </rPh>
    <rPh sb="44" eb="45">
      <t>エン</t>
    </rPh>
    <phoneticPr fontId="7"/>
  </si>
  <si>
    <t>219,674,319円×圧縮率（※2）＝219,674,319円×71.2%＝156,408,115円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</si>
  <si>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空調設備工事</t>
    <rPh sb="0" eb="2">
      <t>クウチョウ</t>
    </rPh>
    <rPh sb="2" eb="4">
      <t>セツビ</t>
    </rPh>
    <rPh sb="4" eb="6">
      <t>コウジ</t>
    </rPh>
    <phoneticPr fontId="7"/>
  </si>
  <si>
    <t>空調設備工事費×按分率（※1）＝462,744,576円×55.6%＝257,285,984円</t>
    <rPh sb="0" eb="2">
      <t>クウチョウ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6" eb="47">
      <t>エン</t>
    </rPh>
    <phoneticPr fontId="7"/>
  </si>
  <si>
    <t>257,285,984円×圧縮率（※2）＝257,285,984円×71.2%＝183,187,621円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</si>
  <si>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衛生設備工事</t>
    <rPh sb="0" eb="2">
      <t>エイセイ</t>
    </rPh>
    <rPh sb="2" eb="4">
      <t>セツビ</t>
    </rPh>
    <rPh sb="4" eb="6">
      <t>コウジ</t>
    </rPh>
    <phoneticPr fontId="7"/>
  </si>
  <si>
    <t>衛生設備工事費×按分率（※1）＝120,468,384円×55.6%＝66,980,422円</t>
    <rPh sb="0" eb="2">
      <t>エイセイ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5" eb="46">
      <t>エン</t>
    </rPh>
    <phoneticPr fontId="7"/>
  </si>
  <si>
    <t>66,980,422円×圧縮率（※2）＝66,980,422円×71.2%＝47,690,060円</t>
    <rPh sb="10" eb="11">
      <t>エン</t>
    </rPh>
    <rPh sb="12" eb="14">
      <t>アッシュク</t>
    </rPh>
    <rPh sb="14" eb="15">
      <t>リツ</t>
    </rPh>
    <rPh sb="30" eb="31">
      <t>エン</t>
    </rPh>
    <rPh sb="48" eb="49">
      <t>エン</t>
    </rPh>
    <phoneticPr fontId="7"/>
  </si>
  <si>
    <t>昇降機設備工事</t>
    <rPh sb="0" eb="3">
      <t>ショウコウキ</t>
    </rPh>
    <rPh sb="3" eb="5">
      <t>セツビ</t>
    </rPh>
    <rPh sb="5" eb="7">
      <t>コウジ</t>
    </rPh>
    <phoneticPr fontId="7"/>
  </si>
  <si>
    <t>昇降機設備工事費×按分率（※1）＝13,650,336円×55.6%＝7,589,587円</t>
    <rPh sb="0" eb="3">
      <t>ショウコウキ</t>
    </rPh>
    <rPh sb="3" eb="5">
      <t>セツビ</t>
    </rPh>
    <rPh sb="5" eb="7">
      <t>コウジ</t>
    </rPh>
    <rPh sb="7" eb="8">
      <t>ヒ</t>
    </rPh>
    <rPh sb="9" eb="11">
      <t>アンブン</t>
    </rPh>
    <rPh sb="11" eb="12">
      <t>リツ</t>
    </rPh>
    <rPh sb="27" eb="28">
      <t>エン</t>
    </rPh>
    <rPh sb="44" eb="45">
      <t>エン</t>
    </rPh>
    <phoneticPr fontId="7"/>
  </si>
  <si>
    <t>7,589,587円×圧縮率（※2）＝7,589,587円×71.2%＝5,403,786円</t>
    <rPh sb="9" eb="10">
      <t>エン</t>
    </rPh>
    <rPh sb="11" eb="13">
      <t>アッシュク</t>
    </rPh>
    <rPh sb="13" eb="14">
      <t>リツ</t>
    </rPh>
    <rPh sb="28" eb="29">
      <t>エン</t>
    </rPh>
    <rPh sb="45" eb="46">
      <t>エン</t>
    </rPh>
    <phoneticPr fontId="7"/>
  </si>
  <si>
    <t>建物工事費算定額を超える額</t>
    <rPh sb="0" eb="2">
      <t>タテモノ</t>
    </rPh>
    <rPh sb="2" eb="5">
      <t>コウジヒ</t>
    </rPh>
    <rPh sb="5" eb="8">
      <t>サンテイガク</t>
    </rPh>
    <rPh sb="9" eb="10">
      <t>コ</t>
    </rPh>
    <rPh sb="12" eb="13">
      <t>ガク</t>
    </rPh>
    <phoneticPr fontId="7"/>
  </si>
  <si>
    <t>1,054,990,224円－417,641,090円＝637,349,134円</t>
    <rPh sb="13" eb="14">
      <t>エン</t>
    </rPh>
    <rPh sb="26" eb="27">
      <t>エン</t>
    </rPh>
    <rPh sb="39" eb="40">
      <t>エン</t>
    </rPh>
    <phoneticPr fontId="7"/>
  </si>
  <si>
    <t>395,097,696円－156,408,115円＝238,689,581円</t>
    <rPh sb="11" eb="12">
      <t>エン</t>
    </rPh>
    <rPh sb="24" eb="25">
      <t>エン</t>
    </rPh>
    <rPh sb="37" eb="38">
      <t>エン</t>
    </rPh>
    <phoneticPr fontId="7"/>
  </si>
  <si>
    <t>462,744,576円－183,187,621円＝279,556,955円</t>
    <rPh sb="11" eb="12">
      <t>エン</t>
    </rPh>
    <rPh sb="24" eb="25">
      <t>エン</t>
    </rPh>
    <rPh sb="37" eb="38">
      <t>エン</t>
    </rPh>
    <phoneticPr fontId="7"/>
  </si>
  <si>
    <t>120,468,384円－47,690,060円＝72,778,324円</t>
    <rPh sb="11" eb="12">
      <t>エン</t>
    </rPh>
    <rPh sb="23" eb="24">
      <t>エン</t>
    </rPh>
    <rPh sb="35" eb="36">
      <t>エン</t>
    </rPh>
    <phoneticPr fontId="7"/>
  </si>
  <si>
    <t>13,650,336円－5,403,786円＝8,246,550円</t>
    <rPh sb="10" eb="11">
      <t>エン</t>
    </rPh>
    <rPh sb="21" eb="22">
      <t>エン</t>
    </rPh>
    <rPh sb="32" eb="33">
      <t>エン</t>
    </rPh>
    <phoneticPr fontId="7"/>
  </si>
  <si>
    <t>屋外施設工事（対象外）</t>
    <rPh sb="0" eb="2">
      <t>オクガイ</t>
    </rPh>
    <rPh sb="2" eb="4">
      <t>シセツ</t>
    </rPh>
    <rPh sb="4" eb="6">
      <t>コウジ</t>
    </rPh>
    <rPh sb="7" eb="10">
      <t>タイショウガイ</t>
    </rPh>
    <phoneticPr fontId="7"/>
  </si>
  <si>
    <t>○○県</t>
    <rPh sb="2" eb="3">
      <t>ケン</t>
    </rPh>
    <phoneticPr fontId="7"/>
  </si>
  <si>
    <t>文部科学学園</t>
    <rPh sb="0" eb="6">
      <t>モンブカガクガクエン</t>
    </rPh>
    <phoneticPr fontId="7"/>
  </si>
  <si>
    <t>文部科学高等学校</t>
    <rPh sb="0" eb="2">
      <t>モンブ</t>
    </rPh>
    <rPh sb="2" eb="4">
      <t>カガク</t>
    </rPh>
    <rPh sb="4" eb="6">
      <t>コウトウ</t>
    </rPh>
    <rPh sb="6" eb="8">
      <t>ガッコウ</t>
    </rPh>
    <phoneticPr fontId="7"/>
  </si>
  <si>
    <t>校舎Ａ棟耐震改築事業</t>
    <rPh sb="0" eb="2">
      <t>コウシャ</t>
    </rPh>
    <rPh sb="3" eb="4">
      <t>トウ</t>
    </rPh>
    <rPh sb="4" eb="10">
      <t>タイシンカイチクジギョウ</t>
    </rPh>
    <phoneticPr fontId="7"/>
  </si>
  <si>
    <t>校舎Ａ棟</t>
    <rPh sb="0" eb="2">
      <t>コウシャ</t>
    </rPh>
    <rPh sb="3" eb="4">
      <t>トウ</t>
    </rPh>
    <phoneticPr fontId="7"/>
  </si>
  <si>
    <t>高校校舎</t>
    <rPh sb="0" eb="2">
      <t>コウコウ</t>
    </rPh>
    <rPh sb="2" eb="4">
      <t>コウシャ</t>
    </rPh>
    <phoneticPr fontId="7"/>
  </si>
  <si>
    <r>
      <t>【建築】</t>
    </r>
    <r>
      <rPr>
        <sz val="8"/>
        <color rgb="FFFF0000"/>
        <rFont val="ＭＳ Ｐゴシック"/>
        <family val="3"/>
        <charset val="128"/>
      </rPr>
      <t>※消費税・諸経費を含むこと</t>
    </r>
    <rPh sb="1" eb="3">
      <t>ケンチク</t>
    </rPh>
    <phoneticPr fontId="7"/>
  </si>
  <si>
    <t>防音シート</t>
    <rPh sb="0" eb="2">
      <t>ボウオン</t>
    </rPh>
    <phoneticPr fontId="7"/>
  </si>
  <si>
    <t>ボーリング</t>
    <phoneticPr fontId="7"/>
  </si>
  <si>
    <t>66φ20m×3本</t>
    <rPh sb="8" eb="9">
      <t>ホン</t>
    </rPh>
    <phoneticPr fontId="7"/>
  </si>
  <si>
    <t>式</t>
    <rPh sb="0" eb="1">
      <t>シキ</t>
    </rPh>
    <phoneticPr fontId="7"/>
  </si>
  <si>
    <t>29.9×20m×3本</t>
    <rPh sb="10" eb="11">
      <t>ホン</t>
    </rPh>
    <phoneticPr fontId="7"/>
  </si>
  <si>
    <t>山留め</t>
    <rPh sb="0" eb="1">
      <t>ヤマ</t>
    </rPh>
    <rPh sb="1" eb="2">
      <t>ド</t>
    </rPh>
    <phoneticPr fontId="7"/>
  </si>
  <si>
    <t>鋼矢板工法</t>
    <rPh sb="0" eb="1">
      <t>コウ</t>
    </rPh>
    <rPh sb="1" eb="3">
      <t>ヤイタ</t>
    </rPh>
    <rPh sb="3" eb="5">
      <t>コウホウ</t>
    </rPh>
    <phoneticPr fontId="7"/>
  </si>
  <si>
    <t>軟弱地盤のため　物価資料</t>
    <rPh sb="0" eb="2">
      <t>ナンジャク</t>
    </rPh>
    <rPh sb="2" eb="4">
      <t>ジバン</t>
    </rPh>
    <rPh sb="8" eb="10">
      <t>ブッカ</t>
    </rPh>
    <rPh sb="10" eb="12">
      <t>シリョウ</t>
    </rPh>
    <phoneticPr fontId="7"/>
  </si>
  <si>
    <t>杭工事</t>
    <rPh sb="0" eb="1">
      <t>クイ</t>
    </rPh>
    <rPh sb="1" eb="3">
      <t>コウジ</t>
    </rPh>
    <phoneticPr fontId="7"/>
  </si>
  <si>
    <t>不用土処分</t>
    <rPh sb="0" eb="3">
      <t>フヨウド</t>
    </rPh>
    <rPh sb="3" eb="5">
      <t>ショブン</t>
    </rPh>
    <phoneticPr fontId="7"/>
  </si>
  <si>
    <t>ｹｰﾌﾞﾙﾗｯｸ</t>
    <phoneticPr fontId="7"/>
  </si>
  <si>
    <t>W=500 2段</t>
    <rPh sb="7" eb="8">
      <t>ダン</t>
    </rPh>
    <phoneticPr fontId="7"/>
  </si>
  <si>
    <t>m</t>
    <phoneticPr fontId="7"/>
  </si>
  <si>
    <t>消火ﾎﾟﾝﾌﾟ設備</t>
    <rPh sb="0" eb="2">
      <t>ショウカ</t>
    </rPh>
    <rPh sb="7" eb="9">
      <t>セツビ</t>
    </rPh>
    <phoneticPr fontId="7"/>
  </si>
  <si>
    <t>箇所</t>
    <rPh sb="0" eb="2">
      <t>カショ</t>
    </rPh>
    <phoneticPr fontId="7"/>
  </si>
  <si>
    <t>ｴﾚﾍﾞｰﾀ</t>
    <phoneticPr fontId="7"/>
  </si>
  <si>
    <t>一般用 11人用 750kg 60m/分</t>
    <rPh sb="0" eb="2">
      <t>イッパン</t>
    </rPh>
    <rPh sb="2" eb="3">
      <t>ヨウ</t>
    </rPh>
    <rPh sb="6" eb="7">
      <t>ニン</t>
    </rPh>
    <rPh sb="7" eb="8">
      <t>ヨウ</t>
    </rPh>
    <rPh sb="19" eb="20">
      <t>フン</t>
    </rPh>
    <phoneticPr fontId="7"/>
  </si>
  <si>
    <t>台</t>
    <rPh sb="0" eb="1">
      <t>ダイ</t>
    </rPh>
    <phoneticPr fontId="7"/>
  </si>
  <si>
    <t>連結椅子</t>
    <rPh sb="0" eb="2">
      <t>レンケツ</t>
    </rPh>
    <rPh sb="2" eb="4">
      <t>イス</t>
    </rPh>
    <phoneticPr fontId="7"/>
  </si>
  <si>
    <t>固定式</t>
    <rPh sb="0" eb="3">
      <t>コテイシキ</t>
    </rPh>
    <phoneticPr fontId="7"/>
  </si>
  <si>
    <t>R○年度出来高（60.2%）</t>
    <phoneticPr fontId="7"/>
  </si>
  <si>
    <t>私学事業団法人番号</t>
    <rPh sb="0" eb="5">
      <t>シガクジギョウダン</t>
    </rPh>
    <rPh sb="5" eb="9">
      <t>ホウジンバンゴウ</t>
    </rPh>
    <phoneticPr fontId="7"/>
  </si>
  <si>
    <t>国税庁法人番号</t>
    <rPh sb="0" eb="7">
      <t>コクゼイチョウホウジンバンゴウ</t>
    </rPh>
    <phoneticPr fontId="7"/>
  </si>
  <si>
    <t>学校名</t>
    <rPh sb="0" eb="2">
      <t>ガッコウ</t>
    </rPh>
    <rPh sb="2" eb="3">
      <t>メイ</t>
    </rPh>
    <phoneticPr fontId="53"/>
  </si>
  <si>
    <t>電話番号</t>
    <rPh sb="0" eb="2">
      <t>デンワ</t>
    </rPh>
    <rPh sb="2" eb="4">
      <t>バンゴウ</t>
    </rPh>
    <phoneticPr fontId="7"/>
  </si>
  <si>
    <t>管理責任者所属</t>
    <rPh sb="0" eb="5">
      <t>カンリセキニンシャ</t>
    </rPh>
    <rPh sb="5" eb="7">
      <t>ショゾク</t>
    </rPh>
    <phoneticPr fontId="7"/>
  </si>
  <si>
    <t>役職</t>
    <rPh sb="0" eb="2">
      <t>ヤクショク</t>
    </rPh>
    <phoneticPr fontId="7"/>
  </si>
  <si>
    <t>耐震指標①</t>
    <rPh sb="0" eb="4">
      <t>タイシンシヒョウ</t>
    </rPh>
    <phoneticPr fontId="53"/>
  </si>
  <si>
    <t>①数値</t>
    <rPh sb="1" eb="3">
      <t>スウチ</t>
    </rPh>
    <phoneticPr fontId="53"/>
  </si>
  <si>
    <t>耐震指標②</t>
    <rPh sb="0" eb="4">
      <t>タイシンシヒョウ</t>
    </rPh>
    <phoneticPr fontId="7"/>
  </si>
  <si>
    <t>②数値</t>
    <rPh sb="1" eb="3">
      <t>スウチ</t>
    </rPh>
    <phoneticPr fontId="7"/>
  </si>
  <si>
    <t>改築施設の避難所指定</t>
    <rPh sb="0" eb="4">
      <t>カイチクシセツ</t>
    </rPh>
    <rPh sb="5" eb="10">
      <t>ヒナンジョシテイ</t>
    </rPh>
    <phoneticPr fontId="7"/>
  </si>
  <si>
    <t>分割耐震改築工事</t>
    <rPh sb="0" eb="2">
      <t>ブンカツ</t>
    </rPh>
    <rPh sb="2" eb="4">
      <t>タイシン</t>
    </rPh>
    <rPh sb="4" eb="6">
      <t>カイチク</t>
    </rPh>
    <rPh sb="6" eb="8">
      <t>コウジ</t>
    </rPh>
    <phoneticPr fontId="7"/>
  </si>
  <si>
    <t>複数年計画</t>
    <rPh sb="0" eb="5">
      <t>フクスウネンケイカク</t>
    </rPh>
    <phoneticPr fontId="7"/>
  </si>
  <si>
    <t>補助希望額</t>
    <rPh sb="0" eb="5">
      <t>ホジョキボウガク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</si>
</sst>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_ "/>
    <numFmt numFmtId="177" formatCode="[$-411]ggge&quot;年&quot;m&quot;月&quot;d&quot;日&quot;;@"/>
    <numFmt numFmtId="178" formatCode="#,##0_);[Red]\(#,##0\)"/>
    <numFmt numFmtId="179" formatCode="#,##0&quot;円&quot;"/>
    <numFmt numFmtId="180" formatCode="#,##0;&quot;▲ &quot;#,##0"/>
    <numFmt numFmtId="181" formatCode="#,##0.0_ "/>
    <numFmt numFmtId="182" formatCode="#,##0.0;[Red]\-#,##0.0"/>
    <numFmt numFmtId="183" formatCode="#,##0.0_ &quot;千円/㎡&quot;"/>
    <numFmt numFmtId="184" formatCode="#,##0.0_ &quot;%&quot;"/>
    <numFmt numFmtId="185" formatCode="#,##0;&quot;△ &quot;#,##0"/>
    <numFmt numFmtId="186" formatCode="0_);[Red]\(0\)"/>
    <numFmt numFmtId="187" formatCode="&quot;¥&quot;#,##0_);[Red]\(&quot;¥&quot;#,##0\)"/>
    <numFmt numFmtId="188" formatCode="0.0&quot;(N/mm2) &quot;"/>
    <numFmt numFmtId="189" formatCode="[$-F800]dddd\,\ mmmm\ dd\,\ yyyy"/>
    <numFmt numFmtId="190" formatCode="#,###&quot;㎡ &quot;"/>
    <numFmt numFmtId="191" formatCode="###,###,###"/>
    <numFmt numFmtId="192" formatCode="[$-411]ge\.m\.d;@"/>
    <numFmt numFmtId="193" formatCode="#"/>
    <numFmt numFmtId="194" formatCode="General;General;"/>
  </numFmts>
  <fonts count="5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23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 tint="-0.249977111117893"/>
        <bgColor indexed="64"/>
      </patternFill>
    </fill>
  </fills>
  <borders count="1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51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25" xfId="0" applyFont="1" applyBorder="1" applyAlignment="1">
      <alignment horizontal="right" vertical="center"/>
    </xf>
    <xf numFmtId="176" fontId="8" fillId="0" borderId="28" xfId="0" applyNumberFormat="1" applyFont="1" applyBorder="1">
      <alignment vertical="center"/>
    </xf>
    <xf numFmtId="176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4" xfId="0" applyFont="1" applyBorder="1" applyAlignment="1">
      <alignment horizontal="right" vertical="center"/>
    </xf>
    <xf numFmtId="0" fontId="8" fillId="0" borderId="45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46" xfId="0" applyFont="1" applyBorder="1">
      <alignment vertical="center"/>
    </xf>
    <xf numFmtId="0" fontId="6" fillId="0" borderId="30" xfId="0" applyFont="1" applyBorder="1">
      <alignment vertical="center"/>
    </xf>
    <xf numFmtId="178" fontId="8" fillId="0" borderId="0" xfId="0" applyNumberFormat="1" applyFont="1">
      <alignment vertical="center"/>
    </xf>
    <xf numFmtId="178" fontId="8" fillId="0" borderId="0" xfId="0" applyNumberFormat="1" applyFont="1" applyAlignment="1">
      <alignment vertical="center" shrinkToFit="1"/>
    </xf>
    <xf numFmtId="178" fontId="32" fillId="0" borderId="49" xfId="0" applyNumberFormat="1" applyFont="1" applyBorder="1" applyAlignment="1">
      <alignment vertical="center" shrinkToFit="1"/>
    </xf>
    <xf numFmtId="178" fontId="32" fillId="0" borderId="50" xfId="0" applyNumberFormat="1" applyFont="1" applyBorder="1" applyAlignment="1">
      <alignment vertical="center" shrinkToFit="1"/>
    </xf>
    <xf numFmtId="178" fontId="32" fillId="0" borderId="51" xfId="0" applyNumberFormat="1" applyFont="1" applyBorder="1" applyAlignment="1">
      <alignment vertical="center" shrinkToFit="1"/>
    </xf>
    <xf numFmtId="178" fontId="32" fillId="0" borderId="52" xfId="0" applyNumberFormat="1" applyFont="1" applyBorder="1">
      <alignment vertical="center"/>
    </xf>
    <xf numFmtId="178" fontId="32" fillId="0" borderId="53" xfId="0" applyNumberFormat="1" applyFont="1" applyBorder="1" applyAlignment="1">
      <alignment vertical="center" shrinkToFit="1"/>
    </xf>
    <xf numFmtId="178" fontId="32" fillId="0" borderId="54" xfId="0" applyNumberFormat="1" applyFont="1" applyBorder="1" applyAlignment="1">
      <alignment vertical="center" shrinkToFit="1"/>
    </xf>
    <xf numFmtId="178" fontId="32" fillId="0" borderId="55" xfId="0" applyNumberFormat="1" applyFont="1" applyBorder="1" applyAlignment="1">
      <alignment vertical="center" shrinkToFit="1"/>
    </xf>
    <xf numFmtId="178" fontId="32" fillId="0" borderId="54" xfId="0" applyNumberFormat="1" applyFont="1" applyBorder="1" applyAlignment="1">
      <alignment vertical="center" justifyLastLine="1" shrinkToFit="1"/>
    </xf>
    <xf numFmtId="0" fontId="8" fillId="0" borderId="0" xfId="0" applyFont="1" applyAlignment="1">
      <alignment vertical="center" textRotation="255" shrinkToFit="1"/>
    </xf>
    <xf numFmtId="0" fontId="8" fillId="0" borderId="19" xfId="0" applyFont="1" applyBorder="1" applyAlignment="1">
      <alignment horizontal="center" vertical="center" textRotation="255" shrinkToFit="1"/>
    </xf>
    <xf numFmtId="0" fontId="8" fillId="0" borderId="20" xfId="0" applyFont="1" applyBorder="1" applyAlignment="1">
      <alignment horizontal="center" vertical="center" textRotation="255" shrinkToFit="1"/>
    </xf>
    <xf numFmtId="178" fontId="32" fillId="0" borderId="36" xfId="0" applyNumberFormat="1" applyFont="1" applyBorder="1">
      <alignment vertical="center"/>
    </xf>
    <xf numFmtId="0" fontId="8" fillId="0" borderId="77" xfId="0" applyFont="1" applyBorder="1" applyAlignment="1">
      <alignment vertical="distributed" textRotation="255" justifyLastLine="1"/>
    </xf>
    <xf numFmtId="0" fontId="34" fillId="25" borderId="83" xfId="0" applyFont="1" applyFill="1" applyBorder="1">
      <alignment vertical="center"/>
    </xf>
    <xf numFmtId="0" fontId="34" fillId="25" borderId="98" xfId="0" applyFont="1" applyFill="1" applyBorder="1">
      <alignment vertical="center"/>
    </xf>
    <xf numFmtId="0" fontId="34" fillId="25" borderId="100" xfId="0" applyFont="1" applyFill="1" applyBorder="1">
      <alignment vertical="center"/>
    </xf>
    <xf numFmtId="38" fontId="34" fillId="25" borderId="101" xfId="33" applyFont="1" applyFill="1" applyBorder="1">
      <alignment vertical="center"/>
    </xf>
    <xf numFmtId="0" fontId="34" fillId="25" borderId="102" xfId="0" applyFont="1" applyFill="1" applyBorder="1">
      <alignment vertical="center"/>
    </xf>
    <xf numFmtId="182" fontId="34" fillId="25" borderId="100" xfId="33" applyNumberFormat="1" applyFont="1" applyFill="1" applyBorder="1">
      <alignment vertical="center"/>
    </xf>
    <xf numFmtId="176" fontId="34" fillId="25" borderId="100" xfId="0" applyNumberFormat="1" applyFont="1" applyFill="1" applyBorder="1">
      <alignment vertical="center"/>
    </xf>
    <xf numFmtId="0" fontId="34" fillId="25" borderId="100" xfId="0" applyFont="1" applyFill="1" applyBorder="1" applyAlignment="1">
      <alignment horizontal="center" vertical="center"/>
    </xf>
    <xf numFmtId="0" fontId="34" fillId="25" borderId="101" xfId="0" applyFont="1" applyFill="1" applyBorder="1" applyAlignment="1">
      <alignment horizontal="center" vertical="center"/>
    </xf>
    <xf numFmtId="38" fontId="34" fillId="25" borderId="100" xfId="33" applyFont="1" applyFill="1" applyBorder="1">
      <alignment vertical="center"/>
    </xf>
    <xf numFmtId="178" fontId="11" fillId="0" borderId="0" xfId="0" applyNumberFormat="1" applyFont="1" applyAlignment="1">
      <alignment horizontal="right" vertical="center"/>
    </xf>
    <xf numFmtId="0" fontId="14" fillId="0" borderId="16" xfId="0" applyFont="1" applyBorder="1" applyAlignment="1">
      <alignment vertical="center" shrinkToFit="1"/>
    </xf>
    <xf numFmtId="0" fontId="8" fillId="30" borderId="35" xfId="0" applyFont="1" applyFill="1" applyBorder="1" applyAlignment="1">
      <alignment horizontal="center" vertical="center" wrapText="1" justifyLastLine="1"/>
    </xf>
    <xf numFmtId="178" fontId="8" fillId="30" borderId="48" xfId="0" applyNumberFormat="1" applyFont="1" applyFill="1" applyBorder="1" applyAlignment="1">
      <alignment horizontal="center" vertical="center" justifyLastLine="1"/>
    </xf>
    <xf numFmtId="0" fontId="8" fillId="30" borderId="31" xfId="0" applyFont="1" applyFill="1" applyBorder="1" applyAlignment="1">
      <alignment horizontal="center" vertical="center" wrapText="1" justifyLastLine="1"/>
    </xf>
    <xf numFmtId="178" fontId="8" fillId="30" borderId="32" xfId="0" applyNumberFormat="1" applyFont="1" applyFill="1" applyBorder="1" applyAlignment="1">
      <alignment horizontal="center" vertical="center" justifyLastLine="1"/>
    </xf>
    <xf numFmtId="0" fontId="8" fillId="30" borderId="26" xfId="0" applyFont="1" applyFill="1" applyBorder="1" applyAlignment="1">
      <alignment horizontal="center" vertical="center" wrapText="1" justifyLastLine="1"/>
    </xf>
    <xf numFmtId="178" fontId="8" fillId="30" borderId="27" xfId="0" applyNumberFormat="1" applyFont="1" applyFill="1" applyBorder="1" applyAlignment="1">
      <alignment horizontal="center" vertical="center" justifyLastLine="1"/>
    </xf>
    <xf numFmtId="0" fontId="8" fillId="0" borderId="0" xfId="0" applyFont="1" applyAlignment="1">
      <alignment horizontal="center" vertical="center"/>
    </xf>
    <xf numFmtId="176" fontId="34" fillId="25" borderId="100" xfId="0" applyNumberFormat="1" applyFont="1" applyFill="1" applyBorder="1" applyAlignment="1">
      <alignment horizontal="right" vertical="center"/>
    </xf>
    <xf numFmtId="0" fontId="0" fillId="0" borderId="47" xfId="0" applyBorder="1">
      <alignment vertical="center"/>
    </xf>
    <xf numFmtId="0" fontId="0" fillId="0" borderId="30" xfId="0" applyBorder="1">
      <alignment vertical="center"/>
    </xf>
    <xf numFmtId="0" fontId="34" fillId="25" borderId="83" xfId="0" applyFont="1" applyFill="1" applyBorder="1" applyAlignment="1">
      <alignment horizontal="left" vertical="center"/>
    </xf>
    <xf numFmtId="185" fontId="43" fillId="0" borderId="50" xfId="0" applyNumberFormat="1" applyFont="1" applyBorder="1" applyAlignment="1">
      <alignment vertical="center" shrinkToFit="1"/>
    </xf>
    <xf numFmtId="178" fontId="43" fillId="0" borderId="50" xfId="0" applyNumberFormat="1" applyFont="1" applyBorder="1" applyAlignment="1">
      <alignment vertical="center" shrinkToFit="1"/>
    </xf>
    <xf numFmtId="176" fontId="8" fillId="0" borderId="20" xfId="0" applyNumberFormat="1" applyFont="1" applyBorder="1" applyAlignment="1" applyProtection="1">
      <alignment horizontal="right" vertical="center" shrinkToFit="1"/>
      <protection locked="0"/>
    </xf>
    <xf numFmtId="176" fontId="8" fillId="0" borderId="21" xfId="0" applyNumberFormat="1" applyFont="1" applyBorder="1" applyAlignment="1" applyProtection="1">
      <alignment horizontal="right" vertical="center" shrinkToFit="1"/>
      <protection locked="0"/>
    </xf>
    <xf numFmtId="178" fontId="8" fillId="0" borderId="0" xfId="0" applyNumberFormat="1" applyFont="1" applyAlignment="1" applyProtection="1">
      <alignment horizontal="right" vertical="center"/>
      <protection locked="0"/>
    </xf>
    <xf numFmtId="178" fontId="8" fillId="0" borderId="0" xfId="0" applyNumberFormat="1" applyFont="1" applyProtection="1">
      <alignment vertical="center"/>
      <protection locked="0"/>
    </xf>
    <xf numFmtId="0" fontId="8" fillId="30" borderId="15" xfId="0" applyFont="1" applyFill="1" applyBorder="1" applyAlignment="1">
      <alignment horizontal="distributed" vertical="center" wrapText="1" justifyLastLine="1"/>
    </xf>
    <xf numFmtId="0" fontId="8" fillId="30" borderId="14" xfId="0" applyFont="1" applyFill="1" applyBorder="1" applyAlignment="1">
      <alignment horizontal="distributed" vertical="center" justifyLastLine="1"/>
    </xf>
    <xf numFmtId="0" fontId="8" fillId="30" borderId="11" xfId="0" applyFont="1" applyFill="1" applyBorder="1" applyAlignment="1">
      <alignment horizontal="distributed" vertical="center" justifyLastLine="1"/>
    </xf>
    <xf numFmtId="0" fontId="8" fillId="30" borderId="10" xfId="0" applyFont="1" applyFill="1" applyBorder="1" applyAlignment="1">
      <alignment horizontal="distributed" vertical="center" justifyLastLine="1"/>
    </xf>
    <xf numFmtId="0" fontId="8" fillId="30" borderId="17" xfId="0" applyFont="1" applyFill="1" applyBorder="1" applyAlignment="1">
      <alignment horizontal="left" vertical="center"/>
    </xf>
    <xf numFmtId="0" fontId="8" fillId="30" borderId="12" xfId="0" applyFont="1" applyFill="1" applyBorder="1" applyAlignment="1">
      <alignment horizontal="distributed" vertical="center" justifyLastLine="1"/>
    </xf>
    <xf numFmtId="0" fontId="8" fillId="30" borderId="18" xfId="0" applyFont="1" applyFill="1" applyBorder="1" applyAlignment="1">
      <alignment horizontal="left" vertical="center"/>
    </xf>
    <xf numFmtId="179" fontId="8" fillId="0" borderId="0" xfId="0" applyNumberFormat="1" applyFont="1">
      <alignment vertical="center"/>
    </xf>
    <xf numFmtId="180" fontId="8" fillId="0" borderId="0" xfId="0" applyNumberFormat="1" applyFont="1">
      <alignment vertical="center"/>
    </xf>
    <xf numFmtId="0" fontId="8" fillId="0" borderId="36" xfId="0" applyFont="1" applyBorder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8" fillId="30" borderId="11" xfId="46" applyFont="1" applyFill="1" applyBorder="1" applyAlignment="1">
      <alignment horizontal="center" vertical="center" wrapText="1"/>
    </xf>
    <xf numFmtId="0" fontId="34" fillId="25" borderId="24" xfId="0" applyFont="1" applyFill="1" applyBorder="1" applyProtection="1">
      <alignment vertical="center"/>
      <protection locked="0"/>
    </xf>
    <xf numFmtId="0" fontId="34" fillId="25" borderId="45" xfId="0" applyFont="1" applyFill="1" applyBorder="1" applyProtection="1">
      <alignment vertical="center"/>
      <protection locked="0"/>
    </xf>
    <xf numFmtId="0" fontId="34" fillId="25" borderId="19" xfId="0" applyFont="1" applyFill="1" applyBorder="1" applyProtection="1">
      <alignment vertical="center"/>
      <protection locked="0"/>
    </xf>
    <xf numFmtId="0" fontId="34" fillId="25" borderId="0" xfId="0" applyFont="1" applyFill="1" applyProtection="1">
      <alignment vertical="center"/>
      <protection locked="0"/>
    </xf>
    <xf numFmtId="176" fontId="34" fillId="25" borderId="0" xfId="0" applyNumberFormat="1" applyFont="1" applyFill="1" applyProtection="1">
      <alignment vertical="center"/>
      <protection locked="0"/>
    </xf>
    <xf numFmtId="176" fontId="34" fillId="25" borderId="19" xfId="0" applyNumberFormat="1" applyFont="1" applyFill="1" applyBorder="1" applyProtection="1">
      <alignment vertical="center"/>
      <protection locked="0"/>
    </xf>
    <xf numFmtId="0" fontId="34" fillId="25" borderId="46" xfId="0" applyFont="1" applyFill="1" applyBorder="1" applyProtection="1">
      <alignment vertical="center"/>
      <protection locked="0"/>
    </xf>
    <xf numFmtId="0" fontId="34" fillId="25" borderId="36" xfId="0" applyFont="1" applyFill="1" applyBorder="1" applyProtection="1">
      <alignment vertical="center"/>
      <protection locked="0"/>
    </xf>
    <xf numFmtId="0" fontId="34" fillId="25" borderId="96" xfId="0" applyFont="1" applyFill="1" applyBorder="1" applyProtection="1">
      <alignment vertical="center"/>
      <protection locked="0"/>
    </xf>
    <xf numFmtId="176" fontId="34" fillId="25" borderId="96" xfId="0" applyNumberFormat="1" applyFont="1" applyFill="1" applyBorder="1" applyProtection="1">
      <alignment vertical="center"/>
      <protection locked="0"/>
    </xf>
    <xf numFmtId="0" fontId="34" fillId="25" borderId="97" xfId="0" applyFont="1" applyFill="1" applyBorder="1" applyProtection="1">
      <alignment vertical="center"/>
      <protection locked="0"/>
    </xf>
    <xf numFmtId="9" fontId="34" fillId="25" borderId="0" xfId="43" applyFont="1" applyFill="1" applyBorder="1" applyProtection="1">
      <alignment vertical="center"/>
      <protection locked="0"/>
    </xf>
    <xf numFmtId="0" fontId="34" fillId="25" borderId="78" xfId="0" applyFont="1" applyFill="1" applyBorder="1" applyProtection="1">
      <alignment vertical="center"/>
      <protection locked="0"/>
    </xf>
    <xf numFmtId="0" fontId="34" fillId="25" borderId="87" xfId="0" applyFont="1" applyFill="1" applyBorder="1" applyAlignment="1" applyProtection="1">
      <alignment horizontal="right" vertical="center"/>
      <protection locked="0"/>
    </xf>
    <xf numFmtId="176" fontId="34" fillId="25" borderId="87" xfId="0" applyNumberFormat="1" applyFont="1" applyFill="1" applyBorder="1" applyProtection="1">
      <alignment vertical="center"/>
      <protection locked="0"/>
    </xf>
    <xf numFmtId="176" fontId="34" fillId="25" borderId="78" xfId="0" applyNumberFormat="1" applyFont="1" applyFill="1" applyBorder="1" applyProtection="1">
      <alignment vertical="center"/>
      <protection locked="0"/>
    </xf>
    <xf numFmtId="0" fontId="34" fillId="25" borderId="27" xfId="0" applyFont="1" applyFill="1" applyBorder="1" applyProtection="1">
      <alignment vertical="center"/>
      <protection locked="0"/>
    </xf>
    <xf numFmtId="0" fontId="34" fillId="25" borderId="102" xfId="0" applyFont="1" applyFill="1" applyBorder="1" applyProtection="1">
      <alignment vertical="center"/>
      <protection locked="0"/>
    </xf>
    <xf numFmtId="182" fontId="34" fillId="25" borderId="100" xfId="33" applyNumberFormat="1" applyFont="1" applyFill="1" applyBorder="1" applyProtection="1">
      <alignment vertical="center"/>
      <protection locked="0"/>
    </xf>
    <xf numFmtId="0" fontId="34" fillId="25" borderId="106" xfId="0" applyFont="1" applyFill="1" applyBorder="1" applyProtection="1">
      <alignment vertical="center"/>
      <protection locked="0"/>
    </xf>
    <xf numFmtId="182" fontId="34" fillId="25" borderId="103" xfId="33" applyNumberFormat="1" applyFont="1" applyFill="1" applyBorder="1" applyProtection="1">
      <alignment vertical="center"/>
      <protection locked="0"/>
    </xf>
    <xf numFmtId="38" fontId="34" fillId="25" borderId="103" xfId="33" applyFont="1" applyFill="1" applyBorder="1" applyProtection="1">
      <alignment vertical="center"/>
      <protection locked="0"/>
    </xf>
    <xf numFmtId="0" fontId="34" fillId="25" borderId="109" xfId="0" applyFont="1" applyFill="1" applyBorder="1" applyProtection="1">
      <alignment vertical="center"/>
      <protection locked="0"/>
    </xf>
    <xf numFmtId="0" fontId="34" fillId="25" borderId="118" xfId="0" applyFont="1" applyFill="1" applyBorder="1" applyProtection="1">
      <alignment vertical="center"/>
      <protection locked="0"/>
    </xf>
    <xf numFmtId="38" fontId="34" fillId="25" borderId="109" xfId="33" applyFont="1" applyFill="1" applyBorder="1" applyProtection="1">
      <alignment vertical="center"/>
      <protection locked="0"/>
    </xf>
    <xf numFmtId="0" fontId="34" fillId="25" borderId="100" xfId="0" applyFont="1" applyFill="1" applyBorder="1" applyProtection="1">
      <alignment vertical="center"/>
      <protection locked="0"/>
    </xf>
    <xf numFmtId="38" fontId="34" fillId="25" borderId="102" xfId="33" applyFont="1" applyFill="1" applyBorder="1" applyAlignment="1" applyProtection="1">
      <alignment vertical="center"/>
      <protection locked="0"/>
    </xf>
    <xf numFmtId="176" fontId="34" fillId="25" borderId="100" xfId="0" applyNumberFormat="1" applyFont="1" applyFill="1" applyBorder="1" applyProtection="1">
      <alignment vertical="center"/>
      <protection locked="0"/>
    </xf>
    <xf numFmtId="186" fontId="34" fillId="25" borderId="100" xfId="0" applyNumberFormat="1" applyFont="1" applyFill="1" applyBorder="1" applyProtection="1">
      <alignment vertical="center"/>
      <protection locked="0"/>
    </xf>
    <xf numFmtId="187" fontId="34" fillId="25" borderId="100" xfId="0" applyNumberFormat="1" applyFont="1" applyFill="1" applyBorder="1" applyProtection="1">
      <alignment vertical="center"/>
      <protection locked="0"/>
    </xf>
    <xf numFmtId="187" fontId="34" fillId="25" borderId="101" xfId="33" applyNumberFormat="1" applyFont="1" applyFill="1" applyBorder="1" applyProtection="1">
      <alignment vertical="center"/>
      <protection locked="0"/>
    </xf>
    <xf numFmtId="187" fontId="34" fillId="25" borderId="101" xfId="33" applyNumberFormat="1" applyFont="1" applyFill="1" applyBorder="1" applyAlignment="1" applyProtection="1">
      <alignment vertical="center"/>
      <protection locked="0"/>
    </xf>
    <xf numFmtId="187" fontId="34" fillId="25" borderId="117" xfId="33" applyNumberFormat="1" applyFont="1" applyFill="1" applyBorder="1" applyProtection="1">
      <alignment vertical="center"/>
      <protection locked="0"/>
    </xf>
    <xf numFmtId="187" fontId="34" fillId="25" borderId="104" xfId="33" applyNumberFormat="1" applyFont="1" applyFill="1" applyBorder="1" applyProtection="1">
      <alignment vertical="center"/>
      <protection locked="0"/>
    </xf>
    <xf numFmtId="0" fontId="34" fillId="25" borderId="103" xfId="0" applyFont="1" applyFill="1" applyBorder="1" applyProtection="1">
      <alignment vertical="center"/>
      <protection locked="0"/>
    </xf>
    <xf numFmtId="0" fontId="34" fillId="25" borderId="95" xfId="0" applyFont="1" applyFill="1" applyBorder="1" applyProtection="1">
      <alignment vertical="center"/>
      <protection locked="0"/>
    </xf>
    <xf numFmtId="182" fontId="34" fillId="25" borderId="100" xfId="33" applyNumberFormat="1" applyFont="1" applyFill="1" applyBorder="1" applyAlignment="1" applyProtection="1">
      <alignment vertical="center"/>
      <protection locked="0"/>
    </xf>
    <xf numFmtId="0" fontId="34" fillId="25" borderId="98" xfId="0" applyFont="1" applyFill="1" applyBorder="1" applyProtection="1">
      <alignment vertical="center"/>
      <protection locked="0"/>
    </xf>
    <xf numFmtId="0" fontId="34" fillId="25" borderId="105" xfId="0" applyFont="1" applyFill="1" applyBorder="1" applyProtection="1">
      <alignment vertical="center"/>
      <protection locked="0"/>
    </xf>
    <xf numFmtId="38" fontId="34" fillId="25" borderId="100" xfId="33" applyFont="1" applyFill="1" applyBorder="1" applyAlignment="1" applyProtection="1">
      <alignment vertical="center"/>
      <protection locked="0"/>
    </xf>
    <xf numFmtId="186" fontId="34" fillId="25" borderId="101" xfId="0" applyNumberFormat="1" applyFont="1" applyFill="1" applyBorder="1" applyProtection="1">
      <alignment vertical="center"/>
      <protection locked="0"/>
    </xf>
    <xf numFmtId="186" fontId="34" fillId="25" borderId="104" xfId="0" applyNumberFormat="1" applyFont="1" applyFill="1" applyBorder="1" applyProtection="1">
      <alignment vertical="center"/>
      <protection locked="0"/>
    </xf>
    <xf numFmtId="176" fontId="8" fillId="0" borderId="29" xfId="0" applyNumberFormat="1" applyFont="1" applyBorder="1" applyAlignment="1" applyProtection="1">
      <alignment horizontal="right" vertical="center"/>
      <protection locked="0"/>
    </xf>
    <xf numFmtId="0" fontId="6" fillId="0" borderId="47" xfId="0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176" fontId="8" fillId="0" borderId="28" xfId="0" applyNumberFormat="1" applyFont="1" applyBorder="1" applyAlignment="1" applyProtection="1">
      <alignment horizontal="right" vertical="center"/>
      <protection locked="0"/>
    </xf>
    <xf numFmtId="178" fontId="32" fillId="0" borderId="49" xfId="0" applyNumberFormat="1" applyFont="1" applyBorder="1" applyAlignment="1" applyProtection="1">
      <alignment horizontal="right" vertical="center" shrinkToFit="1"/>
      <protection locked="0"/>
    </xf>
    <xf numFmtId="178" fontId="32" fillId="0" borderId="50" xfId="0" applyNumberFormat="1" applyFont="1" applyBorder="1" applyAlignment="1" applyProtection="1">
      <alignment horizontal="right" vertical="center" shrinkToFit="1"/>
      <protection locked="0"/>
    </xf>
    <xf numFmtId="178" fontId="32" fillId="0" borderId="50" xfId="0" applyNumberFormat="1" applyFont="1" applyBorder="1" applyAlignment="1" applyProtection="1">
      <alignment horizontal="right" vertical="center" wrapText="1" shrinkToFit="1"/>
      <protection locked="0"/>
    </xf>
    <xf numFmtId="178" fontId="32" fillId="0" borderId="52" xfId="0" applyNumberFormat="1" applyFont="1" applyBorder="1" applyAlignment="1" applyProtection="1">
      <alignment horizontal="right" vertical="center"/>
      <protection locked="0"/>
    </xf>
    <xf numFmtId="178" fontId="32" fillId="0" borderId="36" xfId="0" applyNumberFormat="1" applyFont="1" applyBorder="1" applyAlignment="1" applyProtection="1">
      <alignment horizontal="righ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13" fillId="25" borderId="0" xfId="0" applyFont="1" applyFill="1">
      <alignment vertical="center"/>
    </xf>
    <xf numFmtId="178" fontId="0" fillId="0" borderId="0" xfId="0" applyNumberFormat="1" applyAlignment="1">
      <alignment horizontal="right" vertical="center"/>
    </xf>
    <xf numFmtId="0" fontId="0" fillId="25" borderId="0" xfId="0" applyFill="1">
      <alignment vertical="center"/>
    </xf>
    <xf numFmtId="0" fontId="34" fillId="25" borderId="0" xfId="0" applyFont="1" applyFill="1" applyAlignment="1">
      <alignment horizontal="center" vertical="center"/>
    </xf>
    <xf numFmtId="0" fontId="34" fillId="25" borderId="0" xfId="0" applyFont="1" applyFill="1">
      <alignment vertical="center"/>
    </xf>
    <xf numFmtId="176" fontId="34" fillId="25" borderId="0" xfId="0" applyNumberFormat="1" applyFont="1" applyFill="1">
      <alignment vertical="center"/>
    </xf>
    <xf numFmtId="176" fontId="34" fillId="25" borderId="0" xfId="0" applyNumberFormat="1" applyFont="1" applyFill="1" applyAlignment="1">
      <alignment horizontal="left" vertical="center"/>
    </xf>
    <xf numFmtId="0" fontId="34" fillId="30" borderId="82" xfId="0" applyFont="1" applyFill="1" applyBorder="1" applyAlignment="1">
      <alignment horizontal="left" vertical="center"/>
    </xf>
    <xf numFmtId="0" fontId="34" fillId="30" borderId="84" xfId="0" applyFont="1" applyFill="1" applyBorder="1">
      <alignment vertical="center"/>
    </xf>
    <xf numFmtId="176" fontId="34" fillId="25" borderId="24" xfId="0" applyNumberFormat="1" applyFont="1" applyFill="1" applyBorder="1">
      <alignment vertical="center"/>
    </xf>
    <xf numFmtId="0" fontId="34" fillId="30" borderId="83" xfId="0" applyFont="1" applyFill="1" applyBorder="1" applyAlignment="1">
      <alignment horizontal="left" vertical="center"/>
    </xf>
    <xf numFmtId="0" fontId="34" fillId="30" borderId="86" xfId="0" applyFont="1" applyFill="1" applyBorder="1">
      <alignment vertical="center"/>
    </xf>
    <xf numFmtId="0" fontId="34" fillId="30" borderId="88" xfId="0" applyFont="1" applyFill="1" applyBorder="1" applyAlignment="1">
      <alignment horizontal="left" vertical="center"/>
    </xf>
    <xf numFmtId="0" fontId="34" fillId="30" borderId="89" xfId="0" applyFont="1" applyFill="1" applyBorder="1">
      <alignment vertical="center"/>
    </xf>
    <xf numFmtId="0" fontId="12" fillId="25" borderId="0" xfId="0" applyFont="1" applyFill="1">
      <alignment vertical="center"/>
    </xf>
    <xf numFmtId="176" fontId="12" fillId="25" borderId="0" xfId="0" applyNumberFormat="1" applyFont="1" applyFill="1">
      <alignment vertical="center"/>
    </xf>
    <xf numFmtId="176" fontId="36" fillId="27" borderId="93" xfId="0" applyNumberFormat="1" applyFont="1" applyFill="1" applyBorder="1" applyAlignment="1">
      <alignment horizontal="center" vertical="center"/>
    </xf>
    <xf numFmtId="0" fontId="34" fillId="28" borderId="16" xfId="0" applyFont="1" applyFill="1" applyBorder="1" applyAlignment="1">
      <alignment horizontal="left" vertical="center"/>
    </xf>
    <xf numFmtId="0" fontId="36" fillId="28" borderId="0" xfId="0" applyFont="1" applyFill="1" applyAlignment="1">
      <alignment horizontal="center" vertical="center"/>
    </xf>
    <xf numFmtId="176" fontId="36" fillId="28" borderId="0" xfId="0" applyNumberFormat="1" applyFont="1" applyFill="1" applyAlignment="1">
      <alignment horizontal="center" vertical="center"/>
    </xf>
    <xf numFmtId="0" fontId="36" fillId="28" borderId="36" xfId="0" applyFont="1" applyFill="1" applyBorder="1" applyAlignment="1">
      <alignment horizontal="center" vertical="center"/>
    </xf>
    <xf numFmtId="0" fontId="34" fillId="24" borderId="13" xfId="0" applyFont="1" applyFill="1" applyBorder="1" applyAlignment="1">
      <alignment horizontal="center" vertical="center"/>
    </xf>
    <xf numFmtId="0" fontId="34" fillId="25" borderId="45" xfId="0" applyFont="1" applyFill="1" applyBorder="1">
      <alignment vertical="center"/>
    </xf>
    <xf numFmtId="0" fontId="34" fillId="25" borderId="19" xfId="0" applyFont="1" applyFill="1" applyBorder="1">
      <alignment vertical="center"/>
    </xf>
    <xf numFmtId="0" fontId="34" fillId="24" borderId="16" xfId="0" applyFont="1" applyFill="1" applyBorder="1" applyAlignment="1">
      <alignment horizontal="center" vertical="center"/>
    </xf>
    <xf numFmtId="0" fontId="34" fillId="25" borderId="24" xfId="0" applyFont="1" applyFill="1" applyBorder="1">
      <alignment vertical="center"/>
    </xf>
    <xf numFmtId="0" fontId="34" fillId="25" borderId="36" xfId="0" applyFont="1" applyFill="1" applyBorder="1">
      <alignment vertical="center"/>
    </xf>
    <xf numFmtId="0" fontId="34" fillId="25" borderId="95" xfId="0" applyFont="1" applyFill="1" applyBorder="1">
      <alignment vertical="center"/>
    </xf>
    <xf numFmtId="0" fontId="34" fillId="25" borderId="97" xfId="0" applyFont="1" applyFill="1" applyBorder="1">
      <alignment vertical="center"/>
    </xf>
    <xf numFmtId="0" fontId="34" fillId="25" borderId="87" xfId="0" applyFont="1" applyFill="1" applyBorder="1">
      <alignment vertical="center"/>
    </xf>
    <xf numFmtId="176" fontId="34" fillId="25" borderId="87" xfId="0" applyNumberFormat="1" applyFont="1" applyFill="1" applyBorder="1">
      <alignment vertical="center"/>
    </xf>
    <xf numFmtId="0" fontId="34" fillId="25" borderId="31" xfId="0" applyFont="1" applyFill="1" applyBorder="1">
      <alignment vertical="center"/>
    </xf>
    <xf numFmtId="181" fontId="34" fillId="25" borderId="78" xfId="0" applyNumberFormat="1" applyFont="1" applyFill="1" applyBorder="1">
      <alignment vertical="center"/>
    </xf>
    <xf numFmtId="0" fontId="34" fillId="24" borderId="77" xfId="0" applyFont="1" applyFill="1" applyBorder="1" applyAlignment="1">
      <alignment horizontal="center" vertical="center"/>
    </xf>
    <xf numFmtId="0" fontId="34" fillId="24" borderId="10" xfId="0" applyFont="1" applyFill="1" applyBorder="1">
      <alignment vertical="center"/>
    </xf>
    <xf numFmtId="0" fontId="34" fillId="24" borderId="20" xfId="0" applyFont="1" applyFill="1" applyBorder="1">
      <alignment vertical="center"/>
    </xf>
    <xf numFmtId="176" fontId="37" fillId="24" borderId="20" xfId="0" applyNumberFormat="1" applyFont="1" applyFill="1" applyBorder="1">
      <alignment vertical="center"/>
    </xf>
    <xf numFmtId="0" fontId="38" fillId="24" borderId="17" xfId="0" applyFont="1" applyFill="1" applyBorder="1">
      <alignment vertical="center"/>
    </xf>
    <xf numFmtId="0" fontId="34" fillId="24" borderId="43" xfId="0" applyFont="1" applyFill="1" applyBorder="1" applyAlignment="1">
      <alignment horizontal="center" vertical="center"/>
    </xf>
    <xf numFmtId="0" fontId="37" fillId="25" borderId="82" xfId="0" applyFont="1" applyFill="1" applyBorder="1">
      <alignment vertical="center"/>
    </xf>
    <xf numFmtId="0" fontId="34" fillId="25" borderId="85" xfId="0" applyFont="1" applyFill="1" applyBorder="1">
      <alignment vertical="center"/>
    </xf>
    <xf numFmtId="176" fontId="34" fillId="25" borderId="85" xfId="0" applyNumberFormat="1" applyFont="1" applyFill="1" applyBorder="1">
      <alignment vertical="center"/>
    </xf>
    <xf numFmtId="0" fontId="34" fillId="25" borderId="99" xfId="0" applyFont="1" applyFill="1" applyBorder="1">
      <alignment vertical="center"/>
    </xf>
    <xf numFmtId="0" fontId="34" fillId="24" borderId="71" xfId="0" applyFont="1" applyFill="1" applyBorder="1" applyAlignment="1">
      <alignment horizontal="center" vertical="center"/>
    </xf>
    <xf numFmtId="186" fontId="34" fillId="25" borderId="101" xfId="0" applyNumberFormat="1" applyFont="1" applyFill="1" applyBorder="1">
      <alignment vertical="center"/>
    </xf>
    <xf numFmtId="182" fontId="34" fillId="25" borderId="100" xfId="33" applyNumberFormat="1" applyFont="1" applyFill="1" applyBorder="1" applyProtection="1">
      <alignment vertical="center"/>
    </xf>
    <xf numFmtId="176" fontId="37" fillId="25" borderId="103" xfId="0" applyNumberFormat="1" applyFont="1" applyFill="1" applyBorder="1" applyAlignment="1">
      <alignment horizontal="right" vertical="center"/>
    </xf>
    <xf numFmtId="176" fontId="37" fillId="25" borderId="104" xfId="0" applyNumberFormat="1" applyFont="1" applyFill="1" applyBorder="1">
      <alignment vertical="center"/>
    </xf>
    <xf numFmtId="0" fontId="37" fillId="25" borderId="83" xfId="0" applyFont="1" applyFill="1" applyBorder="1">
      <alignment vertical="center"/>
    </xf>
    <xf numFmtId="38" fontId="34" fillId="25" borderId="87" xfId="33" applyFont="1" applyFill="1" applyBorder="1" applyProtection="1">
      <alignment vertical="center"/>
    </xf>
    <xf numFmtId="176" fontId="37" fillId="25" borderId="109" xfId="0" applyNumberFormat="1" applyFont="1" applyFill="1" applyBorder="1" applyAlignment="1">
      <alignment horizontal="right" vertical="center"/>
    </xf>
    <xf numFmtId="176" fontId="37" fillId="25" borderId="117" xfId="0" applyNumberFormat="1" applyFont="1" applyFill="1" applyBorder="1">
      <alignment vertical="center"/>
    </xf>
    <xf numFmtId="0" fontId="34" fillId="25" borderId="107" xfId="0" applyFont="1" applyFill="1" applyBorder="1">
      <alignment vertical="center"/>
    </xf>
    <xf numFmtId="0" fontId="34" fillId="31" borderId="10" xfId="0" applyFont="1" applyFill="1" applyBorder="1">
      <alignment vertical="center"/>
    </xf>
    <xf numFmtId="0" fontId="34" fillId="31" borderId="20" xfId="0" applyFont="1" applyFill="1" applyBorder="1">
      <alignment vertical="center"/>
    </xf>
    <xf numFmtId="38" fontId="34" fillId="31" borderId="20" xfId="33" applyFont="1" applyFill="1" applyBorder="1" applyProtection="1">
      <alignment vertical="center"/>
    </xf>
    <xf numFmtId="176" fontId="37" fillId="31" borderId="20" xfId="0" applyNumberFormat="1" applyFont="1" applyFill="1" applyBorder="1">
      <alignment vertical="center"/>
    </xf>
    <xf numFmtId="38" fontId="34" fillId="25" borderId="19" xfId="33" applyFont="1" applyFill="1" applyBorder="1" applyProtection="1">
      <alignment vertical="center"/>
    </xf>
    <xf numFmtId="0" fontId="34" fillId="25" borderId="116" xfId="0" applyFont="1" applyFill="1" applyBorder="1">
      <alignment vertical="center"/>
    </xf>
    <xf numFmtId="0" fontId="34" fillId="25" borderId="110" xfId="0" applyFont="1" applyFill="1" applyBorder="1" applyAlignment="1">
      <alignment horizontal="right" vertical="center"/>
    </xf>
    <xf numFmtId="0" fontId="34" fillId="25" borderId="112" xfId="0" applyFont="1" applyFill="1" applyBorder="1" applyAlignment="1">
      <alignment horizontal="center" vertical="center"/>
    </xf>
    <xf numFmtId="10" fontId="34" fillId="25" borderId="100" xfId="0" applyNumberFormat="1" applyFont="1" applyFill="1" applyBorder="1" applyAlignment="1">
      <alignment horizontal="right" vertical="center"/>
    </xf>
    <xf numFmtId="0" fontId="34" fillId="24" borderId="60" xfId="0" applyFont="1" applyFill="1" applyBorder="1" applyAlignment="1">
      <alignment horizontal="center" vertical="center"/>
    </xf>
    <xf numFmtId="0" fontId="34" fillId="24" borderId="57" xfId="0" applyFont="1" applyFill="1" applyBorder="1">
      <alignment vertical="center"/>
    </xf>
    <xf numFmtId="0" fontId="34" fillId="24" borderId="75" xfId="0" applyFont="1" applyFill="1" applyBorder="1">
      <alignment vertical="center"/>
    </xf>
    <xf numFmtId="176" fontId="37" fillId="24" borderId="75" xfId="0" applyNumberFormat="1" applyFont="1" applyFill="1" applyBorder="1">
      <alignment vertical="center"/>
    </xf>
    <xf numFmtId="0" fontId="12" fillId="25" borderId="0" xfId="0" applyFont="1" applyFill="1" applyAlignment="1">
      <alignment horizontal="center" vertical="center"/>
    </xf>
    <xf numFmtId="183" fontId="37" fillId="25" borderId="0" xfId="0" applyNumberFormat="1" applyFont="1" applyFill="1">
      <alignment vertical="center"/>
    </xf>
    <xf numFmtId="184" fontId="37" fillId="25" borderId="0" xfId="0" applyNumberFormat="1" applyFont="1" applyFill="1">
      <alignment vertical="center"/>
    </xf>
    <xf numFmtId="0" fontId="0" fillId="25" borderId="0" xfId="0" applyFill="1" applyAlignment="1">
      <alignment horizontal="center" vertical="center"/>
    </xf>
    <xf numFmtId="176" fontId="0" fillId="25" borderId="0" xfId="0" applyNumberFormat="1" applyFill="1">
      <alignment vertical="center"/>
    </xf>
    <xf numFmtId="181" fontId="34" fillId="25" borderId="100" xfId="0" applyNumberFormat="1" applyFont="1" applyFill="1" applyBorder="1" applyProtection="1">
      <alignment vertical="center"/>
      <protection locked="0"/>
    </xf>
    <xf numFmtId="0" fontId="38" fillId="31" borderId="17" xfId="0" applyFont="1" applyFill="1" applyBorder="1">
      <alignment vertical="center"/>
    </xf>
    <xf numFmtId="176" fontId="34" fillId="32" borderId="0" xfId="0" applyNumberFormat="1" applyFont="1" applyFill="1" applyProtection="1">
      <alignment vertical="center"/>
      <protection locked="0"/>
    </xf>
    <xf numFmtId="0" fontId="34" fillId="30" borderId="110" xfId="0" applyFont="1" applyFill="1" applyBorder="1" applyAlignment="1">
      <alignment horizontal="left" vertical="center"/>
    </xf>
    <xf numFmtId="0" fontId="34" fillId="30" borderId="111" xfId="0" applyFont="1" applyFill="1" applyBorder="1">
      <alignment vertical="center"/>
    </xf>
    <xf numFmtId="0" fontId="34" fillId="25" borderId="88" xfId="0" applyFont="1" applyFill="1" applyBorder="1">
      <alignment vertical="center"/>
    </xf>
    <xf numFmtId="176" fontId="34" fillId="25" borderId="19" xfId="0" applyNumberFormat="1" applyFont="1" applyFill="1" applyBorder="1">
      <alignment vertical="center"/>
    </xf>
    <xf numFmtId="0" fontId="34" fillId="25" borderId="46" xfId="0" applyFont="1" applyFill="1" applyBorder="1">
      <alignment vertical="center"/>
    </xf>
    <xf numFmtId="176" fontId="34" fillId="32" borderId="0" xfId="0" applyNumberFormat="1" applyFont="1" applyFill="1">
      <alignment vertical="center"/>
    </xf>
    <xf numFmtId="0" fontId="34" fillId="25" borderId="96" xfId="0" applyFont="1" applyFill="1" applyBorder="1">
      <alignment vertical="center"/>
    </xf>
    <xf numFmtId="176" fontId="34" fillId="25" borderId="96" xfId="0" applyNumberFormat="1" applyFont="1" applyFill="1" applyBorder="1">
      <alignment vertical="center"/>
    </xf>
    <xf numFmtId="9" fontId="34" fillId="25" borderId="0" xfId="43" applyFont="1" applyFill="1" applyBorder="1">
      <alignment vertical="center"/>
    </xf>
    <xf numFmtId="0" fontId="34" fillId="25" borderId="87" xfId="0" applyFont="1" applyFill="1" applyBorder="1" applyAlignment="1">
      <alignment horizontal="right" vertical="center"/>
    </xf>
    <xf numFmtId="0" fontId="34" fillId="25" borderId="78" xfId="0" applyFont="1" applyFill="1" applyBorder="1">
      <alignment vertical="center"/>
    </xf>
    <xf numFmtId="176" fontId="34" fillId="25" borderId="78" xfId="0" applyNumberFormat="1" applyFont="1" applyFill="1" applyBorder="1">
      <alignment vertical="center"/>
    </xf>
    <xf numFmtId="0" fontId="34" fillId="25" borderId="27" xfId="0" applyFont="1" applyFill="1" applyBorder="1">
      <alignment vertical="center"/>
    </xf>
    <xf numFmtId="38" fontId="34" fillId="25" borderId="87" xfId="33" applyFont="1" applyFill="1" applyBorder="1">
      <alignment vertical="center"/>
    </xf>
    <xf numFmtId="0" fontId="34" fillId="25" borderId="83" xfId="0" applyFont="1" applyFill="1" applyBorder="1" applyAlignment="1">
      <alignment horizontal="right" vertical="center"/>
    </xf>
    <xf numFmtId="0" fontId="34" fillId="25" borderId="83" xfId="0" applyFont="1" applyFill="1" applyBorder="1" applyAlignment="1">
      <alignment horizontal="center" vertical="center"/>
    </xf>
    <xf numFmtId="0" fontId="34" fillId="25" borderId="105" xfId="0" applyFont="1" applyFill="1" applyBorder="1">
      <alignment vertical="center"/>
    </xf>
    <xf numFmtId="0" fontId="34" fillId="25" borderId="103" xfId="0" applyFont="1" applyFill="1" applyBorder="1">
      <alignment vertical="center"/>
    </xf>
    <xf numFmtId="38" fontId="34" fillId="25" borderId="104" xfId="33" applyFont="1" applyFill="1" applyBorder="1">
      <alignment vertical="center"/>
    </xf>
    <xf numFmtId="0" fontId="34" fillId="25" borderId="106" xfId="0" applyFont="1" applyFill="1" applyBorder="1">
      <alignment vertical="center"/>
    </xf>
    <xf numFmtId="182" fontId="34" fillId="25" borderId="103" xfId="33" applyNumberFormat="1" applyFont="1" applyFill="1" applyBorder="1">
      <alignment vertical="center"/>
    </xf>
    <xf numFmtId="38" fontId="34" fillId="25" borderId="103" xfId="33" applyFont="1" applyFill="1" applyBorder="1">
      <alignment vertical="center"/>
    </xf>
    <xf numFmtId="176" fontId="34" fillId="25" borderId="104" xfId="0" applyNumberFormat="1" applyFont="1" applyFill="1" applyBorder="1">
      <alignment vertical="center"/>
    </xf>
    <xf numFmtId="0" fontId="34" fillId="25" borderId="109" xfId="0" applyFont="1" applyFill="1" applyBorder="1">
      <alignment vertical="center"/>
    </xf>
    <xf numFmtId="38" fontId="34" fillId="25" borderId="117" xfId="33" applyFont="1" applyFill="1" applyBorder="1">
      <alignment vertical="center"/>
    </xf>
    <xf numFmtId="0" fontId="34" fillId="25" borderId="118" xfId="0" applyFont="1" applyFill="1" applyBorder="1">
      <alignment vertical="center"/>
    </xf>
    <xf numFmtId="38" fontId="34" fillId="25" borderId="109" xfId="33" applyFont="1" applyFill="1" applyBorder="1">
      <alignment vertical="center"/>
    </xf>
    <xf numFmtId="38" fontId="34" fillId="31" borderId="20" xfId="33" applyFont="1" applyFill="1" applyBorder="1">
      <alignment vertical="center"/>
    </xf>
    <xf numFmtId="0" fontId="34" fillId="31" borderId="44" xfId="0" applyFont="1" applyFill="1" applyBorder="1">
      <alignment vertical="center"/>
    </xf>
    <xf numFmtId="38" fontId="34" fillId="25" borderId="19" xfId="33" applyFont="1" applyFill="1" applyBorder="1">
      <alignment vertical="center"/>
    </xf>
    <xf numFmtId="0" fontId="34" fillId="24" borderId="76" xfId="0" applyFont="1" applyFill="1" applyBorder="1">
      <alignment vertical="center"/>
    </xf>
    <xf numFmtId="0" fontId="46" fillId="0" borderId="0" xfId="45" applyFont="1">
      <alignment vertical="center"/>
    </xf>
    <xf numFmtId="0" fontId="34" fillId="32" borderId="24" xfId="0" applyFont="1" applyFill="1" applyBorder="1">
      <alignment vertical="center"/>
    </xf>
    <xf numFmtId="10" fontId="34" fillId="32" borderId="0" xfId="0" applyNumberFormat="1" applyFont="1" applyFill="1">
      <alignment vertical="center"/>
    </xf>
    <xf numFmtId="181" fontId="34" fillId="32" borderId="78" xfId="0" applyNumberFormat="1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8" fillId="0" borderId="0" xfId="0" applyFont="1" applyAlignment="1">
      <alignment horizontal="distributed" vertical="center" shrinkToFit="1"/>
    </xf>
    <xf numFmtId="0" fontId="8" fillId="33" borderId="47" xfId="0" applyFont="1" applyFill="1" applyBorder="1" applyAlignment="1">
      <alignment horizontal="distributed" vertical="center"/>
    </xf>
    <xf numFmtId="0" fontId="49" fillId="0" borderId="0" xfId="0" applyFont="1">
      <alignment vertical="center"/>
    </xf>
    <xf numFmtId="0" fontId="49" fillId="0" borderId="0" xfId="0" applyFont="1" applyAlignment="1">
      <alignment horizontal="left" vertical="center"/>
    </xf>
    <xf numFmtId="0" fontId="8" fillId="33" borderId="41" xfId="0" applyFont="1" applyFill="1" applyBorder="1" applyAlignment="1">
      <alignment horizontal="distributed" vertical="center" wrapText="1"/>
    </xf>
    <xf numFmtId="49" fontId="8" fillId="0" borderId="42" xfId="0" applyNumberFormat="1" applyFont="1" applyBorder="1" applyAlignment="1" applyProtection="1">
      <alignment horizontal="center" vertical="center" shrinkToFit="1"/>
      <protection locked="0"/>
    </xf>
    <xf numFmtId="0" fontId="8" fillId="33" borderId="42" xfId="0" applyFont="1" applyFill="1" applyBorder="1" applyAlignment="1">
      <alignment horizontal="distributed" vertical="center" wrapText="1"/>
    </xf>
    <xf numFmtId="0" fontId="8" fillId="0" borderId="42" xfId="0" quotePrefix="1" applyFont="1" applyBorder="1" applyAlignment="1" applyProtection="1">
      <alignment horizontal="center" vertical="center" shrinkToFit="1"/>
      <protection locked="0"/>
    </xf>
    <xf numFmtId="0" fontId="8" fillId="33" borderId="42" xfId="0" applyFont="1" applyFill="1" applyBorder="1" applyAlignment="1">
      <alignment horizontal="distributed" vertical="center"/>
    </xf>
    <xf numFmtId="49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8" fillId="33" borderId="71" xfId="0" applyFont="1" applyFill="1" applyBorder="1" applyAlignment="1">
      <alignment horizontal="distributed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33" borderId="39" xfId="0" applyFont="1" applyFill="1" applyBorder="1" applyAlignment="1">
      <alignment horizontal="distributed" vertical="center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33" borderId="124" xfId="0" applyFont="1" applyFill="1" applyBorder="1" applyAlignment="1">
      <alignment horizontal="distributed" vertical="center"/>
    </xf>
    <xf numFmtId="0" fontId="8" fillId="0" borderId="125" xfId="0" quotePrefix="1" applyFont="1" applyBorder="1" applyAlignment="1" applyProtection="1">
      <alignment horizontal="center" vertical="center" shrinkToFit="1"/>
      <protection locked="0"/>
    </xf>
    <xf numFmtId="0" fontId="8" fillId="33" borderId="45" xfId="0" applyFont="1" applyFill="1" applyBorder="1" applyAlignment="1">
      <alignment horizontal="distributed" vertical="center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8" fillId="33" borderId="47" xfId="0" applyFont="1" applyFill="1" applyBorder="1" applyAlignment="1">
      <alignment horizontal="distributed" vertical="center" wrapText="1"/>
    </xf>
    <xf numFmtId="0" fontId="8" fillId="0" borderId="45" xfId="0" quotePrefix="1" applyFont="1" applyBorder="1" applyAlignment="1" applyProtection="1">
      <alignment horizontal="center" vertical="center" shrinkToFit="1"/>
      <protection locked="0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8" fillId="33" borderId="126" xfId="0" applyFont="1" applyFill="1" applyBorder="1" applyAlignment="1">
      <alignment horizontal="distributed" vertical="center" wrapText="1"/>
    </xf>
    <xf numFmtId="0" fontId="8" fillId="0" borderId="127" xfId="0" applyFont="1" applyBorder="1" applyAlignment="1" applyProtection="1">
      <alignment horizontal="left" vertical="center"/>
      <protection locked="0"/>
    </xf>
    <xf numFmtId="0" fontId="8" fillId="0" borderId="128" xfId="0" applyFont="1" applyBorder="1" applyAlignment="1">
      <alignment vertical="center" wrapText="1"/>
    </xf>
    <xf numFmtId="0" fontId="8" fillId="0" borderId="129" xfId="0" applyFont="1" applyBorder="1" applyAlignment="1">
      <alignment vertical="center" wrapText="1"/>
    </xf>
    <xf numFmtId="0" fontId="8" fillId="33" borderId="11" xfId="0" applyFont="1" applyFill="1" applyBorder="1" applyAlignment="1">
      <alignment horizontal="distributed" vertical="center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189" fontId="8" fillId="0" borderId="39" xfId="0" applyNumberFormat="1" applyFont="1" applyBorder="1" applyAlignment="1" applyProtection="1">
      <alignment horizontal="center" vertical="center" shrinkToFit="1"/>
      <protection locked="0"/>
    </xf>
    <xf numFmtId="0" fontId="8" fillId="33" borderId="80" xfId="0" applyFont="1" applyFill="1" applyBorder="1" applyAlignment="1">
      <alignment horizontal="distributed" vertical="center" wrapText="1"/>
    </xf>
    <xf numFmtId="0" fontId="8" fillId="0" borderId="72" xfId="0" applyFont="1" applyBorder="1" applyAlignment="1" applyProtection="1">
      <alignment horizontal="center" vertical="center" shrinkToFit="1"/>
      <protection locked="0"/>
    </xf>
    <xf numFmtId="190" fontId="8" fillId="0" borderId="40" xfId="33" applyNumberFormat="1" applyFont="1" applyBorder="1" applyAlignment="1" applyProtection="1">
      <alignment horizontal="center" vertical="center" shrinkToFit="1"/>
      <protection locked="0"/>
    </xf>
    <xf numFmtId="0" fontId="8" fillId="33" borderId="34" xfId="0" applyFont="1" applyFill="1" applyBorder="1" applyAlignment="1">
      <alignment horizontal="distributed" vertical="center" wrapText="1"/>
    </xf>
    <xf numFmtId="0" fontId="8" fillId="33" borderId="40" xfId="0" applyFont="1" applyFill="1" applyBorder="1" applyAlignment="1">
      <alignment horizontal="distributed" vertical="center"/>
    </xf>
    <xf numFmtId="0" fontId="8" fillId="33" borderId="39" xfId="0" applyFont="1" applyFill="1" applyBorder="1" applyAlignment="1">
      <alignment horizontal="distributed" vertical="center" wrapText="1"/>
    </xf>
    <xf numFmtId="189" fontId="8" fillId="0" borderId="20" xfId="0" applyNumberFormat="1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wrapText="1" justifyLastLine="1"/>
    </xf>
    <xf numFmtId="0" fontId="8" fillId="0" borderId="0" xfId="0" applyFont="1" applyAlignment="1">
      <alignment vertical="center" shrinkToFit="1"/>
    </xf>
    <xf numFmtId="0" fontId="41" fillId="0" borderId="0" xfId="0" applyFont="1" applyAlignment="1">
      <alignment horizontal="right" shrinkToFit="1"/>
    </xf>
    <xf numFmtId="180" fontId="8" fillId="33" borderId="133" xfId="0" applyNumberFormat="1" applyFont="1" applyFill="1" applyBorder="1" applyAlignment="1">
      <alignment horizontal="center" vertical="center" wrapText="1"/>
    </xf>
    <xf numFmtId="191" fontId="8" fillId="0" borderId="28" xfId="33" applyNumberFormat="1" applyFont="1" applyFill="1" applyBorder="1" applyAlignment="1" applyProtection="1">
      <alignment horizontal="right" vertical="center"/>
      <protection locked="0"/>
    </xf>
    <xf numFmtId="0" fontId="8" fillId="33" borderId="133" xfId="0" applyFont="1" applyFill="1" applyBorder="1" applyAlignment="1">
      <alignment horizontal="center" vertical="center" wrapText="1"/>
    </xf>
    <xf numFmtId="191" fontId="8" fillId="0" borderId="28" xfId="33" applyNumberFormat="1" applyFont="1" applyFill="1" applyBorder="1" applyAlignment="1" applyProtection="1">
      <alignment vertical="center" shrinkToFit="1"/>
      <protection locked="0"/>
    </xf>
    <xf numFmtId="191" fontId="8" fillId="0" borderId="46" xfId="33" applyNumberFormat="1" applyFont="1" applyFill="1" applyBorder="1" applyAlignment="1" applyProtection="1">
      <alignment horizontal="right" vertical="center"/>
    </xf>
    <xf numFmtId="180" fontId="8" fillId="33" borderId="135" xfId="0" applyNumberFormat="1" applyFont="1" applyFill="1" applyBorder="1" applyAlignment="1">
      <alignment horizontal="center" vertical="center" wrapText="1"/>
    </xf>
    <xf numFmtId="0" fontId="8" fillId="33" borderId="135" xfId="0" applyFont="1" applyFill="1" applyBorder="1" applyAlignment="1">
      <alignment horizontal="center" vertical="center" wrapText="1"/>
    </xf>
    <xf numFmtId="191" fontId="8" fillId="0" borderId="98" xfId="33" applyNumberFormat="1" applyFont="1" applyFill="1" applyBorder="1" applyAlignment="1" applyProtection="1">
      <alignment horizontal="right" vertical="center"/>
    </xf>
    <xf numFmtId="180" fontId="50" fillId="33" borderId="137" xfId="0" applyNumberFormat="1" applyFont="1" applyFill="1" applyBorder="1" applyAlignment="1">
      <alignment horizontal="center" vertical="center" wrapText="1"/>
    </xf>
    <xf numFmtId="191" fontId="8" fillId="0" borderId="29" xfId="33" applyNumberFormat="1" applyFont="1" applyFill="1" applyBorder="1" applyProtection="1">
      <alignment vertical="center"/>
      <protection locked="0"/>
    </xf>
    <xf numFmtId="0" fontId="8" fillId="33" borderId="113" xfId="0" applyFont="1" applyFill="1" applyBorder="1" applyAlignment="1">
      <alignment horizontal="center" vertical="center" wrapText="1"/>
    </xf>
    <xf numFmtId="191" fontId="8" fillId="0" borderId="78" xfId="33" applyNumberFormat="1" applyFont="1" applyFill="1" applyBorder="1" applyProtection="1">
      <alignment vertical="center"/>
      <protection locked="0"/>
    </xf>
    <xf numFmtId="180" fontId="50" fillId="33" borderId="138" xfId="0" applyNumberFormat="1" applyFont="1" applyFill="1" applyBorder="1" applyAlignment="1">
      <alignment horizontal="center" vertical="center" wrapText="1"/>
    </xf>
    <xf numFmtId="191" fontId="8" fillId="0" borderId="27" xfId="33" applyNumberFormat="1" applyFont="1" applyFill="1" applyBorder="1" applyAlignment="1" applyProtection="1">
      <alignment horizontal="right" vertical="center"/>
    </xf>
    <xf numFmtId="180" fontId="8" fillId="33" borderId="133" xfId="0" applyNumberFormat="1" applyFont="1" applyFill="1" applyBorder="1" applyAlignment="1">
      <alignment horizontal="center" vertical="center"/>
    </xf>
    <xf numFmtId="191" fontId="8" fillId="33" borderId="28" xfId="33" applyNumberFormat="1" applyFont="1" applyFill="1" applyBorder="1" applyProtection="1">
      <alignment vertical="center"/>
    </xf>
    <xf numFmtId="180" fontId="8" fillId="33" borderId="116" xfId="0" applyNumberFormat="1" applyFont="1" applyFill="1" applyBorder="1" applyAlignment="1">
      <alignment horizontal="center" vertical="center"/>
    </xf>
    <xf numFmtId="191" fontId="8" fillId="33" borderId="46" xfId="33" applyNumberFormat="1" applyFont="1" applyFill="1" applyBorder="1" applyProtection="1">
      <alignment vertical="center"/>
    </xf>
    <xf numFmtId="180" fontId="46" fillId="0" borderId="114" xfId="0" applyNumberFormat="1" applyFont="1" applyBorder="1" applyAlignment="1">
      <alignment horizontal="center" vertical="center" wrapText="1"/>
    </xf>
    <xf numFmtId="38" fontId="51" fillId="0" borderId="140" xfId="33" applyFont="1" applyFill="1" applyBorder="1" applyAlignment="1" applyProtection="1">
      <alignment horizontal="right" vertical="center"/>
    </xf>
    <xf numFmtId="180" fontId="8" fillId="33" borderId="142" xfId="0" applyNumberFormat="1" applyFont="1" applyFill="1" applyBorder="1" applyAlignment="1">
      <alignment horizontal="center" vertical="center" wrapText="1"/>
    </xf>
    <xf numFmtId="38" fontId="8" fillId="33" borderId="143" xfId="33" applyFont="1" applyFill="1" applyBorder="1" applyAlignment="1" applyProtection="1">
      <alignment horizontal="right" vertical="center"/>
    </xf>
    <xf numFmtId="0" fontId="8" fillId="33" borderId="80" xfId="0" applyFont="1" applyFill="1" applyBorder="1" applyAlignment="1">
      <alignment horizontal="distributed" vertical="center"/>
    </xf>
    <xf numFmtId="0" fontId="8" fillId="33" borderId="25" xfId="0" applyFont="1" applyFill="1" applyBorder="1" applyAlignment="1">
      <alignment horizontal="distributed" vertical="center"/>
    </xf>
    <xf numFmtId="189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190" fontId="8" fillId="0" borderId="47" xfId="33" applyNumberFormat="1" applyFont="1" applyBorder="1" applyAlignment="1" applyProtection="1">
      <alignment horizontal="center" vertical="center" shrinkToFit="1"/>
      <protection locked="0"/>
    </xf>
    <xf numFmtId="0" fontId="8" fillId="33" borderId="34" xfId="0" applyFont="1" applyFill="1" applyBorder="1" applyAlignment="1">
      <alignment horizontal="distributed" vertical="center"/>
    </xf>
    <xf numFmtId="12" fontId="8" fillId="0" borderId="72" xfId="0" applyNumberFormat="1" applyFont="1" applyBorder="1" applyAlignment="1">
      <alignment horizontal="center" vertical="center" shrinkToFit="1"/>
    </xf>
    <xf numFmtId="0" fontId="8" fillId="33" borderId="152" xfId="0" applyFont="1" applyFill="1" applyBorder="1" applyAlignment="1">
      <alignment horizontal="distributed" vertical="center"/>
    </xf>
    <xf numFmtId="0" fontId="8" fillId="0" borderId="152" xfId="0" applyFont="1" applyBorder="1" applyAlignment="1" applyProtection="1">
      <alignment horizontal="center" vertical="center" shrinkToFit="1"/>
      <protection locked="0"/>
    </xf>
    <xf numFmtId="0" fontId="8" fillId="0" borderId="153" xfId="0" applyFont="1" applyBorder="1" applyAlignment="1" applyProtection="1">
      <alignment horizontal="center" vertical="center" shrinkToFit="1"/>
      <protection locked="0"/>
    </xf>
    <xf numFmtId="0" fontId="8" fillId="0" borderId="154" xfId="0" applyFont="1" applyBorder="1" applyAlignment="1" applyProtection="1">
      <alignment horizontal="center" vertical="center" shrinkToFit="1"/>
      <protection locked="0"/>
    </xf>
    <xf numFmtId="0" fontId="8" fillId="33" borderId="155" xfId="0" applyFont="1" applyFill="1" applyBorder="1" applyAlignment="1">
      <alignment horizontal="distributed" vertical="center" wrapText="1"/>
    </xf>
    <xf numFmtId="0" fontId="8" fillId="0" borderId="152" xfId="0" applyFont="1" applyBorder="1" applyAlignment="1" applyProtection="1">
      <alignment horizontal="center" vertical="center"/>
      <protection locked="0"/>
    </xf>
    <xf numFmtId="0" fontId="52" fillId="34" borderId="0" xfId="0" applyFont="1" applyFill="1" applyAlignment="1">
      <alignment horizontal="center" vertical="center"/>
    </xf>
    <xf numFmtId="0" fontId="52" fillId="34" borderId="0" xfId="0" applyFont="1" applyFill="1" applyAlignment="1">
      <alignment horizontal="center" vertical="center" wrapText="1"/>
    </xf>
    <xf numFmtId="192" fontId="52" fillId="34" borderId="0" xfId="0" applyNumberFormat="1" applyFont="1" applyFill="1" applyAlignment="1">
      <alignment horizontal="center" vertical="center"/>
    </xf>
    <xf numFmtId="0" fontId="1" fillId="0" borderId="0" xfId="50">
      <alignment vertical="center"/>
    </xf>
    <xf numFmtId="193" fontId="1" fillId="0" borderId="0" xfId="50" applyNumberFormat="1">
      <alignment vertical="center"/>
    </xf>
    <xf numFmtId="193" fontId="1" fillId="0" borderId="0" xfId="50" applyNumberFormat="1" applyAlignment="1">
      <alignment horizontal="left" vertical="center"/>
    </xf>
    <xf numFmtId="191" fontId="1" fillId="0" borderId="0" xfId="33" applyNumberFormat="1" applyFont="1">
      <alignment vertical="center"/>
    </xf>
    <xf numFmtId="49" fontId="1" fillId="0" borderId="0" xfId="50" applyNumberFormat="1">
      <alignment vertical="center"/>
    </xf>
    <xf numFmtId="0" fontId="39" fillId="0" borderId="47" xfId="0" applyFont="1" applyBorder="1" applyAlignment="1" applyProtection="1">
      <alignment horizontal="center" vertical="center" shrinkToFit="1"/>
      <protection locked="0"/>
    </xf>
    <xf numFmtId="0" fontId="8" fillId="33" borderId="30" xfId="0" applyFont="1" applyFill="1" applyBorder="1" applyAlignment="1">
      <alignment horizontal="distributed" vertical="center" wrapText="1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188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8" fillId="33" borderId="30" xfId="0" applyFont="1" applyFill="1" applyBorder="1" applyAlignment="1">
      <alignment horizontal="distributed" vertical="center"/>
    </xf>
    <xf numFmtId="0" fontId="8" fillId="33" borderId="148" xfId="0" applyFont="1" applyFill="1" applyBorder="1">
      <alignment vertical="center"/>
    </xf>
    <xf numFmtId="0" fontId="8" fillId="0" borderId="159" xfId="0" applyFont="1" applyBorder="1">
      <alignment vertical="center"/>
    </xf>
    <xf numFmtId="0" fontId="8" fillId="0" borderId="159" xfId="0" applyFont="1" applyBorder="1" applyProtection="1">
      <alignment vertical="center"/>
      <protection locked="0"/>
    </xf>
    <xf numFmtId="49" fontId="39" fillId="0" borderId="42" xfId="0" applyNumberFormat="1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125" xfId="0" quotePrefix="1" applyFont="1" applyBorder="1" applyAlignment="1" applyProtection="1">
      <alignment horizontal="center" vertical="center" shrinkToFit="1"/>
      <protection locked="0"/>
    </xf>
    <xf numFmtId="0" fontId="39" fillId="0" borderId="42" xfId="0" quotePrefix="1" applyFont="1" applyBorder="1" applyAlignment="1" applyProtection="1">
      <alignment horizontal="center" vertical="center" shrinkToFit="1"/>
      <protection locked="0"/>
    </xf>
    <xf numFmtId="0" fontId="39" fillId="0" borderId="39" xfId="0" applyFont="1" applyBorder="1" applyAlignment="1" applyProtection="1">
      <alignment horizontal="center" vertical="center" shrinkToFit="1"/>
      <protection locked="0"/>
    </xf>
    <xf numFmtId="49" fontId="39" fillId="0" borderId="48" xfId="0" applyNumberFormat="1" applyFont="1" applyBorder="1" applyAlignment="1" applyProtection="1">
      <alignment horizontal="center" vertical="center" shrinkToFit="1"/>
      <protection locked="0"/>
    </xf>
    <xf numFmtId="0" fontId="39" fillId="0" borderId="49" xfId="0" applyFont="1" applyBorder="1" applyAlignment="1" applyProtection="1">
      <alignment horizontal="center" vertical="center" shrinkToFit="1"/>
      <protection locked="0"/>
    </xf>
    <xf numFmtId="0" fontId="39" fillId="0" borderId="45" xfId="0" quotePrefix="1" applyFont="1" applyBorder="1" applyAlignment="1" applyProtection="1">
      <alignment horizontal="center" vertical="center" shrinkToFit="1"/>
      <protection locked="0"/>
    </xf>
    <xf numFmtId="0" fontId="39" fillId="0" borderId="20" xfId="0" applyFont="1" applyBorder="1" applyAlignment="1" applyProtection="1">
      <alignment horizontal="center" vertical="center" shrinkToFit="1"/>
      <protection locked="0"/>
    </xf>
    <xf numFmtId="189" fontId="39" fillId="0" borderId="39" xfId="0" applyNumberFormat="1" applyFont="1" applyBorder="1" applyAlignment="1" applyProtection="1">
      <alignment horizontal="center" vertical="center" shrinkToFit="1"/>
      <protection locked="0"/>
    </xf>
    <xf numFmtId="0" fontId="39" fillId="0" borderId="159" xfId="0" applyFont="1" applyBorder="1" applyProtection="1">
      <alignment vertical="center"/>
      <protection locked="0"/>
    </xf>
    <xf numFmtId="0" fontId="39" fillId="0" borderId="127" xfId="0" applyFont="1" applyBorder="1" applyAlignment="1" applyProtection="1">
      <alignment horizontal="left" vertical="center"/>
      <protection locked="0"/>
    </xf>
    <xf numFmtId="188" fontId="39" fillId="0" borderId="10" xfId="0" applyNumberFormat="1" applyFont="1" applyBorder="1" applyAlignment="1" applyProtection="1">
      <alignment horizontal="center" vertical="center" shrinkToFit="1"/>
      <protection locked="0"/>
    </xf>
    <xf numFmtId="190" fontId="39" fillId="0" borderId="47" xfId="33" applyNumberFormat="1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 applyProtection="1">
      <alignment horizontal="center" vertical="center" shrinkToFit="1"/>
      <protection locked="0"/>
    </xf>
    <xf numFmtId="0" fontId="39" fillId="0" borderId="45" xfId="0" applyFont="1" applyBorder="1" applyAlignment="1" applyProtection="1">
      <alignment horizontal="center" vertical="center" shrinkToFit="1"/>
      <protection locked="0"/>
    </xf>
    <xf numFmtId="0" fontId="39" fillId="0" borderId="72" xfId="0" applyFont="1" applyBorder="1" applyAlignment="1" applyProtection="1">
      <alignment horizontal="center" vertical="center" shrinkToFit="1"/>
      <protection locked="0"/>
    </xf>
    <xf numFmtId="189" fontId="39" fillId="0" borderId="20" xfId="0" applyNumberFormat="1" applyFont="1" applyBorder="1" applyAlignment="1" applyProtection="1">
      <alignment horizontal="center" vertical="center" shrinkToFit="1"/>
      <protection locked="0"/>
    </xf>
    <xf numFmtId="190" fontId="39" fillId="0" borderId="40" xfId="33" applyNumberFormat="1" applyFont="1" applyBorder="1" applyAlignment="1" applyProtection="1">
      <alignment horizontal="center" vertical="center" shrinkToFit="1"/>
      <protection locked="0"/>
    </xf>
    <xf numFmtId="189" fontId="39" fillId="0" borderId="10" xfId="0" applyNumberFormat="1" applyFont="1" applyBorder="1" applyAlignment="1" applyProtection="1">
      <alignment horizontal="center" vertical="center" shrinkToFit="1"/>
      <protection locked="0"/>
    </xf>
    <xf numFmtId="0" fontId="39" fillId="0" borderId="40" xfId="0" applyFont="1" applyBorder="1" applyAlignment="1" applyProtection="1">
      <alignment horizontal="center" vertical="center" shrinkToFit="1"/>
      <protection locked="0"/>
    </xf>
    <xf numFmtId="0" fontId="39" fillId="0" borderId="152" xfId="0" applyFont="1" applyBorder="1" applyAlignment="1" applyProtection="1">
      <alignment horizontal="center" vertical="center" shrinkToFit="1"/>
      <protection locked="0"/>
    </xf>
    <xf numFmtId="0" fontId="39" fillId="0" borderId="154" xfId="0" applyFont="1" applyBorder="1" applyAlignment="1" applyProtection="1">
      <alignment horizontal="center" vertical="center" shrinkToFit="1"/>
      <protection locked="0"/>
    </xf>
    <xf numFmtId="0" fontId="39" fillId="0" borderId="152" xfId="0" applyFont="1" applyBorder="1" applyAlignment="1" applyProtection="1">
      <alignment horizontal="center" vertical="center"/>
      <protection locked="0"/>
    </xf>
    <xf numFmtId="0" fontId="39" fillId="0" borderId="153" xfId="0" applyFont="1" applyBorder="1" applyAlignment="1" applyProtection="1">
      <alignment horizontal="center" vertical="center" shrinkToFit="1"/>
      <protection locked="0"/>
    </xf>
    <xf numFmtId="191" fontId="39" fillId="0" borderId="28" xfId="33" applyNumberFormat="1" applyFont="1" applyFill="1" applyBorder="1" applyAlignment="1" applyProtection="1">
      <alignment horizontal="right" vertical="center"/>
      <protection locked="0"/>
    </xf>
    <xf numFmtId="38" fontId="39" fillId="0" borderId="86" xfId="33" applyFont="1" applyFill="1" applyBorder="1" applyAlignment="1" applyProtection="1">
      <alignment vertical="center" wrapText="1"/>
      <protection locked="0"/>
    </xf>
    <xf numFmtId="191" fontId="39" fillId="0" borderId="29" xfId="33" applyNumberFormat="1" applyFont="1" applyFill="1" applyBorder="1" applyProtection="1">
      <alignment vertical="center"/>
      <protection locked="0"/>
    </xf>
    <xf numFmtId="191" fontId="39" fillId="0" borderId="28" xfId="33" applyNumberFormat="1" applyFont="1" applyFill="1" applyBorder="1" applyAlignment="1" applyProtection="1">
      <alignment vertical="center" shrinkToFit="1"/>
      <protection locked="0"/>
    </xf>
    <xf numFmtId="38" fontId="39" fillId="0" borderId="86" xfId="33" applyFont="1" applyFill="1" applyBorder="1" applyProtection="1">
      <alignment vertical="center"/>
      <protection locked="0"/>
    </xf>
    <xf numFmtId="191" fontId="39" fillId="0" borderId="78" xfId="33" applyNumberFormat="1" applyFont="1" applyFill="1" applyBorder="1" applyProtection="1">
      <alignment vertical="center"/>
      <protection locked="0"/>
    </xf>
    <xf numFmtId="191" fontId="39" fillId="0" borderId="46" xfId="33" applyNumberFormat="1" applyFont="1" applyFill="1" applyBorder="1" applyAlignment="1" applyProtection="1">
      <alignment horizontal="right" vertical="center"/>
    </xf>
    <xf numFmtId="191" fontId="39" fillId="0" borderId="98" xfId="33" applyNumberFormat="1" applyFont="1" applyFill="1" applyBorder="1" applyAlignment="1" applyProtection="1">
      <alignment horizontal="right" vertical="center"/>
    </xf>
    <xf numFmtId="191" fontId="39" fillId="0" borderId="27" xfId="33" applyNumberFormat="1" applyFont="1" applyFill="1" applyBorder="1" applyAlignment="1" applyProtection="1">
      <alignment horizontal="right" vertical="center"/>
    </xf>
    <xf numFmtId="194" fontId="1" fillId="0" borderId="0" xfId="50" applyNumberFormat="1">
      <alignment vertical="center"/>
    </xf>
    <xf numFmtId="0" fontId="8" fillId="33" borderId="124" xfId="0" applyFont="1" applyFill="1" applyBorder="1" applyAlignment="1">
      <alignment horizontal="distributed" vertical="center" wrapText="1"/>
    </xf>
    <xf numFmtId="0" fontId="8" fillId="33" borderId="57" xfId="0" applyFont="1" applyFill="1" applyBorder="1" applyAlignment="1">
      <alignment horizontal="distributed" vertical="center"/>
    </xf>
    <xf numFmtId="0" fontId="8" fillId="33" borderId="132" xfId="0" applyFont="1" applyFill="1" applyBorder="1" applyAlignment="1">
      <alignment horizontal="distributed" vertical="center" wrapText="1"/>
    </xf>
    <xf numFmtId="0" fontId="8" fillId="33" borderId="161" xfId="0" applyFont="1" applyFill="1" applyBorder="1" applyAlignment="1">
      <alignment horizontal="distributed" vertical="center" wrapText="1"/>
    </xf>
    <xf numFmtId="0" fontId="39" fillId="0" borderId="34" xfId="0" quotePrefix="1" applyFont="1" applyBorder="1" applyAlignment="1" applyProtection="1">
      <alignment horizontal="center" vertical="center" shrinkToFit="1"/>
      <protection locked="0"/>
    </xf>
    <xf numFmtId="189" fontId="39" fillId="0" borderId="61" xfId="0" applyNumberFormat="1" applyFont="1" applyBorder="1" applyAlignment="1">
      <alignment horizontal="center" vertical="center" wrapText="1"/>
    </xf>
    <xf numFmtId="0" fontId="39" fillId="0" borderId="38" xfId="0" applyFont="1" applyBorder="1" applyAlignment="1" applyProtection="1">
      <alignment horizontal="center" vertical="center"/>
      <protection locked="0"/>
    </xf>
    <xf numFmtId="0" fontId="39" fillId="0" borderId="161" xfId="0" quotePrefix="1" applyFont="1" applyBorder="1" applyAlignment="1" applyProtection="1">
      <alignment horizontal="center" vertical="center" shrinkToFit="1"/>
      <protection locked="0"/>
    </xf>
    <xf numFmtId="0" fontId="39" fillId="0" borderId="42" xfId="0" applyFont="1" applyBorder="1" applyAlignment="1" applyProtection="1">
      <alignment horizontal="center" vertical="center" shrinkToFit="1"/>
      <protection locked="0"/>
    </xf>
    <xf numFmtId="191" fontId="8" fillId="0" borderId="86" xfId="33" applyNumberFormat="1" applyFont="1" applyFill="1" applyBorder="1" applyAlignment="1" applyProtection="1">
      <alignment vertical="center" wrapText="1"/>
      <protection locked="0"/>
    </xf>
    <xf numFmtId="191" fontId="8" fillId="0" borderId="86" xfId="33" applyNumberFormat="1" applyFont="1" applyFill="1" applyBorder="1" applyProtection="1">
      <alignment vertical="center"/>
      <protection locked="0"/>
    </xf>
    <xf numFmtId="0" fontId="48" fillId="0" borderId="53" xfId="0" applyFont="1" applyBorder="1" applyAlignment="1">
      <alignment horizontal="center" vertical="center"/>
    </xf>
    <xf numFmtId="0" fontId="11" fillId="33" borderId="25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0" fontId="36" fillId="27" borderId="93" xfId="0" applyFont="1" applyFill="1" applyBorder="1" applyAlignment="1">
      <alignment horizontal="center" vertical="center"/>
    </xf>
    <xf numFmtId="0" fontId="34" fillId="25" borderId="83" xfId="0" applyFont="1" applyFill="1" applyBorder="1" applyProtection="1">
      <alignment vertical="center"/>
      <protection locked="0"/>
    </xf>
    <xf numFmtId="0" fontId="34" fillId="25" borderId="87" xfId="0" applyFont="1" applyFill="1" applyBorder="1" applyProtection="1">
      <alignment vertical="center"/>
      <protection locked="0"/>
    </xf>
    <xf numFmtId="0" fontId="34" fillId="25" borderId="88" xfId="0" applyFont="1" applyFill="1" applyBorder="1" applyProtection="1">
      <alignment vertical="center"/>
      <protection locked="0"/>
    </xf>
    <xf numFmtId="176" fontId="37" fillId="31" borderId="20" xfId="0" applyNumberFormat="1" applyFont="1" applyFill="1" applyBorder="1" applyAlignment="1">
      <alignment horizontal="right" vertical="center"/>
    </xf>
    <xf numFmtId="0" fontId="8" fillId="0" borderId="16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39" fillId="0" borderId="24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9" xfId="0" applyFont="1" applyBorder="1">
      <alignment vertical="center"/>
    </xf>
    <xf numFmtId="176" fontId="34" fillId="25" borderId="101" xfId="0" applyNumberFormat="1" applyFont="1" applyFill="1" applyBorder="1">
      <alignment vertical="center"/>
    </xf>
    <xf numFmtId="0" fontId="8" fillId="0" borderId="59" xfId="0" quotePrefix="1" applyFont="1" applyBorder="1" applyAlignment="1" applyProtection="1">
      <alignment horizontal="left" vertical="top" wrapText="1"/>
      <protection locked="0"/>
    </xf>
    <xf numFmtId="0" fontId="8" fillId="0" borderId="72" xfId="0" applyFont="1" applyBorder="1" applyAlignment="1" applyProtection="1">
      <alignment horizontal="left" vertical="top" wrapText="1"/>
      <protection locked="0"/>
    </xf>
    <xf numFmtId="0" fontId="8" fillId="0" borderId="75" xfId="0" applyFont="1" applyBorder="1" applyAlignment="1" applyProtection="1">
      <alignment horizontal="left" vertical="top" wrapText="1"/>
      <protection locked="0"/>
    </xf>
    <xf numFmtId="0" fontId="8" fillId="0" borderId="76" xfId="0" applyFont="1" applyBorder="1" applyAlignment="1" applyProtection="1">
      <alignment horizontal="left" vertical="top" wrapText="1"/>
      <protection locked="0"/>
    </xf>
    <xf numFmtId="0" fontId="8" fillId="33" borderId="35" xfId="0" applyFont="1" applyFill="1" applyBorder="1" applyAlignment="1">
      <alignment horizontal="distributed" vertical="center"/>
    </xf>
    <xf numFmtId="0" fontId="8" fillId="33" borderId="62" xfId="0" applyFont="1" applyFill="1" applyBorder="1" applyAlignment="1">
      <alignment horizontal="distributed" vertical="center"/>
    </xf>
    <xf numFmtId="180" fontId="8" fillId="33" borderId="35" xfId="0" applyNumberFormat="1" applyFont="1" applyFill="1" applyBorder="1" applyAlignment="1">
      <alignment horizontal="center" vertical="center"/>
    </xf>
    <xf numFmtId="180" fontId="8" fillId="33" borderId="79" xfId="0" applyNumberFormat="1" applyFont="1" applyFill="1" applyBorder="1" applyAlignment="1">
      <alignment horizontal="center" vertical="center"/>
    </xf>
    <xf numFmtId="0" fontId="8" fillId="33" borderId="145" xfId="0" applyFont="1" applyFill="1" applyBorder="1" applyAlignment="1">
      <alignment horizontal="center" vertical="center"/>
    </xf>
    <xf numFmtId="0" fontId="8" fillId="33" borderId="146" xfId="0" applyFont="1" applyFill="1" applyBorder="1" applyAlignment="1">
      <alignment horizontal="center" vertical="center"/>
    </xf>
    <xf numFmtId="0" fontId="8" fillId="0" borderId="144" xfId="0" applyFont="1" applyBorder="1" applyAlignment="1" applyProtection="1">
      <alignment horizontal="left" vertical="top" wrapText="1"/>
      <protection locked="0"/>
    </xf>
    <xf numFmtId="0" fontId="8" fillId="0" borderId="108" xfId="0" applyFont="1" applyBorder="1" applyAlignment="1" applyProtection="1">
      <alignment horizontal="left" vertical="top" wrapText="1"/>
      <protection locked="0"/>
    </xf>
    <xf numFmtId="0" fontId="8" fillId="0" borderId="53" xfId="0" applyFont="1" applyBorder="1" applyAlignment="1" applyProtection="1">
      <alignment horizontal="left" vertical="top" wrapText="1"/>
      <protection locked="0"/>
    </xf>
    <xf numFmtId="0" fontId="8" fillId="33" borderId="13" xfId="0" applyFont="1" applyFill="1" applyBorder="1" applyAlignment="1">
      <alignment horizontal="distributed" vertical="center"/>
    </xf>
    <xf numFmtId="0" fontId="8" fillId="33" borderId="28" xfId="0" applyFont="1" applyFill="1" applyBorder="1" applyAlignment="1">
      <alignment horizontal="distributed" vertical="center"/>
    </xf>
    <xf numFmtId="0" fontId="8" fillId="33" borderId="134" xfId="0" applyFont="1" applyFill="1" applyBorder="1" applyAlignment="1">
      <alignment horizontal="distributed" vertical="center"/>
    </xf>
    <xf numFmtId="0" fontId="8" fillId="33" borderId="86" xfId="0" applyFont="1" applyFill="1" applyBorder="1" applyAlignment="1">
      <alignment horizontal="distributed" vertical="center"/>
    </xf>
    <xf numFmtId="0" fontId="8" fillId="33" borderId="77" xfId="0" applyFont="1" applyFill="1" applyBorder="1" applyAlignment="1">
      <alignment horizontal="distributed" vertical="center"/>
    </xf>
    <xf numFmtId="0" fontId="8" fillId="33" borderId="136" xfId="0" applyFont="1" applyFill="1" applyBorder="1" applyAlignment="1">
      <alignment horizontal="distributed" vertical="center"/>
    </xf>
    <xf numFmtId="0" fontId="46" fillId="0" borderId="139" xfId="0" applyFont="1" applyBorder="1" applyAlignment="1">
      <alignment horizontal="distributed" vertical="center"/>
    </xf>
    <xf numFmtId="0" fontId="46" fillId="0" borderId="115" xfId="0" applyFont="1" applyBorder="1" applyAlignment="1">
      <alignment horizontal="distributed" vertical="center"/>
    </xf>
    <xf numFmtId="0" fontId="8" fillId="33" borderId="141" xfId="0" applyFont="1" applyFill="1" applyBorder="1" applyAlignment="1">
      <alignment horizontal="distributed" vertical="center"/>
    </xf>
    <xf numFmtId="0" fontId="8" fillId="33" borderId="81" xfId="0" applyFont="1" applyFill="1" applyBorder="1" applyAlignment="1">
      <alignment horizontal="center" vertical="center" wrapText="1"/>
    </xf>
    <xf numFmtId="0" fontId="8" fillId="33" borderId="62" xfId="0" applyFont="1" applyFill="1" applyBorder="1" applyAlignment="1">
      <alignment horizontal="center" vertical="center" wrapText="1"/>
    </xf>
    <xf numFmtId="180" fontId="8" fillId="33" borderId="35" xfId="0" applyNumberFormat="1" applyFont="1" applyFill="1" applyBorder="1" applyAlignment="1">
      <alignment horizontal="distributed" vertical="center"/>
    </xf>
    <xf numFmtId="180" fontId="8" fillId="33" borderId="62" xfId="0" applyNumberFormat="1" applyFont="1" applyFill="1" applyBorder="1" applyAlignment="1">
      <alignment horizontal="distributed" vertical="center"/>
    </xf>
    <xf numFmtId="0" fontId="8" fillId="33" borderId="149" xfId="0" applyFont="1" applyFill="1" applyBorder="1" applyAlignment="1">
      <alignment horizontal="center" vertical="center"/>
    </xf>
    <xf numFmtId="0" fontId="8" fillId="33" borderId="147" xfId="0" applyFont="1" applyFill="1" applyBorder="1" applyAlignment="1">
      <alignment horizontal="center" vertical="center"/>
    </xf>
    <xf numFmtId="0" fontId="8" fillId="33" borderId="150" xfId="0" applyFont="1" applyFill="1" applyBorder="1" applyAlignment="1">
      <alignment horizontal="center" vertical="center"/>
    </xf>
    <xf numFmtId="0" fontId="8" fillId="33" borderId="156" xfId="0" applyFont="1" applyFill="1" applyBorder="1" applyAlignment="1">
      <alignment horizontal="center" vertical="center"/>
    </xf>
    <xf numFmtId="0" fontId="8" fillId="33" borderId="157" xfId="0" applyFont="1" applyFill="1" applyBorder="1" applyAlignment="1">
      <alignment horizontal="center" vertical="center"/>
    </xf>
    <xf numFmtId="0" fontId="8" fillId="33" borderId="120" xfId="0" applyFont="1" applyFill="1" applyBorder="1" applyAlignment="1">
      <alignment horizontal="center" vertical="center"/>
    </xf>
    <xf numFmtId="0" fontId="8" fillId="33" borderId="151" xfId="0" applyFont="1" applyFill="1" applyBorder="1" applyAlignment="1">
      <alignment horizontal="center" vertical="center"/>
    </xf>
    <xf numFmtId="0" fontId="41" fillId="33" borderId="81" xfId="0" applyFont="1" applyFill="1" applyBorder="1" applyAlignment="1">
      <alignment horizontal="center" vertical="center"/>
    </xf>
    <xf numFmtId="0" fontId="41" fillId="33" borderId="61" xfId="0" applyFont="1" applyFill="1" applyBorder="1" applyAlignment="1">
      <alignment horizontal="center" vertical="center"/>
    </xf>
    <xf numFmtId="0" fontId="41" fillId="33" borderId="79" xfId="0" applyFont="1" applyFill="1" applyBorder="1" applyAlignment="1">
      <alignment horizontal="center" vertical="center"/>
    </xf>
    <xf numFmtId="0" fontId="8" fillId="33" borderId="130" xfId="0" applyFont="1" applyFill="1" applyBorder="1" applyAlignment="1">
      <alignment horizontal="center" vertical="center"/>
    </xf>
    <xf numFmtId="0" fontId="8" fillId="33" borderId="131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8" fillId="33" borderId="10" xfId="0" applyFont="1" applyFill="1" applyBorder="1" applyAlignment="1">
      <alignment horizontal="center" vertical="center" wrapText="1"/>
    </xf>
    <xf numFmtId="0" fontId="8" fillId="33" borderId="20" xfId="0" applyFont="1" applyFill="1" applyBorder="1" applyAlignment="1">
      <alignment horizontal="center" vertical="center" wrapText="1"/>
    </xf>
    <xf numFmtId="0" fontId="8" fillId="33" borderId="17" xfId="0" applyFont="1" applyFill="1" applyBorder="1" applyAlignment="1">
      <alignment horizontal="center" vertical="center" wrapText="1"/>
    </xf>
    <xf numFmtId="0" fontId="8" fillId="33" borderId="158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8" fillId="30" borderId="31" xfId="0" applyFont="1" applyFill="1" applyBorder="1" applyAlignment="1">
      <alignment horizontal="distributed" vertical="center" justifyLastLine="1"/>
    </xf>
    <xf numFmtId="0" fontId="8" fillId="30" borderId="65" xfId="0" applyFont="1" applyFill="1" applyBorder="1" applyAlignment="1">
      <alignment horizontal="distributed" vertical="center" justifyLastLine="1"/>
    </xf>
    <xf numFmtId="0" fontId="8" fillId="30" borderId="43" xfId="0" applyFont="1" applyFill="1" applyBorder="1" applyAlignment="1">
      <alignment horizontal="center" vertical="distributed" textRotation="255" justifyLastLine="1"/>
    </xf>
    <xf numFmtId="0" fontId="8" fillId="30" borderId="71" xfId="0" applyFont="1" applyFill="1" applyBorder="1" applyAlignment="1">
      <alignment horizontal="center" vertical="distributed" textRotation="255" justifyLastLine="1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8" fillId="0" borderId="63" xfId="0" applyFont="1" applyBorder="1" applyAlignment="1" applyProtection="1">
      <alignment horizontal="left" vertical="center"/>
      <protection locked="0"/>
    </xf>
    <xf numFmtId="0" fontId="8" fillId="0" borderId="6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67" xfId="0" applyFont="1" applyBorder="1" applyAlignment="1">
      <alignment horizontal="right" vertical="center"/>
    </xf>
    <xf numFmtId="0" fontId="39" fillId="30" borderId="30" xfId="0" applyFont="1" applyFill="1" applyBorder="1" applyAlignment="1">
      <alignment horizontal="center" vertical="center" textRotation="255" shrinkToFit="1"/>
    </xf>
    <xf numFmtId="0" fontId="39" fillId="30" borderId="26" xfId="0" applyFont="1" applyFill="1" applyBorder="1" applyAlignment="1">
      <alignment horizontal="center" vertical="center" textRotation="255" shrinkToFit="1"/>
    </xf>
    <xf numFmtId="0" fontId="39" fillId="30" borderId="74" xfId="0" applyFont="1" applyFill="1" applyBorder="1" applyAlignment="1">
      <alignment horizontal="center" vertical="center" textRotation="255" shrinkToFit="1"/>
    </xf>
    <xf numFmtId="0" fontId="8" fillId="0" borderId="0" xfId="0" applyFont="1" applyAlignment="1" applyProtection="1">
      <alignment horizontal="left" vertical="center"/>
      <protection locked="0"/>
    </xf>
    <xf numFmtId="0" fontId="8" fillId="30" borderId="41" xfId="0" applyFont="1" applyFill="1" applyBorder="1" applyAlignment="1">
      <alignment horizontal="center" vertical="distributed" textRotation="255" justifyLastLine="1"/>
    </xf>
    <xf numFmtId="0" fontId="8" fillId="30" borderId="11" xfId="0" applyFont="1" applyFill="1" applyBorder="1" applyAlignment="1">
      <alignment horizontal="center" vertical="distributed" textRotation="255" justifyLastLine="1"/>
    </xf>
    <xf numFmtId="0" fontId="8" fillId="30" borderId="13" xfId="0" applyFont="1" applyFill="1" applyBorder="1" applyAlignment="1">
      <alignment horizontal="center" vertical="distributed" textRotation="255" justifyLastLine="1"/>
    </xf>
    <xf numFmtId="0" fontId="8" fillId="30" borderId="47" xfId="0" applyFont="1" applyFill="1" applyBorder="1" applyAlignment="1">
      <alignment horizontal="center" vertical="center" textRotation="255" shrinkToFit="1"/>
    </xf>
    <xf numFmtId="0" fontId="8" fillId="30" borderId="30" xfId="0" applyFont="1" applyFill="1" applyBorder="1" applyAlignment="1">
      <alignment horizontal="center" vertical="center" textRotation="255" shrinkToFit="1"/>
    </xf>
    <xf numFmtId="0" fontId="8" fillId="30" borderId="73" xfId="0" applyFont="1" applyFill="1" applyBorder="1" applyAlignment="1">
      <alignment horizontal="center" vertical="center" textRotation="255" shrinkToFit="1"/>
    </xf>
    <xf numFmtId="0" fontId="8" fillId="30" borderId="35" xfId="0" applyFont="1" applyFill="1" applyBorder="1" applyAlignment="1">
      <alignment horizontal="center" vertical="center" justifyLastLine="1"/>
    </xf>
    <xf numFmtId="0" fontId="8" fillId="30" borderId="61" xfId="0" applyFont="1" applyFill="1" applyBorder="1" applyAlignment="1">
      <alignment horizontal="center" vertical="center" justifyLastLine="1"/>
    </xf>
    <xf numFmtId="0" fontId="8" fillId="30" borderId="62" xfId="0" applyFont="1" applyFill="1" applyBorder="1" applyAlignment="1">
      <alignment horizontal="center" vertical="center" justifyLastLine="1"/>
    </xf>
    <xf numFmtId="0" fontId="8" fillId="30" borderId="66" xfId="0" applyFont="1" applyFill="1" applyBorder="1" applyAlignment="1">
      <alignment horizontal="center" vertical="distributed" textRotation="255" justifyLastLine="1"/>
    </xf>
    <xf numFmtId="0" fontId="8" fillId="30" borderId="10" xfId="0" applyFont="1" applyFill="1" applyBorder="1" applyAlignment="1">
      <alignment horizontal="center" vertical="center" justifyLastLine="1"/>
    </xf>
    <xf numFmtId="0" fontId="8" fillId="30" borderId="20" xfId="0" applyFont="1" applyFill="1" applyBorder="1" applyAlignment="1">
      <alignment horizontal="center" vertical="center" justifyLastLine="1"/>
    </xf>
    <xf numFmtId="0" fontId="8" fillId="30" borderId="44" xfId="0" applyFont="1" applyFill="1" applyBorder="1" applyAlignment="1">
      <alignment horizontal="center" vertical="center" justifyLastLine="1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30" borderId="31" xfId="0" applyFont="1" applyFill="1" applyBorder="1" applyAlignment="1">
      <alignment horizontal="center" vertical="center" justifyLastLine="1"/>
    </xf>
    <xf numFmtId="0" fontId="8" fillId="30" borderId="65" xfId="0" applyFont="1" applyFill="1" applyBorder="1" applyAlignment="1">
      <alignment horizontal="center" vertical="center" justifyLastLine="1"/>
    </xf>
    <xf numFmtId="38" fontId="34" fillId="25" borderId="112" xfId="33" applyFont="1" applyFill="1" applyBorder="1" applyAlignment="1" applyProtection="1">
      <alignment horizontal="center" vertical="center"/>
    </xf>
    <xf numFmtId="38" fontId="34" fillId="25" borderId="119" xfId="33" applyFont="1" applyFill="1" applyBorder="1" applyAlignment="1" applyProtection="1">
      <alignment horizontal="center" vertical="center"/>
    </xf>
    <xf numFmtId="176" fontId="37" fillId="31" borderId="20" xfId="0" applyNumberFormat="1" applyFont="1" applyFill="1" applyBorder="1" applyAlignment="1">
      <alignment horizontal="right" vertical="center"/>
    </xf>
    <xf numFmtId="0" fontId="37" fillId="24" borderId="75" xfId="0" applyFont="1" applyFill="1" applyBorder="1" applyAlignment="1">
      <alignment horizontal="right" vertical="center"/>
    </xf>
    <xf numFmtId="176" fontId="35" fillId="29" borderId="91" xfId="0" applyNumberFormat="1" applyFont="1" applyFill="1" applyBorder="1" applyAlignment="1">
      <alignment horizontal="center" vertical="center"/>
    </xf>
    <xf numFmtId="176" fontId="35" fillId="29" borderId="108" xfId="0" applyNumberFormat="1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right" vertical="center"/>
    </xf>
    <xf numFmtId="0" fontId="13" fillId="25" borderId="0" xfId="0" applyFont="1" applyFill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6" fillId="27" borderId="81" xfId="0" applyFont="1" applyFill="1" applyBorder="1" applyAlignment="1">
      <alignment horizontal="center" vertical="center"/>
    </xf>
    <xf numFmtId="0" fontId="36" fillId="27" borderId="92" xfId="0" applyFont="1" applyFill="1" applyBorder="1" applyAlignment="1">
      <alignment horizontal="center" vertical="center"/>
    </xf>
    <xf numFmtId="0" fontId="36" fillId="27" borderId="93" xfId="0" applyFont="1" applyFill="1" applyBorder="1" applyAlignment="1">
      <alignment horizontal="center" vertical="center"/>
    </xf>
    <xf numFmtId="0" fontId="36" fillId="27" borderId="9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8" fillId="0" borderId="72" xfId="0" applyNumberFormat="1" applyFont="1" applyBorder="1" applyAlignment="1">
      <alignment horizontal="left" vertical="center"/>
    </xf>
    <xf numFmtId="0" fontId="14" fillId="30" borderId="37" xfId="0" applyFont="1" applyFill="1" applyBorder="1" applyAlignment="1">
      <alignment horizontal="distributed" vertical="center" justifyLastLine="1"/>
    </xf>
    <xf numFmtId="0" fontId="14" fillId="30" borderId="58" xfId="0" applyFont="1" applyFill="1" applyBorder="1" applyAlignment="1">
      <alignment horizontal="distributed" vertical="center" justifyLastLine="1"/>
    </xf>
    <xf numFmtId="0" fontId="14" fillId="0" borderId="35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30" borderId="35" xfId="0" applyFont="1" applyFill="1" applyBorder="1" applyAlignment="1">
      <alignment horizontal="distributed" vertical="center" indent="2"/>
    </xf>
    <xf numFmtId="0" fontId="14" fillId="30" borderId="61" xfId="0" applyFont="1" applyFill="1" applyBorder="1" applyAlignment="1">
      <alignment horizontal="distributed" vertical="center" indent="2"/>
    </xf>
    <xf numFmtId="0" fontId="14" fillId="30" borderId="62" xfId="0" applyFont="1" applyFill="1" applyBorder="1" applyAlignment="1">
      <alignment horizontal="distributed" vertical="center" indent="2"/>
    </xf>
    <xf numFmtId="0" fontId="14" fillId="0" borderId="61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8" fillId="0" borderId="20" xfId="0" applyFont="1" applyBorder="1" applyAlignment="1" applyProtection="1">
      <alignment horizontal="center" vertical="center" justifyLastLine="1"/>
      <protection locked="0"/>
    </xf>
    <xf numFmtId="0" fontId="8" fillId="0" borderId="44" xfId="0" applyFont="1" applyBorder="1" applyAlignment="1" applyProtection="1">
      <alignment horizontal="center" vertical="center" justifyLastLine="1"/>
      <protection locked="0"/>
    </xf>
    <xf numFmtId="0" fontId="14" fillId="30" borderId="66" xfId="0" applyFont="1" applyFill="1" applyBorder="1" applyAlignment="1">
      <alignment horizontal="distributed" vertical="center" indent="2"/>
    </xf>
    <xf numFmtId="0" fontId="14" fillId="30" borderId="44" xfId="0" applyFont="1" applyFill="1" applyBorder="1" applyAlignment="1">
      <alignment horizontal="distributed" vertical="center" indent="2"/>
    </xf>
    <xf numFmtId="0" fontId="14" fillId="0" borderId="20" xfId="0" applyFont="1" applyBorder="1" applyAlignment="1">
      <alignment horizontal="center" vertical="center" justifyLastLine="1"/>
    </xf>
    <xf numFmtId="0" fontId="14" fillId="0" borderId="17" xfId="0" applyFont="1" applyBorder="1" applyAlignment="1">
      <alignment horizontal="center" vertical="center" justifyLastLine="1"/>
    </xf>
    <xf numFmtId="0" fontId="8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36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30" borderId="10" xfId="46" applyFont="1" applyFill="1" applyBorder="1" applyAlignment="1">
      <alignment horizontal="left" vertical="center" wrapText="1"/>
    </xf>
    <xf numFmtId="0" fontId="8" fillId="30" borderId="20" xfId="46" applyFont="1" applyFill="1" applyBorder="1" applyAlignment="1">
      <alignment horizontal="left" vertical="center" wrapText="1"/>
    </xf>
    <xf numFmtId="0" fontId="8" fillId="30" borderId="44" xfId="46" applyFont="1" applyFill="1" applyBorder="1" applyAlignment="1">
      <alignment horizontal="left" vertical="center" wrapTex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left" vertical="center"/>
      <protection locked="0"/>
    </xf>
    <xf numFmtId="0" fontId="8" fillId="0" borderId="56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42" fillId="0" borderId="72" xfId="0" applyFont="1" applyBorder="1" applyAlignment="1">
      <alignment horizontal="distributed" vertical="center" indent="10"/>
    </xf>
    <xf numFmtId="0" fontId="8" fillId="30" borderId="10" xfId="0" applyFont="1" applyFill="1" applyBorder="1" applyAlignment="1">
      <alignment horizontal="distributed" vertical="center" indent="2"/>
    </xf>
    <xf numFmtId="0" fontId="8" fillId="30" borderId="20" xfId="0" applyFont="1" applyFill="1" applyBorder="1" applyAlignment="1">
      <alignment horizontal="distributed" vertical="center" indent="2"/>
    </xf>
    <xf numFmtId="0" fontId="8" fillId="30" borderId="17" xfId="0" applyFont="1" applyFill="1" applyBorder="1" applyAlignment="1">
      <alignment horizontal="distributed" vertical="center" indent="2"/>
    </xf>
    <xf numFmtId="0" fontId="33" fillId="30" borderId="35" xfId="0" applyFont="1" applyFill="1" applyBorder="1" applyAlignment="1">
      <alignment horizontal="center" vertical="center" wrapText="1"/>
    </xf>
    <xf numFmtId="0" fontId="33" fillId="30" borderId="62" xfId="0" applyFont="1" applyFill="1" applyBorder="1" applyAlignment="1">
      <alignment horizontal="center" vertical="center" wrapText="1"/>
    </xf>
    <xf numFmtId="0" fontId="8" fillId="30" borderId="81" xfId="0" applyFont="1" applyFill="1" applyBorder="1" applyAlignment="1">
      <alignment horizontal="center" vertical="center"/>
    </xf>
    <xf numFmtId="0" fontId="8" fillId="30" borderId="61" xfId="0" applyFont="1" applyFill="1" applyBorder="1" applyAlignment="1">
      <alignment horizontal="center" vertical="center"/>
    </xf>
    <xf numFmtId="0" fontId="8" fillId="30" borderId="62" xfId="0" applyFont="1" applyFill="1" applyBorder="1" applyAlignment="1">
      <alignment horizontal="center" vertical="center"/>
    </xf>
    <xf numFmtId="0" fontId="8" fillId="30" borderId="10" xfId="46" applyFont="1" applyFill="1" applyBorder="1" applyAlignment="1">
      <alignment horizontal="left" vertical="center" wrapText="1" shrinkToFit="1"/>
    </xf>
    <xf numFmtId="0" fontId="8" fillId="30" borderId="20" xfId="46" applyFont="1" applyFill="1" applyBorder="1" applyAlignment="1">
      <alignment horizontal="left" vertical="center" shrinkToFit="1"/>
    </xf>
    <xf numFmtId="0" fontId="8" fillId="30" borderId="44" xfId="46" applyFont="1" applyFill="1" applyBorder="1" applyAlignment="1">
      <alignment horizontal="left" vertical="center" shrinkToFit="1"/>
    </xf>
    <xf numFmtId="0" fontId="8" fillId="30" borderId="10" xfId="46" applyFont="1" applyFill="1" applyBorder="1" applyAlignment="1">
      <alignment horizontal="left" vertical="center" shrinkToFit="1"/>
    </xf>
    <xf numFmtId="0" fontId="39" fillId="0" borderId="59" xfId="0" quotePrefix="1" applyFont="1" applyBorder="1" applyAlignment="1" applyProtection="1">
      <alignment horizontal="left" vertical="top" wrapText="1"/>
      <protection locked="0"/>
    </xf>
    <xf numFmtId="0" fontId="39" fillId="0" borderId="72" xfId="0" applyFont="1" applyBorder="1" applyAlignment="1" applyProtection="1">
      <alignment horizontal="left" vertical="top" wrapText="1"/>
      <protection locked="0"/>
    </xf>
    <xf numFmtId="0" fontId="39" fillId="0" borderId="75" xfId="0" applyFont="1" applyBorder="1" applyAlignment="1" applyProtection="1">
      <alignment horizontal="left" vertical="top" wrapText="1"/>
      <protection locked="0"/>
    </xf>
    <xf numFmtId="0" fontId="39" fillId="0" borderId="76" xfId="0" applyFont="1" applyBorder="1" applyAlignment="1" applyProtection="1">
      <alignment horizontal="left" vertical="top" wrapText="1"/>
      <protection locked="0"/>
    </xf>
    <xf numFmtId="0" fontId="8" fillId="33" borderId="160" xfId="0" applyFont="1" applyFill="1" applyBorder="1" applyAlignment="1">
      <alignment horizontal="center" vertical="center"/>
    </xf>
    <xf numFmtId="0" fontId="8" fillId="33" borderId="162" xfId="0" applyFont="1" applyFill="1" applyBorder="1" applyAlignment="1">
      <alignment horizontal="center" vertical="center"/>
    </xf>
    <xf numFmtId="0" fontId="8" fillId="33" borderId="16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8" fillId="0" borderId="121" xfId="0" applyFont="1" applyBorder="1" applyAlignment="1">
      <alignment horizontal="left" vertical="center"/>
    </xf>
    <xf numFmtId="0" fontId="8" fillId="0" borderId="122" xfId="0" applyFont="1" applyBorder="1" applyAlignment="1">
      <alignment horizontal="left" vertical="center"/>
    </xf>
    <xf numFmtId="0" fontId="8" fillId="0" borderId="123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38" fontId="34" fillId="25" borderId="101" xfId="33" applyFont="1" applyFill="1" applyBorder="1" applyAlignment="1">
      <alignment horizontal="center" vertical="center"/>
    </xf>
    <xf numFmtId="38" fontId="34" fillId="25" borderId="102" xfId="33" applyFont="1" applyFill="1" applyBorder="1" applyAlignment="1">
      <alignment horizontal="center" vertical="center"/>
    </xf>
    <xf numFmtId="38" fontId="34" fillId="25" borderId="112" xfId="33" applyFont="1" applyFill="1" applyBorder="1" applyAlignment="1">
      <alignment horizontal="center" vertical="center"/>
    </xf>
    <xf numFmtId="38" fontId="34" fillId="25" borderId="119" xfId="33" applyFont="1" applyFill="1" applyBorder="1" applyAlignment="1">
      <alignment horizontal="center" vertical="center"/>
    </xf>
    <xf numFmtId="0" fontId="8" fillId="33" borderId="164" xfId="0" applyFont="1" applyFill="1" applyBorder="1" applyAlignment="1">
      <alignment horizontal="distributed" vertical="center"/>
    </xf>
    <xf numFmtId="0" fontId="8" fillId="0" borderId="45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0" fontId="8" fillId="0" borderId="68" xfId="0" applyFont="1" applyBorder="1" applyAlignment="1">
      <alignment vertical="center"/>
    </xf>
    <xf numFmtId="0" fontId="8" fillId="0" borderId="69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6" fillId="0" borderId="70" xfId="0" applyFont="1" applyBorder="1" applyAlignment="1">
      <alignment vertical="center"/>
    </xf>
    <xf numFmtId="0" fontId="34" fillId="25" borderId="82" xfId="0" applyFont="1" applyFill="1" applyBorder="1" applyAlignment="1" applyProtection="1">
      <alignment vertical="center"/>
      <protection locked="0"/>
    </xf>
    <xf numFmtId="0" fontId="34" fillId="25" borderId="85" xfId="0" applyFont="1" applyFill="1" applyBorder="1" applyAlignment="1" applyProtection="1">
      <alignment vertical="center"/>
      <protection locked="0"/>
    </xf>
    <xf numFmtId="0" fontId="34" fillId="25" borderId="84" xfId="0" applyFont="1" applyFill="1" applyBorder="1" applyAlignment="1" applyProtection="1">
      <alignment vertical="center"/>
      <protection locked="0"/>
    </xf>
    <xf numFmtId="0" fontId="34" fillId="25" borderId="110" xfId="0" applyFont="1" applyFill="1" applyBorder="1" applyAlignment="1" applyProtection="1">
      <alignment vertical="center"/>
      <protection locked="0"/>
    </xf>
    <xf numFmtId="0" fontId="34" fillId="25" borderId="112" xfId="0" applyFont="1" applyFill="1" applyBorder="1" applyAlignment="1" applyProtection="1">
      <alignment vertical="center"/>
      <protection locked="0"/>
    </xf>
    <xf numFmtId="0" fontId="34" fillId="25" borderId="111" xfId="0" applyFont="1" applyFill="1" applyBorder="1" applyAlignment="1" applyProtection="1">
      <alignment vertical="center"/>
      <protection locked="0"/>
    </xf>
    <xf numFmtId="0" fontId="34" fillId="25" borderId="83" xfId="0" applyFont="1" applyFill="1" applyBorder="1" applyAlignment="1" applyProtection="1">
      <alignment vertical="center"/>
      <protection locked="0"/>
    </xf>
    <xf numFmtId="0" fontId="34" fillId="25" borderId="87" xfId="0" applyFont="1" applyFill="1" applyBorder="1" applyAlignment="1" applyProtection="1">
      <alignment vertical="center"/>
      <protection locked="0"/>
    </xf>
    <xf numFmtId="0" fontId="34" fillId="25" borderId="86" xfId="0" applyFont="1" applyFill="1" applyBorder="1" applyAlignment="1" applyProtection="1">
      <alignment vertical="center"/>
      <protection locked="0"/>
    </xf>
    <xf numFmtId="0" fontId="34" fillId="25" borderId="88" xfId="0" applyFont="1" applyFill="1" applyBorder="1" applyAlignment="1" applyProtection="1">
      <alignment vertical="center"/>
      <protection locked="0"/>
    </xf>
    <xf numFmtId="0" fontId="34" fillId="25" borderId="90" xfId="0" applyFont="1" applyFill="1" applyBorder="1" applyAlignment="1" applyProtection="1">
      <alignment vertical="center"/>
      <protection locked="0"/>
    </xf>
    <xf numFmtId="0" fontId="34" fillId="25" borderId="89" xfId="0" applyFont="1" applyFill="1" applyBorder="1" applyAlignment="1" applyProtection="1">
      <alignment vertical="center"/>
      <protection locked="0"/>
    </xf>
    <xf numFmtId="176" fontId="35" fillId="26" borderId="108" xfId="0" applyNumberFormat="1" applyFont="1" applyFill="1" applyBorder="1" applyAlignment="1">
      <alignment vertical="center"/>
    </xf>
    <xf numFmtId="0" fontId="0" fillId="0" borderId="53" xfId="0" applyBorder="1" applyAlignment="1">
      <alignment vertical="center"/>
    </xf>
    <xf numFmtId="0" fontId="8" fillId="0" borderId="165" xfId="0" applyFont="1" applyBorder="1" applyAlignment="1">
      <alignment horizontal="center" vertical="center" wrapText="1"/>
    </xf>
    <xf numFmtId="0" fontId="8" fillId="0" borderId="141" xfId="0" applyFont="1" applyBorder="1" applyAlignment="1">
      <alignment horizontal="center" vertical="center" wrapText="1"/>
    </xf>
    <xf numFmtId="0" fontId="8" fillId="0" borderId="164" xfId="0" applyFont="1" applyBorder="1" applyAlignment="1">
      <alignment horizontal="center" vertical="center" wrapText="1"/>
    </xf>
    <xf numFmtId="0" fontId="8" fillId="30" borderId="165" xfId="0" applyFont="1" applyFill="1" applyBorder="1" applyAlignment="1">
      <alignment horizontal="center" vertical="center" justifyLastLine="1"/>
    </xf>
    <xf numFmtId="0" fontId="8" fillId="30" borderId="164" xfId="0" applyFont="1" applyFill="1" applyBorder="1" applyAlignment="1">
      <alignment horizontal="center" vertical="center" justifyLastLine="1"/>
    </xf>
    <xf numFmtId="0" fontId="8" fillId="0" borderId="166" xfId="0" applyFont="1" applyBorder="1">
      <alignment vertical="center"/>
    </xf>
    <xf numFmtId="0" fontId="8" fillId="0" borderId="167" xfId="0" applyFont="1" applyBorder="1" applyAlignment="1">
      <alignment horizontal="center" vertical="center"/>
    </xf>
    <xf numFmtId="0" fontId="8" fillId="0" borderId="168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36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60" xfId="0" applyFont="1" applyBorder="1" applyAlignment="1" applyProtection="1">
      <alignment vertical="center"/>
      <protection locked="0"/>
    </xf>
    <xf numFmtId="0" fontId="6" fillId="0" borderId="72" xfId="0" applyFont="1" applyBorder="1" applyAlignment="1" applyProtection="1">
      <alignment vertical="center"/>
      <protection locked="0"/>
    </xf>
    <xf numFmtId="0" fontId="6" fillId="0" borderId="54" xfId="0" applyFont="1" applyBorder="1" applyAlignment="1" applyProtection="1">
      <alignment vertical="center"/>
      <protection locked="0"/>
    </xf>
    <xf numFmtId="0" fontId="8" fillId="0" borderId="24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39" fillId="0" borderId="24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176" fontId="34" fillId="25" borderId="101" xfId="0" applyNumberFormat="1" applyFont="1" applyFill="1" applyBorder="1" applyAlignment="1">
      <alignment vertical="center"/>
    </xf>
    <xf numFmtId="0" fontId="0" fillId="0" borderId="98" xfId="0" applyBorder="1" applyAlignment="1">
      <alignment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00000000-0005-0000-0000-00002B000000}"/>
    <cellStyle name="標準 2 2" xfId="46" xr:uid="{00000000-0005-0000-0000-00002C000000}"/>
    <cellStyle name="標準 3" xfId="45" xr:uid="{00000000-0005-0000-0000-00002D000000}"/>
    <cellStyle name="標準 3 2" xfId="50" xr:uid="{330823A1-4A15-4409-BE66-0A1E69F15DA4}"/>
    <cellStyle name="標準 4" xfId="47" xr:uid="{00000000-0005-0000-0000-00002E000000}"/>
    <cellStyle name="標準 5" xfId="48" xr:uid="{00000000-0005-0000-0000-00002F000000}"/>
    <cellStyle name="標準 6" xfId="49" xr:uid="{00000000-0005-0000-0000-000030000000}"/>
    <cellStyle name="良い" xfId="42" builtinId="26" customBuiltin="1"/>
  </cellStyles>
  <dxfs count="2">
    <dxf>
      <font>
        <strike/>
        <color rgb="FFFF0000"/>
      </font>
      <fill>
        <patternFill>
          <bgColor rgb="FFFFFF00"/>
        </patternFill>
      </fill>
    </dxf>
    <dxf>
      <font>
        <strike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DD9C4"/>
      <color rgb="FFF9F3C3"/>
      <color rgb="FFFBEBCD"/>
      <color rgb="FFFAE4BC"/>
      <color rgb="FF9CD5D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49641</xdr:colOff>
      <xdr:row>16</xdr:row>
      <xdr:rowOff>20058</xdr:rowOff>
    </xdr:from>
    <xdr:to>
      <xdr:col>12</xdr:col>
      <xdr:colOff>270062</xdr:colOff>
      <xdr:row>17</xdr:row>
      <xdr:rowOff>155986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047081" y="5178798"/>
          <a:ext cx="1317701" cy="54740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着手日とは、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当該補助事業に係る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契約の締結日を指す。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533900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771524</xdr:colOff>
      <xdr:row>22</xdr:row>
      <xdr:rowOff>190499</xdr:rowOff>
    </xdr:from>
    <xdr:to>
      <xdr:col>9</xdr:col>
      <xdr:colOff>657225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676899" y="4333874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49641</xdr:colOff>
      <xdr:row>18</xdr:row>
      <xdr:rowOff>20058</xdr:rowOff>
    </xdr:from>
    <xdr:to>
      <xdr:col>12</xdr:col>
      <xdr:colOff>270062</xdr:colOff>
      <xdr:row>19</xdr:row>
      <xdr:rowOff>155986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035651" y="5978898"/>
          <a:ext cx="1321511" cy="5493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着手日とは、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当該補助事業に係る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契約の締結日を指す。</a:t>
          </a:r>
        </a:p>
      </xdr:txBody>
    </xdr:sp>
    <xdr:clientData/>
  </xdr:twoCellAnchor>
  <xdr:twoCellAnchor>
    <xdr:from>
      <xdr:col>0</xdr:col>
      <xdr:colOff>100853</xdr:colOff>
      <xdr:row>1</xdr:row>
      <xdr:rowOff>67236</xdr:rowOff>
    </xdr:from>
    <xdr:to>
      <xdr:col>1</xdr:col>
      <xdr:colOff>177688</xdr:colOff>
      <xdr:row>1</xdr:row>
      <xdr:rowOff>459666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0853" y="246530"/>
          <a:ext cx="1062953" cy="39243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 editAs="oneCell">
    <xdr:from>
      <xdr:col>3</xdr:col>
      <xdr:colOff>1408794</xdr:colOff>
      <xdr:row>14</xdr:row>
      <xdr:rowOff>369794</xdr:rowOff>
    </xdr:from>
    <xdr:to>
      <xdr:col>7</xdr:col>
      <xdr:colOff>459441</xdr:colOff>
      <xdr:row>17</xdr:row>
      <xdr:rowOff>55158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893823" y="4728882"/>
          <a:ext cx="4048471" cy="925407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着手日は、工事の着工日ではなく、</a:t>
          </a:r>
          <a:endParaRPr lang="en-US" altLang="ja-JP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工事契約等の締結日を記載すること。</a:t>
          </a:r>
          <a:endParaRPr lang="en-US" altLang="ja-JP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ja-JP" sz="90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着手日が明確に決定してない場合、見込まれる最も早い着手時期を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記載すること。</a:t>
          </a:r>
          <a:endParaRPr lang="en-US" altLang="ja-JP" sz="900" b="0" i="0" baseline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着手日が内定日以降を予定している場合、「内定日以降」と記載すること。</a:t>
          </a:r>
          <a:endParaRPr lang="ja-JP" altLang="en-US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1102994</xdr:colOff>
      <xdr:row>16</xdr:row>
      <xdr:rowOff>4214</xdr:rowOff>
    </xdr:from>
    <xdr:to>
      <xdr:col>3</xdr:col>
      <xdr:colOff>1408794</xdr:colOff>
      <xdr:row>17</xdr:row>
      <xdr:rowOff>389069</xdr:rowOff>
    </xdr:to>
    <xdr:cxnSp macro="">
      <xdr:nvCxnSpPr>
        <xdr:cNvPr id="5" name="AutoShape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>
          <a:cxnSpLocks noChangeShapeType="1"/>
          <a:stCxn id="4" idx="1"/>
        </xdr:cNvCxnSpPr>
      </xdr:nvCxnSpPr>
      <xdr:spPr bwMode="auto">
        <a:xfrm flipH="1">
          <a:off x="4588023" y="5192538"/>
          <a:ext cx="305800" cy="799472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50800</xdr:rowOff>
    </xdr:from>
    <xdr:to>
      <xdr:col>2</xdr:col>
      <xdr:colOff>673100</xdr:colOff>
      <xdr:row>2</xdr:row>
      <xdr:rowOff>44450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6200" y="50800"/>
          <a:ext cx="1263650" cy="4699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22</xdr:row>
      <xdr:rowOff>190499</xdr:rowOff>
    </xdr:from>
    <xdr:to>
      <xdr:col>9</xdr:col>
      <xdr:colOff>666750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24</xdr:row>
      <xdr:rowOff>9525</xdr:rowOff>
    </xdr:from>
    <xdr:to>
      <xdr:col>11</xdr:col>
      <xdr:colOff>208685</xdr:colOff>
      <xdr:row>25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23</xdr:row>
      <xdr:rowOff>190499</xdr:rowOff>
    </xdr:from>
    <xdr:to>
      <xdr:col>9</xdr:col>
      <xdr:colOff>666750</xdr:colOff>
      <xdr:row>46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ishi-h/AppData/Local/Box/Box%20Edit/Documents/_GzlU5wIzUeXw12voo5fjw==/04-4%20R4&#38450;&#28797;&#12304;&#25913;&#31689;&#20197;&#22806;&#12305;&#27096;&#24335;&#65298;&#65293;&#65297;&#65374;&#65298;&#65293;&#65300;_&#20170;&#35199;&#32232;&#385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tsu-ni/AppData/Local/Temp/MicrosoftEdgeDownloads/b6310d60-feb2-4794-ab53-b25f0788fe10/06-2.H31&#35336;&#30011;&#35519;&#26360;&#27096;&#24335;3&#65288;&#30740;&#31350;&#35013;&#3262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ishi-h/AppData/Local/Box/Box%20Edit/Documents/feSMW_Kj2U2ZWj5IBYTCbQ==/05-2%20R4&#38450;&#28797;&#12304;&#32784;&#38663;&#25913;&#31689;&#12305;&#27096;&#24335;&#65297;&#12539;&#65298;&#65293;&#65297;&#65374;&#65298;&#65293;&#6530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61;&#25104;&#65298;&#20418;/&#24179;&#25104;&#65299;&#65296;&#24180;&#24230;/01%20&#35336;&#30011;&#35519;&#26360;/01%20&#21215;&#38598;&#36890;&#30693;/&#38450;&#28797;&#36861;&#21152;&#21215;&#38598;&#65288;&#22823;&#23398;&#65289;/05.H30&#38450;&#28797;&#12304;&#32784;&#38663;&#25913;&#31689;&#12305;&#27096;&#24335;&#65288;&#35336;&#30011;&#35519;&#26360;)&#65288;&#26696;&#65289;03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2-1"/>
      <sheetName val="★様式2-1_今西加工"/>
      <sheetName val="様式2-4（H28使用せず）"/>
      <sheetName val="様式2-2"/>
      <sheetName val="様式2-3"/>
      <sheetName val="様式2-4"/>
      <sheetName val="記入例(2-1)"/>
      <sheetName val="★記入例2-1_今西加工"/>
      <sheetName val="記入例(2-2)"/>
      <sheetName val="記入例(2-3)"/>
      <sheetName val="集計用"/>
      <sheetName val="リスト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３-1"/>
      <sheetName val="別紙1"/>
      <sheetName val="別紙2"/>
      <sheetName val="別紙3"/>
      <sheetName val="別紙4"/>
      <sheetName val="様式3-2"/>
      <sheetName val="様式3-3"/>
      <sheetName val="様式3-４"/>
      <sheetName val="様式3-5"/>
      <sheetName val="リスト"/>
      <sheetName val="デー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"/>
      <sheetName val="2-1"/>
      <sheetName val="★様式2-1_今西加工"/>
      <sheetName val="2-2"/>
      <sheetName val="2-3"/>
      <sheetName val="2-1(記入例)"/>
      <sheetName val="★2-1（記入例）_今西加工"/>
      <sheetName val="2-2(記入例)"/>
      <sheetName val="2-3 (記入例)"/>
      <sheetName val="2-3 (記入例) (継続事業)"/>
      <sheetName val="2-4採択理由書"/>
      <sheetName val="2-5チェック表"/>
      <sheetName val="担当者名簿"/>
      <sheetName val="集計用"/>
      <sheetName val="データ"/>
      <sheetName val="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"/>
      <sheetName val="2-1"/>
      <sheetName val="2-2"/>
      <sheetName val="2-3"/>
      <sheetName val="2-1(記入例)"/>
      <sheetName val="2-2(記入例)"/>
      <sheetName val="2-3 (記入例)"/>
      <sheetName val="2-4採択理由書"/>
      <sheetName val="2-5チェック表"/>
      <sheetName val="担当者名簿"/>
      <sheetName val="データ"/>
      <sheetName val="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CADC-B9C4-4973-BE72-C8B0B38D0605}">
  <sheetPr>
    <pageSetUpPr fitToPage="1"/>
  </sheetPr>
  <dimension ref="A1:H32"/>
  <sheetViews>
    <sheetView tabSelected="1" view="pageBreakPreview" zoomScale="85" zoomScaleNormal="100" zoomScaleSheetLayoutView="85" workbookViewId="0">
      <selection activeCell="D14" sqref="D14"/>
    </sheetView>
  </sheetViews>
  <sheetFormatPr defaultColWidth="4" defaultRowHeight="13.15"/>
  <cols>
    <col min="1" max="1" width="14.375" style="240" customWidth="1"/>
    <col min="2" max="2" width="22.125" style="240" customWidth="1"/>
    <col min="3" max="3" width="14.375" style="240" customWidth="1"/>
    <col min="4" max="4" width="22.125" style="240" customWidth="1"/>
    <col min="5" max="5" width="14.375" style="240" customWidth="1"/>
    <col min="6" max="6" width="22.125" style="240" customWidth="1"/>
    <col min="7" max="7" width="14.375" style="240" customWidth="1"/>
    <col min="8" max="8" width="22.125" style="240" customWidth="1"/>
    <col min="9" max="16384" width="4" style="240"/>
  </cols>
  <sheetData>
    <row r="1" spans="1:8" ht="14.45">
      <c r="D1" s="384"/>
      <c r="H1" s="45" t="s">
        <v>0</v>
      </c>
    </row>
    <row r="2" spans="1:8" s="241" customFormat="1" ht="40.15" customHeight="1" thickBot="1">
      <c r="A2" s="434" t="s">
        <v>1</v>
      </c>
      <c r="B2" s="434"/>
      <c r="C2" s="434"/>
      <c r="D2" s="434"/>
      <c r="E2" s="434"/>
      <c r="F2" s="434"/>
      <c r="G2" s="434"/>
      <c r="H2" s="434"/>
    </row>
    <row r="3" spans="1:8" s="241" customFormat="1" ht="21.6" customHeight="1" thickBot="1">
      <c r="A3" s="380"/>
      <c r="B3" s="380"/>
      <c r="C3" s="380"/>
      <c r="D3" s="380"/>
      <c r="E3" s="379" t="s">
        <v>2</v>
      </c>
      <c r="F3" s="378"/>
      <c r="G3" s="379" t="s">
        <v>3</v>
      </c>
      <c r="H3" s="378"/>
    </row>
    <row r="4" spans="1:8" s="1" customFormat="1" ht="32.450000000000003" customHeight="1">
      <c r="A4" s="246" t="s">
        <v>4</v>
      </c>
      <c r="B4" s="247"/>
      <c r="C4" s="248" t="s">
        <v>5</v>
      </c>
      <c r="D4" s="249"/>
      <c r="E4" s="250" t="s">
        <v>6</v>
      </c>
      <c r="F4" s="247"/>
      <c r="G4" s="250" t="s">
        <v>7</v>
      </c>
      <c r="H4" s="251"/>
    </row>
    <row r="5" spans="1:8" s="1" customFormat="1" ht="13.15" customHeight="1">
      <c r="A5" s="252" t="s">
        <v>8</v>
      </c>
      <c r="B5" s="253"/>
      <c r="C5" s="254" t="s">
        <v>9</v>
      </c>
      <c r="D5" s="255"/>
      <c r="E5" s="435"/>
      <c r="F5" s="436"/>
      <c r="G5" s="436"/>
      <c r="H5" s="437"/>
    </row>
    <row r="6" spans="1:8" s="1" customFormat="1" ht="32.450000000000003" customHeight="1" thickBot="1">
      <c r="A6" s="367" t="s">
        <v>10</v>
      </c>
      <c r="B6" s="257"/>
      <c r="C6" s="258" t="s">
        <v>11</v>
      </c>
      <c r="D6" s="259"/>
      <c r="E6" s="260" t="s">
        <v>12</v>
      </c>
      <c r="F6" s="261"/>
      <c r="G6" s="258" t="s">
        <v>13</v>
      </c>
      <c r="H6" s="262"/>
    </row>
    <row r="7" spans="1:8" s="1" customFormat="1" ht="32.450000000000003" customHeight="1" thickTop="1" thickBot="1">
      <c r="A7" s="263" t="s">
        <v>14</v>
      </c>
      <c r="B7" s="264"/>
      <c r="C7" s="265"/>
      <c r="D7" s="265"/>
      <c r="E7" s="265"/>
      <c r="F7" s="265"/>
      <c r="G7" s="265"/>
      <c r="H7" s="266"/>
    </row>
    <row r="8" spans="1:8" s="1" customFormat="1" ht="32.450000000000003" customHeight="1">
      <c r="A8" s="429" t="s">
        <v>15</v>
      </c>
      <c r="B8" s="430"/>
      <c r="C8" s="430"/>
      <c r="D8" s="430"/>
      <c r="E8" s="430"/>
      <c r="F8" s="430"/>
      <c r="G8" s="430"/>
      <c r="H8" s="431"/>
    </row>
    <row r="9" spans="1:8" s="1" customFormat="1" ht="32.450000000000003" customHeight="1">
      <c r="A9" s="267" t="s">
        <v>16</v>
      </c>
      <c r="B9" s="268"/>
      <c r="C9" s="254" t="s">
        <v>17</v>
      </c>
      <c r="D9" s="269"/>
      <c r="E9" s="254" t="s">
        <v>18</v>
      </c>
      <c r="F9" s="268" t="s">
        <v>19</v>
      </c>
      <c r="G9" s="331"/>
      <c r="H9" s="329"/>
    </row>
    <row r="10" spans="1:8" s="1" customFormat="1" ht="32.450000000000003" customHeight="1">
      <c r="A10" s="254" t="s">
        <v>20</v>
      </c>
      <c r="B10" s="327"/>
      <c r="C10" s="275" t="s">
        <v>21</v>
      </c>
      <c r="D10" s="306"/>
      <c r="E10" s="325" t="s">
        <v>22</v>
      </c>
      <c r="F10" s="306" t="s">
        <v>19</v>
      </c>
      <c r="G10" s="331"/>
      <c r="H10" s="329"/>
    </row>
    <row r="11" spans="1:8" s="1" customFormat="1" ht="32.450000000000003" customHeight="1" thickBot="1">
      <c r="A11" s="260" t="s">
        <v>23</v>
      </c>
      <c r="B11" s="307"/>
      <c r="C11" s="328" t="s">
        <v>24</v>
      </c>
      <c r="D11" s="326" t="s">
        <v>25</v>
      </c>
      <c r="E11" s="422"/>
      <c r="F11" s="438"/>
      <c r="G11" s="432"/>
      <c r="H11" s="433"/>
    </row>
    <row r="12" spans="1:8" s="1" customFormat="1" ht="32.450000000000003" customHeight="1">
      <c r="A12" s="429" t="s">
        <v>26</v>
      </c>
      <c r="B12" s="430"/>
      <c r="C12" s="430"/>
      <c r="D12" s="430"/>
      <c r="E12" s="430"/>
      <c r="F12" s="430"/>
      <c r="G12" s="430"/>
      <c r="H12" s="431"/>
    </row>
    <row r="13" spans="1:8" s="1" customFormat="1" ht="32.450000000000003" customHeight="1">
      <c r="A13" s="267" t="s">
        <v>16</v>
      </c>
      <c r="B13" s="268"/>
      <c r="C13" s="254" t="s">
        <v>17</v>
      </c>
      <c r="D13" s="269"/>
      <c r="E13" s="254" t="s">
        <v>18</v>
      </c>
      <c r="F13" s="268" t="s">
        <v>19</v>
      </c>
      <c r="G13" s="331"/>
      <c r="H13" s="329"/>
    </row>
    <row r="14" spans="1:8" s="1" customFormat="1" ht="32.450000000000003" customHeight="1">
      <c r="A14" s="254" t="s">
        <v>20</v>
      </c>
      <c r="B14" s="327"/>
      <c r="C14" s="275" t="s">
        <v>21</v>
      </c>
      <c r="D14" s="306"/>
      <c r="E14" s="325" t="s">
        <v>22</v>
      </c>
      <c r="F14" s="306" t="s">
        <v>19</v>
      </c>
      <c r="G14" s="331"/>
      <c r="H14" s="329"/>
    </row>
    <row r="15" spans="1:8" s="1" customFormat="1" ht="32.450000000000003" customHeight="1" thickBot="1">
      <c r="A15" s="260" t="s">
        <v>23</v>
      </c>
      <c r="B15" s="307"/>
      <c r="C15" s="328" t="s">
        <v>24</v>
      </c>
      <c r="D15" s="326" t="s">
        <v>25</v>
      </c>
      <c r="E15" s="422"/>
      <c r="F15" s="438"/>
      <c r="G15" s="432"/>
      <c r="H15" s="433"/>
    </row>
    <row r="16" spans="1:8" s="1" customFormat="1" ht="32.450000000000003" customHeight="1">
      <c r="A16" s="429" t="s">
        <v>27</v>
      </c>
      <c r="B16" s="430"/>
      <c r="C16" s="430"/>
      <c r="D16" s="430"/>
      <c r="E16" s="430"/>
      <c r="F16" s="430"/>
      <c r="G16" s="430"/>
      <c r="H16" s="431"/>
    </row>
    <row r="17" spans="1:8" s="1" customFormat="1" ht="32.450000000000003" customHeight="1">
      <c r="A17" s="267" t="s">
        <v>16</v>
      </c>
      <c r="B17" s="268"/>
      <c r="C17" s="254" t="s">
        <v>28</v>
      </c>
      <c r="D17" s="276"/>
      <c r="E17" s="275" t="s">
        <v>29</v>
      </c>
      <c r="F17" s="305"/>
      <c r="G17" s="422"/>
      <c r="H17" s="423"/>
    </row>
    <row r="18" spans="1:8" s="1" customFormat="1" ht="32.450000000000003" customHeight="1" thickBot="1">
      <c r="A18" s="270" t="s">
        <v>21</v>
      </c>
      <c r="B18" s="271"/>
      <c r="C18" s="274" t="s">
        <v>30</v>
      </c>
      <c r="D18" s="272"/>
      <c r="E18" s="273" t="s">
        <v>24</v>
      </c>
      <c r="F18" s="277" t="s">
        <v>25</v>
      </c>
      <c r="G18" s="404"/>
      <c r="H18" s="405"/>
    </row>
    <row r="19" spans="1:8" s="1" customFormat="1" ht="32.450000000000003" customHeight="1">
      <c r="A19" s="429" t="s">
        <v>31</v>
      </c>
      <c r="B19" s="430"/>
      <c r="C19" s="430"/>
      <c r="D19" s="430"/>
      <c r="E19" s="430"/>
      <c r="F19" s="430"/>
      <c r="G19" s="430"/>
      <c r="H19" s="431"/>
    </row>
    <row r="20" spans="1:8" s="1" customFormat="1" ht="32.450000000000003" customHeight="1">
      <c r="A20" s="267" t="s">
        <v>16</v>
      </c>
      <c r="B20" s="268"/>
      <c r="C20" s="254" t="s">
        <v>28</v>
      </c>
      <c r="D20" s="276"/>
      <c r="E20" s="275" t="s">
        <v>29</v>
      </c>
      <c r="F20" s="305"/>
      <c r="G20" s="422"/>
      <c r="H20" s="423"/>
    </row>
    <row r="21" spans="1:8" s="1" customFormat="1" ht="32.450000000000003" customHeight="1" thickBot="1">
      <c r="A21" s="252" t="s">
        <v>21</v>
      </c>
      <c r="B21" s="306"/>
      <c r="C21" s="243" t="s">
        <v>30</v>
      </c>
      <c r="D21" s="307"/>
      <c r="E21" s="273" t="s">
        <v>24</v>
      </c>
      <c r="F21" s="277"/>
      <c r="G21" s="432"/>
      <c r="H21" s="433"/>
    </row>
    <row r="22" spans="1:8" s="1" customFormat="1" ht="32.450000000000003" customHeight="1" thickTop="1" thickBot="1">
      <c r="A22" s="310" t="s">
        <v>32</v>
      </c>
      <c r="B22" s="311" t="s">
        <v>25</v>
      </c>
      <c r="C22" s="310" t="s">
        <v>33</v>
      </c>
      <c r="D22" s="313"/>
      <c r="E22" s="314" t="s">
        <v>34</v>
      </c>
      <c r="F22" s="315"/>
      <c r="G22" s="310" t="s">
        <v>35</v>
      </c>
      <c r="H22" s="312"/>
    </row>
    <row r="23" spans="1:8" s="1" customFormat="1" ht="32.450000000000003" customHeight="1" thickTop="1" thickBot="1">
      <c r="A23" s="308" t="s">
        <v>36</v>
      </c>
      <c r="B23" s="309" t="s">
        <v>37</v>
      </c>
      <c r="C23" s="424"/>
      <c r="D23" s="425"/>
      <c r="E23" s="426"/>
      <c r="F23" s="427"/>
      <c r="G23" s="425"/>
      <c r="H23" s="428"/>
    </row>
    <row r="24" spans="1:8" ht="15" thickBot="1">
      <c r="A24" s="278"/>
      <c r="B24" s="279"/>
      <c r="C24" s="278"/>
      <c r="D24" s="280"/>
      <c r="E24" s="278"/>
      <c r="F24" s="279"/>
      <c r="G24" s="278"/>
      <c r="H24" s="280" t="s">
        <v>38</v>
      </c>
    </row>
    <row r="25" spans="1:8" ht="32.450000000000003" customHeight="1">
      <c r="A25" s="418" t="s">
        <v>39</v>
      </c>
      <c r="B25" s="419"/>
      <c r="C25" s="420" t="s">
        <v>40</v>
      </c>
      <c r="D25" s="421"/>
      <c r="E25" s="400" t="s">
        <v>41</v>
      </c>
      <c r="F25" s="401"/>
      <c r="G25" s="402" t="s">
        <v>42</v>
      </c>
      <c r="H25" s="403"/>
    </row>
    <row r="26" spans="1:8" ht="32.450000000000003" customHeight="1">
      <c r="A26" s="409" t="s">
        <v>43</v>
      </c>
      <c r="B26" s="410"/>
      <c r="C26" s="281" t="s">
        <v>44</v>
      </c>
      <c r="D26" s="282">
        <f>'8-2'!G10</f>
        <v>0</v>
      </c>
      <c r="E26" s="283" t="s">
        <v>45</v>
      </c>
      <c r="F26" s="284">
        <f>'8-2'!G16</f>
        <v>0</v>
      </c>
      <c r="G26" s="281" t="s">
        <v>46</v>
      </c>
      <c r="H26" s="285">
        <f>'8-2'!G17</f>
        <v>0</v>
      </c>
    </row>
    <row r="27" spans="1:8" ht="32.450000000000003" customHeight="1">
      <c r="A27" s="411" t="s">
        <v>47</v>
      </c>
      <c r="B27" s="412"/>
      <c r="C27" s="286" t="s">
        <v>48</v>
      </c>
      <c r="D27" s="376">
        <f>'8-2'!G25</f>
        <v>0</v>
      </c>
      <c r="E27" s="287" t="s">
        <v>49</v>
      </c>
      <c r="F27" s="377">
        <f>'8-2'!G32</f>
        <v>0</v>
      </c>
      <c r="G27" s="286" t="s">
        <v>50</v>
      </c>
      <c r="H27" s="288">
        <f>'8-2'!G33</f>
        <v>0</v>
      </c>
    </row>
    <row r="28" spans="1:8" ht="32.450000000000003" customHeight="1">
      <c r="A28" s="413" t="s">
        <v>51</v>
      </c>
      <c r="B28" s="414"/>
      <c r="C28" s="289" t="s">
        <v>52</v>
      </c>
      <c r="D28" s="290">
        <f>'8-2'!G48</f>
        <v>0</v>
      </c>
      <c r="E28" s="291" t="s">
        <v>53</v>
      </c>
      <c r="F28" s="292">
        <f>'8-2'!G61</f>
        <v>0</v>
      </c>
      <c r="G28" s="293" t="s">
        <v>54</v>
      </c>
      <c r="H28" s="294">
        <f>'8-2'!G62</f>
        <v>0</v>
      </c>
    </row>
    <row r="29" spans="1:8" ht="32.450000000000003" customHeight="1" thickBot="1">
      <c r="A29" s="409" t="s">
        <v>55</v>
      </c>
      <c r="B29" s="410"/>
      <c r="C29" s="295" t="s">
        <v>56</v>
      </c>
      <c r="D29" s="296">
        <f>SUM(D26:D28)</f>
        <v>0</v>
      </c>
      <c r="E29" s="283" t="s">
        <v>57</v>
      </c>
      <c r="F29" s="296">
        <f>SUM(F26:F28)</f>
        <v>0</v>
      </c>
      <c r="G29" s="297" t="s">
        <v>58</v>
      </c>
      <c r="H29" s="298">
        <f>SUM(H26:H28)</f>
        <v>0</v>
      </c>
    </row>
    <row r="30" spans="1:8" ht="32.450000000000003" customHeight="1" thickTop="1" thickBot="1">
      <c r="A30" s="415" t="s">
        <v>59</v>
      </c>
      <c r="B30" s="416"/>
      <c r="C30" s="299" t="s">
        <v>60</v>
      </c>
      <c r="D30" s="300">
        <f>ROUNDDOWN(D29/3,-3)</f>
        <v>0</v>
      </c>
      <c r="E30" s="417" t="s">
        <v>61</v>
      </c>
      <c r="F30" s="562"/>
      <c r="G30" s="301" t="s">
        <v>62</v>
      </c>
      <c r="H30" s="302">
        <f>H29-D30</f>
        <v>0</v>
      </c>
    </row>
    <row r="31" spans="1:8" s="1" customFormat="1" ht="106.15" customHeight="1" thickTop="1" thickBot="1">
      <c r="A31" s="303" t="s">
        <v>63</v>
      </c>
      <c r="B31" s="396"/>
      <c r="C31" s="397"/>
      <c r="D31" s="397"/>
      <c r="E31" s="398"/>
      <c r="F31" s="398"/>
      <c r="G31" s="398"/>
      <c r="H31" s="399"/>
    </row>
    <row r="32" spans="1:8" s="1" customFormat="1" ht="106.15" customHeight="1" thickBot="1">
      <c r="A32" s="304" t="s">
        <v>64</v>
      </c>
      <c r="B32" s="406"/>
      <c r="C32" s="407"/>
      <c r="D32" s="407"/>
      <c r="E32" s="407"/>
      <c r="F32" s="407"/>
      <c r="G32" s="407"/>
      <c r="H32" s="408"/>
    </row>
  </sheetData>
  <sheetProtection formatCells="0"/>
  <dataConsolidate/>
  <mergeCells count="29">
    <mergeCell ref="A2:H2"/>
    <mergeCell ref="E5:H5"/>
    <mergeCell ref="A8:H8"/>
    <mergeCell ref="A12:H12"/>
    <mergeCell ref="A16:H16"/>
    <mergeCell ref="G11:H11"/>
    <mergeCell ref="E11:F11"/>
    <mergeCell ref="E15:F15"/>
    <mergeCell ref="G15:H15"/>
    <mergeCell ref="G17:H17"/>
    <mergeCell ref="G20:H20"/>
    <mergeCell ref="C23:D23"/>
    <mergeCell ref="E23:F23"/>
    <mergeCell ref="G23:H23"/>
    <mergeCell ref="A19:H19"/>
    <mergeCell ref="G21:H21"/>
    <mergeCell ref="B31:H31"/>
    <mergeCell ref="E25:F25"/>
    <mergeCell ref="G25:H25"/>
    <mergeCell ref="G18:H18"/>
    <mergeCell ref="B32:H32"/>
    <mergeCell ref="A26:B26"/>
    <mergeCell ref="A27:B27"/>
    <mergeCell ref="A28:B28"/>
    <mergeCell ref="A29:B29"/>
    <mergeCell ref="A30:B30"/>
    <mergeCell ref="E30:F30"/>
    <mergeCell ref="A25:B25"/>
    <mergeCell ref="C25:D25"/>
  </mergeCells>
  <phoneticPr fontId="7"/>
  <conditionalFormatting sqref="D30">
    <cfRule type="expression" dxfId="1" priority="1">
      <formula>NOT(AND(D30&lt;=ROUNDDOWN(D29/3,-3),(MOD(D30,1000)=0)))</formula>
    </cfRule>
  </conditionalFormatting>
  <dataValidations count="15">
    <dataValidation allowBlank="1" showInputMessage="1" showErrorMessage="1" prompt="B7セルに記入してください" sqref="C7:H7" xr:uid="{BF345B59-9163-45CA-BC15-C60DAAF7DD67}"/>
    <dataValidation type="custom" errorStyle="warning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prompt="◆「⑩事業経費（補助対象）」×補助率（A)×調整率（B)以内の金額としてください。_x000a_◆千円未満は切り捨てとしてください。_x000a_なお、セルの色が黄色となる場合は、上記の条件が満たされていません。" sqref="D30" xr:uid="{052C2DD3-13C3-4EEC-AF41-A4E738D5C54F}">
      <formula1>AND(D30&lt;=ROUNDDOWN(D29/3,-3),(MOD(D30,1000)=0))</formula1>
    </dataValidation>
    <dataValidation allowBlank="1" showInputMessage="1" showErrorMessage="1" prompt="「○年計画の○年目」と記載してください" sqref="H22" xr:uid="{30FACE27-5A95-48CB-9175-A60C7E2A481E}"/>
    <dataValidation type="list" allowBlank="1" showInputMessage="1" showErrorMessage="1" sqref="F22" xr:uid="{BE8FB274-4998-4573-AFFC-965FC00D4B38}">
      <formula1>"↓（選択すること）,あり,なし"</formula1>
    </dataValidation>
    <dataValidation type="list" allowBlank="1" sqref="B22" xr:uid="{CBAE5A6F-6CE1-43A3-AA79-DA1AF77100E9}">
      <formula1>"↓（選択すること）,あり,なし"</formula1>
    </dataValidation>
    <dataValidation type="list" allowBlank="1" sqref="F21 F18 D11 D15" xr:uid="{DA5C2A24-DCE2-483B-A6A2-E89B4E6F444D}">
      <formula1>"↓（選択すること）,複数の学校,複数の用途"</formula1>
    </dataValidation>
    <dataValidation type="list" allowBlank="1" showInputMessage="1" showErrorMessage="1" sqref="F10 F14" xr:uid="{40488896-7E3D-4B76-8485-BF39F08AA6E8}">
      <formula1>"（↓選択すること）,ｑ値,Ｃｔｕ・Ｓｄ値"</formula1>
    </dataValidation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" sqref="B18 D10 D14" xr:uid="{631425E3-B256-4FE1-B1FC-36ECC93B268C}"/>
    <dataValidation allowBlank="1" showInputMessage="1" prompt="◆既存建物が建築された日を西暦で記入すること。_x000a_◆増築の場合は、増築された日を同様に記入すること（書ききれない場合は、備考欄に記入すること）。" sqref="D9 D13" xr:uid="{9FFD7E8F-C07C-419D-8345-A60FB2734D88}"/>
    <dataValidation type="list" allowBlank="1" showInputMessage="1" showErrorMessage="1" sqref="F9 F13" xr:uid="{0A709085-6AE1-412D-BD30-11731C091DF8}">
      <formula1>"（↓選択すること）,Ｉｓ値,Ｉｗ値"</formula1>
    </dataValidation>
    <dataValidation operator="equal" allowBlank="1" errorTitle="法人番号を確認してください！" error="6桁の法人番号を入力してください" sqref="H4 F4" xr:uid="{0DE8C4B1-737D-473E-B7EB-87CD9CF38DE9}"/>
    <dataValidation type="textLength" imeMode="disabled" operator="equal" allowBlank="1" showInputMessage="1" showErrorMessage="1" errorTitle="法人番号を確認してください！" error="6桁の法人番号を入力してください" prompt="6桁の学校法人番号を入力してください" sqref="B4" xr:uid="{823B2439-4F02-4401-B621-974099955993}">
      <formula1>6</formula1>
    </dataValidation>
    <dataValidation imeMode="disabled" allowBlank="1" showInputMessage="1" showErrorMessage="1" sqref="D4" xr:uid="{100D8A86-DA9B-4585-8213-817840908052}"/>
    <dataValidation allowBlank="1" showErrorMessage="1" sqref="H6" xr:uid="{CDC45CB3-9EA4-4CDC-B0B9-CB8FBC2502A6}"/>
    <dataValidation allowBlank="1" sqref="D5:D6 D18 B23 D21 F17 F20 B10:B11 B14:B15" xr:uid="{5E4BB199-72AB-45A7-8E30-FCB7BB4ECB20}"/>
  </dataValidations>
  <printOptions horizontalCentered="1"/>
  <pageMargins left="0.19685039370078741" right="0.19685039370078741" top="0.43307086614173229" bottom="0.31496062992125984" header="0.11811023622047245" footer="0.19685039370078741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F089-493A-47B3-BDCE-D6081DF9E858}">
  <sheetPr>
    <tabColor theme="0" tint="-0.249977111117893"/>
    <pageSetUpPr fitToPage="1"/>
  </sheetPr>
  <dimension ref="A1:T3"/>
  <sheetViews>
    <sheetView topLeftCell="G1" zoomScaleNormal="100" workbookViewId="0">
      <selection activeCell="P7" sqref="P7"/>
    </sheetView>
  </sheetViews>
  <sheetFormatPr defaultColWidth="8.875" defaultRowHeight="13.15"/>
  <cols>
    <col min="1" max="1" width="12.25" style="319" bestFit="1" customWidth="1"/>
    <col min="2" max="2" width="21.375" style="319" customWidth="1"/>
    <col min="3" max="3" width="16.75" style="319" bestFit="1" customWidth="1"/>
    <col min="4" max="4" width="12.25" style="319" bestFit="1" customWidth="1"/>
    <col min="5" max="5" width="14.5" style="319" bestFit="1" customWidth="1"/>
    <col min="6" max="6" width="10" style="319" bestFit="1" customWidth="1"/>
    <col min="7" max="7" width="15.5" style="319" bestFit="1" customWidth="1"/>
    <col min="8" max="8" width="13.5" style="319" bestFit="1" customWidth="1"/>
    <col min="9" max="9" width="16.75" style="319" bestFit="1" customWidth="1"/>
    <col min="10" max="10" width="5.75" style="319" bestFit="1" customWidth="1"/>
    <col min="11" max="11" width="20.5" style="319" bestFit="1" customWidth="1"/>
    <col min="12" max="12" width="12.25" style="319" bestFit="1" customWidth="1"/>
    <col min="13" max="13" width="7.875" style="319" bestFit="1" customWidth="1"/>
    <col min="14" max="14" width="12.25" style="319" bestFit="1" customWidth="1"/>
    <col min="15" max="15" width="7.875" style="319" bestFit="1" customWidth="1"/>
    <col min="16" max="16" width="23.75" style="319" bestFit="1" customWidth="1"/>
    <col min="17" max="17" width="19.125" style="319" bestFit="1" customWidth="1"/>
    <col min="18" max="18" width="16.875" style="319" bestFit="1" customWidth="1"/>
    <col min="19" max="19" width="10" style="319" bestFit="1" customWidth="1"/>
    <col min="20" max="20" width="12.25" style="319" bestFit="1" customWidth="1"/>
    <col min="21" max="16384" width="8.875" style="319"/>
  </cols>
  <sheetData>
    <row r="1" spans="1:20">
      <c r="A1" s="316" t="s">
        <v>2</v>
      </c>
      <c r="B1" s="316" t="s">
        <v>286</v>
      </c>
      <c r="C1" s="316" t="s">
        <v>287</v>
      </c>
      <c r="D1" s="316" t="s">
        <v>133</v>
      </c>
      <c r="E1" s="316" t="s">
        <v>288</v>
      </c>
      <c r="F1" s="317" t="s">
        <v>200</v>
      </c>
      <c r="G1" s="316" t="s">
        <v>289</v>
      </c>
      <c r="H1" s="316" t="s">
        <v>11</v>
      </c>
      <c r="I1" s="317" t="s">
        <v>290</v>
      </c>
      <c r="J1" s="317" t="s">
        <v>291</v>
      </c>
      <c r="K1" s="316" t="s">
        <v>135</v>
      </c>
      <c r="L1" s="316" t="s">
        <v>292</v>
      </c>
      <c r="M1" s="316" t="s">
        <v>293</v>
      </c>
      <c r="N1" s="316" t="s">
        <v>294</v>
      </c>
      <c r="O1" s="316" t="s">
        <v>295</v>
      </c>
      <c r="P1" s="318" t="s">
        <v>296</v>
      </c>
      <c r="Q1" s="318" t="s">
        <v>297</v>
      </c>
      <c r="R1" s="318" t="s">
        <v>298</v>
      </c>
      <c r="S1" s="316" t="s">
        <v>55</v>
      </c>
      <c r="T1" s="316" t="s">
        <v>299</v>
      </c>
    </row>
    <row r="2" spans="1:20">
      <c r="A2" s="320">
        <f>'様式8-1'!F3</f>
        <v>0</v>
      </c>
      <c r="B2" s="320">
        <f>'様式8-1'!B4</f>
        <v>0</v>
      </c>
      <c r="C2" s="321">
        <f>'様式8-1'!D4</f>
        <v>0</v>
      </c>
      <c r="D2" s="321">
        <f>'様式8-1'!F4</f>
        <v>0</v>
      </c>
      <c r="E2" s="320">
        <f>'様式8-1'!H4</f>
        <v>0</v>
      </c>
      <c r="F2" s="320">
        <f>'様式8-1'!B6</f>
        <v>0</v>
      </c>
      <c r="G2" s="320">
        <f>'様式8-1'!D5</f>
        <v>0</v>
      </c>
      <c r="H2" s="320">
        <f>'様式8-1'!D6</f>
        <v>0</v>
      </c>
      <c r="I2" s="320">
        <f>'様式8-1'!F6</f>
        <v>0</v>
      </c>
      <c r="J2" s="320">
        <f>'様式8-1'!H6</f>
        <v>0</v>
      </c>
      <c r="K2" s="320">
        <f>'様式8-1'!B7</f>
        <v>0</v>
      </c>
      <c r="L2" s="320" t="str">
        <f>'様式8-1'!F9</f>
        <v>（↓選択すること）</v>
      </c>
      <c r="M2" s="366">
        <f>'様式8-1'!G9</f>
        <v>0</v>
      </c>
      <c r="N2" s="320" t="str">
        <f>'様式8-1'!F10</f>
        <v>（↓選択すること）</v>
      </c>
      <c r="O2" s="366">
        <f>'様式8-1'!G13</f>
        <v>0</v>
      </c>
      <c r="P2" s="321" t="str">
        <f>'様式8-1'!B22</f>
        <v>↓（選択すること）</v>
      </c>
      <c r="Q2" s="321">
        <f>'様式8-1'!F22</f>
        <v>0</v>
      </c>
      <c r="R2" s="321">
        <f>'様式8-1'!H22</f>
        <v>0</v>
      </c>
      <c r="S2" s="322">
        <f>'様式8-1'!D29</f>
        <v>0</v>
      </c>
      <c r="T2" s="322">
        <f>'様式8-1'!D30</f>
        <v>0</v>
      </c>
    </row>
    <row r="3" spans="1:20">
      <c r="A3" s="323"/>
      <c r="B3" s="323"/>
      <c r="C3" s="323"/>
    </row>
  </sheetData>
  <phoneticPr fontId="7"/>
  <pageMargins left="0.7" right="0.7" top="0.75" bottom="0.75" header="0.3" footer="0.3"/>
  <pageSetup paperSize="9" scale="68" orientation="landscape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7"/>
  <sheetViews>
    <sheetView zoomScale="85" zoomScaleNormal="85" zoomScaleSheetLayoutView="70" workbookViewId="0">
      <selection activeCell="P17" sqref="P17"/>
    </sheetView>
  </sheetViews>
  <sheetFormatPr defaultColWidth="9" defaultRowHeight="13.15"/>
  <cols>
    <col min="1" max="1" width="4.375" style="1" customWidth="1"/>
    <col min="2" max="2" width="4.375" style="30" customWidth="1"/>
    <col min="3" max="3" width="24.25" style="1" customWidth="1"/>
    <col min="4" max="5" width="27.875" style="1" customWidth="1"/>
    <col min="6" max="6" width="30.125" style="1" bestFit="1" customWidth="1"/>
    <col min="7" max="7" width="18.625" style="20" bestFit="1" customWidth="1"/>
    <col min="8" max="16384" width="9" style="1"/>
  </cols>
  <sheetData>
    <row r="1" spans="1:10" ht="19.149999999999999">
      <c r="E1" s="3"/>
      <c r="F1" s="3"/>
      <c r="G1" s="45" t="s">
        <v>65</v>
      </c>
      <c r="H1" s="3"/>
      <c r="I1" s="3"/>
      <c r="J1" s="3"/>
    </row>
    <row r="2" spans="1:10" ht="19.149999999999999">
      <c r="A2" s="447" t="s">
        <v>66</v>
      </c>
      <c r="B2" s="447"/>
      <c r="C2" s="447"/>
      <c r="D2" s="447"/>
      <c r="E2" s="447"/>
      <c r="F2" s="447"/>
      <c r="G2" s="447"/>
      <c r="H2" s="3"/>
      <c r="I2" s="3"/>
      <c r="J2" s="3"/>
    </row>
    <row r="3" spans="1:10" ht="13.9" thickBot="1">
      <c r="F3" s="384"/>
    </row>
    <row r="4" spans="1:10">
      <c r="A4" s="457" t="s">
        <v>67</v>
      </c>
      <c r="B4" s="463" t="s">
        <v>68</v>
      </c>
      <c r="C4" s="464"/>
      <c r="D4" s="464"/>
      <c r="E4" s="465"/>
      <c r="F4" s="47" t="s">
        <v>69</v>
      </c>
      <c r="G4" s="48" t="s">
        <v>70</v>
      </c>
    </row>
    <row r="5" spans="1:10" ht="16.149999999999999">
      <c r="A5" s="458"/>
      <c r="B5" s="460" t="s">
        <v>71</v>
      </c>
      <c r="C5" s="563"/>
      <c r="D5" s="564"/>
      <c r="E5" s="565"/>
      <c r="F5" s="119"/>
      <c r="G5" s="124"/>
    </row>
    <row r="6" spans="1:10" ht="16.149999999999999">
      <c r="A6" s="458"/>
      <c r="B6" s="461"/>
      <c r="C6" s="566"/>
      <c r="D6" s="567"/>
      <c r="E6" s="568"/>
      <c r="F6" s="120"/>
      <c r="G6" s="125"/>
    </row>
    <row r="7" spans="1:10" ht="16.149999999999999">
      <c r="A7" s="458"/>
      <c r="B7" s="461"/>
      <c r="C7" s="566"/>
      <c r="D7" s="567"/>
      <c r="E7" s="568"/>
      <c r="F7" s="120"/>
      <c r="G7" s="125"/>
    </row>
    <row r="8" spans="1:10" ht="16.149999999999999">
      <c r="A8" s="458"/>
      <c r="B8" s="461"/>
      <c r="C8" s="566"/>
      <c r="D8" s="567"/>
      <c r="E8" s="568"/>
      <c r="F8" s="120"/>
      <c r="G8" s="125"/>
    </row>
    <row r="9" spans="1:10" ht="16.149999999999999">
      <c r="A9" s="458"/>
      <c r="B9" s="461"/>
      <c r="C9" s="566"/>
      <c r="D9" s="567"/>
      <c r="E9" s="568"/>
      <c r="F9" s="120"/>
      <c r="G9" s="125"/>
    </row>
    <row r="10" spans="1:10" ht="16.149999999999999">
      <c r="A10" s="458"/>
      <c r="B10" s="462"/>
      <c r="C10" s="4"/>
      <c r="D10" s="5"/>
      <c r="E10" s="451" t="s">
        <v>72</v>
      </c>
      <c r="F10" s="452"/>
      <c r="G10" s="24">
        <f>SUM(G5:G9)</f>
        <v>0</v>
      </c>
    </row>
    <row r="11" spans="1:10" ht="16.149999999999999">
      <c r="A11" s="458"/>
      <c r="B11" s="455" t="s">
        <v>73</v>
      </c>
      <c r="C11" s="566"/>
      <c r="D11" s="567"/>
      <c r="E11" s="568"/>
      <c r="F11" s="120"/>
      <c r="G11" s="127"/>
    </row>
    <row r="12" spans="1:10" ht="16.149999999999999">
      <c r="A12" s="458"/>
      <c r="B12" s="453"/>
      <c r="C12" s="566"/>
      <c r="D12" s="567"/>
      <c r="E12" s="568"/>
      <c r="F12" s="120"/>
      <c r="G12" s="128"/>
    </row>
    <row r="13" spans="1:10" ht="16.149999999999999">
      <c r="A13" s="458"/>
      <c r="B13" s="453"/>
      <c r="C13" s="566"/>
      <c r="D13" s="567"/>
      <c r="E13" s="568"/>
      <c r="F13" s="120"/>
      <c r="G13" s="128"/>
    </row>
    <row r="14" spans="1:10" ht="16.149999999999999">
      <c r="A14" s="458"/>
      <c r="B14" s="453"/>
      <c r="C14" s="566"/>
      <c r="D14" s="567"/>
      <c r="E14" s="568"/>
      <c r="F14" s="120"/>
      <c r="G14" s="128"/>
    </row>
    <row r="15" spans="1:10" ht="16.149999999999999">
      <c r="A15" s="458"/>
      <c r="B15" s="453"/>
      <c r="C15" s="566"/>
      <c r="D15" s="567"/>
      <c r="E15" s="568"/>
      <c r="F15" s="120"/>
      <c r="G15" s="125"/>
    </row>
    <row r="16" spans="1:10" ht="16.899999999999999" thickBot="1">
      <c r="A16" s="458"/>
      <c r="B16" s="454"/>
      <c r="C16" s="393"/>
      <c r="E16" s="439" t="s">
        <v>74</v>
      </c>
      <c r="F16" s="450"/>
      <c r="G16" s="23">
        <f>SUM(G11:G15)</f>
        <v>0</v>
      </c>
    </row>
    <row r="17" spans="1:7" ht="16.899999999999999" thickBot="1">
      <c r="A17" s="459"/>
      <c r="B17" s="31"/>
      <c r="C17" s="17"/>
      <c r="D17" s="17"/>
      <c r="E17" s="18"/>
      <c r="F17" s="8" t="s">
        <v>75</v>
      </c>
      <c r="G17" s="26">
        <f>G10+G16</f>
        <v>0</v>
      </c>
    </row>
    <row r="18" spans="1:7" ht="13.5" customHeight="1">
      <c r="A18" s="458" t="s">
        <v>76</v>
      </c>
      <c r="B18" s="467" t="s">
        <v>68</v>
      </c>
      <c r="C18" s="468"/>
      <c r="D18" s="468"/>
      <c r="E18" s="469"/>
      <c r="F18" s="49" t="s">
        <v>69</v>
      </c>
      <c r="G18" s="50" t="s">
        <v>70</v>
      </c>
    </row>
    <row r="19" spans="1:7" ht="16.149999999999999">
      <c r="A19" s="458"/>
      <c r="B19" s="460" t="s">
        <v>71</v>
      </c>
      <c r="C19" s="470"/>
      <c r="D19" s="471"/>
      <c r="E19" s="472"/>
      <c r="F19" s="119"/>
      <c r="G19" s="124"/>
    </row>
    <row r="20" spans="1:7" ht="16.149999999999999">
      <c r="A20" s="458"/>
      <c r="B20" s="461"/>
      <c r="C20" s="445"/>
      <c r="D20" s="456"/>
      <c r="E20" s="446"/>
      <c r="F20" s="121"/>
      <c r="G20" s="125"/>
    </row>
    <row r="21" spans="1:7" ht="16.149999999999999">
      <c r="A21" s="458"/>
      <c r="B21" s="461"/>
      <c r="C21" s="445"/>
      <c r="D21" s="456"/>
      <c r="E21" s="446"/>
      <c r="F21" s="120"/>
      <c r="G21" s="125"/>
    </row>
    <row r="22" spans="1:7" ht="16.149999999999999">
      <c r="A22" s="458"/>
      <c r="B22" s="461"/>
      <c r="C22" s="445"/>
      <c r="D22" s="456"/>
      <c r="E22" s="446"/>
      <c r="F22" s="120"/>
      <c r="G22" s="125"/>
    </row>
    <row r="23" spans="1:7" ht="16.149999999999999">
      <c r="A23" s="458"/>
      <c r="B23" s="461"/>
      <c r="C23" s="445"/>
      <c r="D23" s="456"/>
      <c r="E23" s="446"/>
      <c r="F23" s="120"/>
      <c r="G23" s="125"/>
    </row>
    <row r="24" spans="1:7" ht="16.149999999999999">
      <c r="A24" s="458"/>
      <c r="B24" s="461"/>
      <c r="C24" s="445"/>
      <c r="D24" s="456"/>
      <c r="E24" s="446"/>
      <c r="F24" s="120"/>
      <c r="G24" s="125"/>
    </row>
    <row r="25" spans="1:7" ht="16.149999999999999">
      <c r="A25" s="458"/>
      <c r="B25" s="462"/>
      <c r="C25" s="4"/>
      <c r="D25" s="5"/>
      <c r="E25" s="451" t="s">
        <v>77</v>
      </c>
      <c r="F25" s="452"/>
      <c r="G25" s="24">
        <f>SUM(G19:G24)</f>
        <v>0</v>
      </c>
    </row>
    <row r="26" spans="1:7" ht="16.149999999999999">
      <c r="A26" s="458"/>
      <c r="B26" s="455" t="s">
        <v>73</v>
      </c>
      <c r="C26" s="445"/>
      <c r="D26" s="456"/>
      <c r="E26" s="446"/>
      <c r="F26" s="120"/>
      <c r="G26" s="127"/>
    </row>
    <row r="27" spans="1:7" ht="16.149999999999999">
      <c r="A27" s="458"/>
      <c r="B27" s="453"/>
      <c r="C27" s="445"/>
      <c r="D27" s="456"/>
      <c r="E27" s="446"/>
      <c r="F27" s="120"/>
      <c r="G27" s="128"/>
    </row>
    <row r="28" spans="1:7" ht="16.149999999999999">
      <c r="A28" s="458"/>
      <c r="B28" s="453"/>
      <c r="C28" s="445"/>
      <c r="D28" s="456"/>
      <c r="E28" s="446"/>
      <c r="F28" s="120"/>
      <c r="G28" s="128"/>
    </row>
    <row r="29" spans="1:7" ht="16.149999999999999">
      <c r="A29" s="458"/>
      <c r="B29" s="453"/>
      <c r="C29" s="445"/>
      <c r="D29" s="456"/>
      <c r="E29" s="446"/>
      <c r="F29" s="120"/>
      <c r="G29" s="128"/>
    </row>
    <row r="30" spans="1:7" ht="16.149999999999999">
      <c r="A30" s="458"/>
      <c r="B30" s="453"/>
      <c r="C30" s="445"/>
      <c r="D30" s="456"/>
      <c r="E30" s="446"/>
      <c r="F30" s="120"/>
      <c r="G30" s="128"/>
    </row>
    <row r="31" spans="1:7" ht="16.149999999999999">
      <c r="A31" s="458"/>
      <c r="B31" s="453"/>
      <c r="C31" s="445"/>
      <c r="D31" s="456"/>
      <c r="E31" s="446"/>
      <c r="F31" s="120"/>
      <c r="G31" s="125"/>
    </row>
    <row r="32" spans="1:7" ht="16.899999999999999" thickBot="1">
      <c r="A32" s="458"/>
      <c r="B32" s="454"/>
      <c r="C32" s="393"/>
      <c r="E32" s="439" t="s">
        <v>78</v>
      </c>
      <c r="F32" s="450"/>
      <c r="G32" s="23">
        <f>SUM(G26:G31)</f>
        <v>0</v>
      </c>
    </row>
    <row r="33" spans="1:7" ht="16.899999999999999" thickBot="1">
      <c r="A33" s="466"/>
      <c r="B33" s="32"/>
      <c r="C33" s="6"/>
      <c r="D33" s="6"/>
      <c r="E33" s="7"/>
      <c r="F33" s="8" t="s">
        <v>79</v>
      </c>
      <c r="G33" s="26">
        <f>G25+G32</f>
        <v>0</v>
      </c>
    </row>
    <row r="34" spans="1:7">
      <c r="A34" s="443" t="s">
        <v>51</v>
      </c>
      <c r="B34" s="441" t="s">
        <v>80</v>
      </c>
      <c r="C34" s="442"/>
      <c r="D34" s="473" t="s">
        <v>81</v>
      </c>
      <c r="E34" s="474"/>
      <c r="F34" s="51" t="s">
        <v>82</v>
      </c>
      <c r="G34" s="52" t="s">
        <v>70</v>
      </c>
    </row>
    <row r="35" spans="1:7" ht="16.149999999999999">
      <c r="A35" s="444"/>
      <c r="B35" s="460" t="s">
        <v>71</v>
      </c>
      <c r="C35" s="383"/>
      <c r="D35" s="566"/>
      <c r="E35" s="568"/>
      <c r="F35" s="123"/>
      <c r="G35" s="124"/>
    </row>
    <row r="36" spans="1:7" ht="16.149999999999999">
      <c r="A36" s="444"/>
      <c r="B36" s="461"/>
      <c r="C36" s="381"/>
      <c r="D36" s="566"/>
      <c r="E36" s="568"/>
      <c r="F36" s="118"/>
      <c r="G36" s="125"/>
    </row>
    <row r="37" spans="1:7" ht="16.149999999999999">
      <c r="A37" s="444"/>
      <c r="B37" s="461"/>
      <c r="C37" s="381"/>
      <c r="D37" s="566"/>
      <c r="E37" s="568"/>
      <c r="F37" s="118"/>
      <c r="G37" s="125"/>
    </row>
    <row r="38" spans="1:7" ht="16.149999999999999">
      <c r="A38" s="444"/>
      <c r="B38" s="461"/>
      <c r="C38" s="381"/>
      <c r="D38" s="566"/>
      <c r="E38" s="568"/>
      <c r="F38" s="118"/>
      <c r="G38" s="125"/>
    </row>
    <row r="39" spans="1:7" ht="16.149999999999999">
      <c r="A39" s="444"/>
      <c r="B39" s="461"/>
      <c r="C39" s="381"/>
      <c r="D39" s="566"/>
      <c r="E39" s="568"/>
      <c r="F39" s="118"/>
      <c r="G39" s="125"/>
    </row>
    <row r="40" spans="1:7" ht="16.149999999999999">
      <c r="A40" s="444"/>
      <c r="B40" s="461"/>
      <c r="C40" s="381"/>
      <c r="D40" s="566"/>
      <c r="E40" s="568"/>
      <c r="F40" s="118"/>
      <c r="G40" s="125"/>
    </row>
    <row r="41" spans="1:7" ht="16.149999999999999">
      <c r="A41" s="444"/>
      <c r="B41" s="461"/>
      <c r="C41" s="381"/>
      <c r="D41" s="566"/>
      <c r="E41" s="568"/>
      <c r="F41" s="118"/>
      <c r="G41" s="125"/>
    </row>
    <row r="42" spans="1:7" ht="16.149999999999999">
      <c r="A42" s="444"/>
      <c r="B42" s="461"/>
      <c r="C42" s="381"/>
      <c r="D42" s="566"/>
      <c r="E42" s="568"/>
      <c r="F42" s="118"/>
      <c r="G42" s="125"/>
    </row>
    <row r="43" spans="1:7" ht="16.149999999999999">
      <c r="A43" s="444"/>
      <c r="B43" s="461"/>
      <c r="C43" s="381"/>
      <c r="D43" s="566"/>
      <c r="E43" s="568"/>
      <c r="F43" s="118"/>
      <c r="G43" s="125"/>
    </row>
    <row r="44" spans="1:7" ht="16.149999999999999">
      <c r="A44" s="444"/>
      <c r="B44" s="461"/>
      <c r="C44" s="381"/>
      <c r="D44" s="566"/>
      <c r="E44" s="568"/>
      <c r="F44" s="118"/>
      <c r="G44" s="125"/>
    </row>
    <row r="45" spans="1:7" ht="16.149999999999999">
      <c r="A45" s="444"/>
      <c r="B45" s="461"/>
      <c r="C45" s="382"/>
      <c r="D45" s="566"/>
      <c r="E45" s="568"/>
      <c r="F45" s="118"/>
      <c r="G45" s="126"/>
    </row>
    <row r="46" spans="1:7" ht="16.149999999999999">
      <c r="A46" s="444"/>
      <c r="B46" s="461"/>
      <c r="C46" s="382"/>
      <c r="D46" s="566"/>
      <c r="E46" s="568"/>
      <c r="F46" s="118"/>
      <c r="G46" s="125"/>
    </row>
    <row r="47" spans="1:7" ht="16.149999999999999">
      <c r="A47" s="444"/>
      <c r="B47" s="461"/>
      <c r="C47" s="122"/>
      <c r="D47" s="566"/>
      <c r="E47" s="568"/>
      <c r="F47" s="118"/>
      <c r="G47" s="125"/>
    </row>
    <row r="48" spans="1:7" ht="16.149999999999999">
      <c r="A48" s="444"/>
      <c r="B48" s="462"/>
      <c r="C48" s="130"/>
      <c r="D48" s="4"/>
      <c r="E48" s="451" t="s">
        <v>83</v>
      </c>
      <c r="F48" s="452"/>
      <c r="G48" s="24">
        <f>SUM(G35:G47)</f>
        <v>0</v>
      </c>
    </row>
    <row r="49" spans="1:7" ht="16.149999999999999">
      <c r="A49" s="444"/>
      <c r="B49" s="453" t="s">
        <v>73</v>
      </c>
      <c r="C49" s="382"/>
      <c r="D49" s="448"/>
      <c r="E49" s="449"/>
      <c r="F49" s="118"/>
      <c r="G49" s="125"/>
    </row>
    <row r="50" spans="1:7" ht="16.149999999999999">
      <c r="A50" s="444"/>
      <c r="B50" s="453"/>
      <c r="C50" s="382"/>
      <c r="D50" s="445"/>
      <c r="E50" s="446"/>
      <c r="F50" s="118"/>
      <c r="G50" s="125"/>
    </row>
    <row r="51" spans="1:7" ht="16.149999999999999">
      <c r="A51" s="444"/>
      <c r="B51" s="453"/>
      <c r="C51" s="382"/>
      <c r="D51" s="445"/>
      <c r="E51" s="446"/>
      <c r="F51" s="118"/>
      <c r="G51" s="125"/>
    </row>
    <row r="52" spans="1:7" ht="16.149999999999999">
      <c r="A52" s="444"/>
      <c r="B52" s="453"/>
      <c r="C52" s="382"/>
      <c r="D52" s="445"/>
      <c r="E52" s="446"/>
      <c r="F52" s="118"/>
      <c r="G52" s="125"/>
    </row>
    <row r="53" spans="1:7" ht="16.149999999999999">
      <c r="A53" s="444"/>
      <c r="B53" s="453"/>
      <c r="C53" s="382"/>
      <c r="D53" s="445"/>
      <c r="E53" s="446"/>
      <c r="F53" s="118"/>
      <c r="G53" s="125"/>
    </row>
    <row r="54" spans="1:7" ht="16.149999999999999">
      <c r="A54" s="444"/>
      <c r="B54" s="453"/>
      <c r="C54" s="382"/>
      <c r="D54" s="445"/>
      <c r="E54" s="446"/>
      <c r="F54" s="118"/>
      <c r="G54" s="125"/>
    </row>
    <row r="55" spans="1:7" ht="16.149999999999999">
      <c r="A55" s="444"/>
      <c r="B55" s="453"/>
      <c r="C55" s="382"/>
      <c r="D55" s="445"/>
      <c r="E55" s="446"/>
      <c r="F55" s="118"/>
      <c r="G55" s="125"/>
    </row>
    <row r="56" spans="1:7" ht="16.149999999999999">
      <c r="A56" s="444"/>
      <c r="B56" s="453"/>
      <c r="C56" s="382"/>
      <c r="D56" s="445"/>
      <c r="E56" s="446"/>
      <c r="F56" s="118"/>
      <c r="G56" s="125"/>
    </row>
    <row r="57" spans="1:7" ht="16.149999999999999">
      <c r="A57" s="444"/>
      <c r="B57" s="453"/>
      <c r="C57" s="382"/>
      <c r="D57" s="445"/>
      <c r="E57" s="446"/>
      <c r="F57" s="118"/>
      <c r="G57" s="125"/>
    </row>
    <row r="58" spans="1:7" ht="16.149999999999999">
      <c r="A58" s="444"/>
      <c r="B58" s="453"/>
      <c r="C58" s="382"/>
      <c r="D58" s="445"/>
      <c r="E58" s="446"/>
      <c r="F58" s="118"/>
      <c r="G58" s="125"/>
    </row>
    <row r="59" spans="1:7" ht="16.149999999999999">
      <c r="A59" s="444"/>
      <c r="B59" s="453"/>
      <c r="C59" s="382"/>
      <c r="D59" s="445"/>
      <c r="E59" s="446"/>
      <c r="F59" s="118"/>
      <c r="G59" s="125"/>
    </row>
    <row r="60" spans="1:7" ht="16.149999999999999">
      <c r="A60" s="444"/>
      <c r="B60" s="453"/>
      <c r="C60" s="122"/>
      <c r="D60" s="445"/>
      <c r="E60" s="446"/>
      <c r="F60" s="118"/>
      <c r="G60" s="125"/>
    </row>
    <row r="61" spans="1:7" ht="16.899999999999999" thickBot="1">
      <c r="A61" s="444"/>
      <c r="B61" s="454"/>
      <c r="C61" s="129"/>
      <c r="D61" s="393"/>
      <c r="E61" s="439" t="s">
        <v>84</v>
      </c>
      <c r="F61" s="440"/>
      <c r="G61" s="27">
        <f>SUM(G49:G60)</f>
        <v>0</v>
      </c>
    </row>
    <row r="62" spans="1:7" ht="16.899999999999999" thickBot="1">
      <c r="A62" s="34"/>
      <c r="B62" s="32"/>
      <c r="C62" s="6"/>
      <c r="D62" s="6"/>
      <c r="E62" s="6"/>
      <c r="F62" s="8" t="s">
        <v>85</v>
      </c>
      <c r="G62" s="28">
        <f>G48+G61</f>
        <v>0</v>
      </c>
    </row>
    <row r="63" spans="1:7" ht="13.5" customHeight="1" thickBot="1">
      <c r="A63" s="569"/>
      <c r="B63" s="570"/>
      <c r="C63" s="571"/>
      <c r="D63" s="572"/>
      <c r="E63" s="14"/>
      <c r="F63" s="15" t="s">
        <v>86</v>
      </c>
      <c r="G63" s="29">
        <f>G17+G33+G62</f>
        <v>0</v>
      </c>
    </row>
    <row r="64" spans="1:7" ht="17.25" customHeight="1">
      <c r="G64" s="21"/>
    </row>
    <row r="65" spans="7:7">
      <c r="G65" s="21"/>
    </row>
    <row r="70" spans="7:7" ht="17.25" customHeight="1"/>
    <row r="77" spans="7:7" ht="13.5" customHeight="1"/>
    <row r="78" spans="7:7" ht="17.25" customHeight="1"/>
    <row r="86" ht="17.25" customHeight="1"/>
    <row r="94" ht="13.5" customHeight="1"/>
    <row r="95" ht="17.25" customHeight="1"/>
    <row r="101" ht="17.25" customHeight="1"/>
    <row r="108" ht="13.5" customHeight="1"/>
    <row r="109" ht="17.25" customHeight="1"/>
    <row r="117" ht="17.25" customHeight="1"/>
    <row r="125" ht="13.5" customHeight="1"/>
    <row r="126" ht="17.25" customHeight="1"/>
    <row r="132" ht="17.25" customHeight="1"/>
    <row r="139" ht="17.25" customHeight="1"/>
    <row r="147" ht="17.25" customHeight="1"/>
  </sheetData>
  <sheetProtection formatColumns="0" formatRows="0"/>
  <mergeCells count="68">
    <mergeCell ref="C29:E29"/>
    <mergeCell ref="D56:E56"/>
    <mergeCell ref="D57:E57"/>
    <mergeCell ref="D58:E58"/>
    <mergeCell ref="D38:E38"/>
    <mergeCell ref="D39:E39"/>
    <mergeCell ref="D40:E40"/>
    <mergeCell ref="D41:E41"/>
    <mergeCell ref="D42:E42"/>
    <mergeCell ref="D43:E43"/>
    <mergeCell ref="D50:E50"/>
    <mergeCell ref="D54:E54"/>
    <mergeCell ref="D55:E55"/>
    <mergeCell ref="D51:E51"/>
    <mergeCell ref="D52:E52"/>
    <mergeCell ref="A63:D63"/>
    <mergeCell ref="A18:A33"/>
    <mergeCell ref="B18:E18"/>
    <mergeCell ref="B19:B25"/>
    <mergeCell ref="C19:E19"/>
    <mergeCell ref="C24:E24"/>
    <mergeCell ref="E25:F25"/>
    <mergeCell ref="D46:E46"/>
    <mergeCell ref="D34:E34"/>
    <mergeCell ref="B35:B48"/>
    <mergeCell ref="C21:E21"/>
    <mergeCell ref="C20:E20"/>
    <mergeCell ref="C30:E30"/>
    <mergeCell ref="C22:E22"/>
    <mergeCell ref="C23:E23"/>
    <mergeCell ref="C28:E28"/>
    <mergeCell ref="C27:E27"/>
    <mergeCell ref="A4:A17"/>
    <mergeCell ref="B5:B10"/>
    <mergeCell ref="C9:E9"/>
    <mergeCell ref="E10:F10"/>
    <mergeCell ref="B11:B16"/>
    <mergeCell ref="B4:E4"/>
    <mergeCell ref="C11:E11"/>
    <mergeCell ref="C6:E6"/>
    <mergeCell ref="C8:E8"/>
    <mergeCell ref="C12:E12"/>
    <mergeCell ref="C13:E13"/>
    <mergeCell ref="C7:E7"/>
    <mergeCell ref="C14:E14"/>
    <mergeCell ref="A2:G2"/>
    <mergeCell ref="D59:E59"/>
    <mergeCell ref="D49:E49"/>
    <mergeCell ref="C5:E5"/>
    <mergeCell ref="C15:E15"/>
    <mergeCell ref="E16:F16"/>
    <mergeCell ref="E48:F48"/>
    <mergeCell ref="B49:B61"/>
    <mergeCell ref="B26:B32"/>
    <mergeCell ref="C26:E26"/>
    <mergeCell ref="C31:E31"/>
    <mergeCell ref="E32:F32"/>
    <mergeCell ref="D35:E35"/>
    <mergeCell ref="D45:E45"/>
    <mergeCell ref="D36:E36"/>
    <mergeCell ref="D37:E37"/>
    <mergeCell ref="E61:F61"/>
    <mergeCell ref="B34:C34"/>
    <mergeCell ref="D47:E47"/>
    <mergeCell ref="A34:A61"/>
    <mergeCell ref="D60:E60"/>
    <mergeCell ref="D44:E44"/>
    <mergeCell ref="D53:E53"/>
  </mergeCells>
  <phoneticPr fontId="7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59"/>
  <sheetViews>
    <sheetView view="pageBreakPreview" zoomScaleNormal="100" zoomScaleSheetLayoutView="100" workbookViewId="0">
      <selection activeCell="P17" sqref="P17"/>
    </sheetView>
  </sheetViews>
  <sheetFormatPr defaultColWidth="9" defaultRowHeight="13.15"/>
  <cols>
    <col min="1" max="1" width="2.125" style="133" customWidth="1"/>
    <col min="2" max="2" width="3.125" style="200" customWidth="1"/>
    <col min="3" max="3" width="17.625" style="133" customWidth="1"/>
    <col min="4" max="4" width="17" style="133" customWidth="1"/>
    <col min="5" max="5" width="9" style="133"/>
    <col min="6" max="6" width="6.5" style="133" customWidth="1"/>
    <col min="7" max="7" width="9" style="133"/>
    <col min="8" max="8" width="10.25" style="201" bestFit="1" customWidth="1"/>
    <col min="9" max="9" width="14.75" style="201" bestFit="1" customWidth="1"/>
    <col min="10" max="10" width="9" style="133"/>
    <col min="11" max="11" width="2.125" style="133" customWidth="1"/>
    <col min="12" max="16384" width="9" style="133"/>
  </cols>
  <sheetData>
    <row r="1" spans="2:10" ht="13.5" customHeight="1">
      <c r="B1" s="131"/>
      <c r="C1" s="131"/>
      <c r="D1" s="131"/>
      <c r="E1" s="131"/>
      <c r="F1" s="131"/>
      <c r="G1" s="131"/>
      <c r="H1" s="131"/>
      <c r="I1" s="131"/>
      <c r="J1" s="132" t="s">
        <v>87</v>
      </c>
    </row>
    <row r="2" spans="2:10" ht="13.5" customHeight="1">
      <c r="B2" s="482" t="s">
        <v>88</v>
      </c>
      <c r="C2" s="482"/>
      <c r="D2" s="482"/>
      <c r="E2" s="482"/>
      <c r="F2" s="482"/>
      <c r="G2" s="482"/>
      <c r="H2" s="482"/>
      <c r="I2" s="482"/>
      <c r="J2" s="482"/>
    </row>
    <row r="3" spans="2:10" ht="13.5" customHeight="1">
      <c r="B3" s="482"/>
      <c r="C3" s="482"/>
      <c r="D3" s="482"/>
      <c r="E3" s="482"/>
      <c r="F3" s="482"/>
      <c r="G3" s="482"/>
      <c r="H3" s="482"/>
      <c r="I3" s="482"/>
      <c r="J3" s="482"/>
    </row>
    <row r="4" spans="2:10" ht="15" customHeight="1">
      <c r="B4" s="131"/>
      <c r="C4" s="131"/>
      <c r="D4" s="131"/>
      <c r="E4" s="131"/>
      <c r="F4" s="131"/>
      <c r="G4" s="131"/>
      <c r="H4" s="131"/>
      <c r="I4" s="131"/>
      <c r="J4" s="131"/>
    </row>
    <row r="5" spans="2:10" s="135" customFormat="1" ht="15" customHeight="1">
      <c r="B5" s="138" t="s">
        <v>89</v>
      </c>
      <c r="C5" s="139"/>
      <c r="D5" s="573"/>
      <c r="E5" s="574"/>
      <c r="F5" s="574"/>
      <c r="G5" s="575"/>
      <c r="H5" s="136"/>
      <c r="I5" s="137"/>
      <c r="J5" s="134"/>
    </row>
    <row r="6" spans="2:10" s="135" customFormat="1" ht="15" customHeight="1">
      <c r="B6" s="205" t="s">
        <v>90</v>
      </c>
      <c r="C6" s="206"/>
      <c r="D6" s="576"/>
      <c r="E6" s="577"/>
      <c r="F6" s="577"/>
      <c r="G6" s="578"/>
      <c r="H6" s="140"/>
      <c r="I6" s="137"/>
      <c r="J6" s="134"/>
    </row>
    <row r="7" spans="2:10" s="135" customFormat="1" ht="15" customHeight="1">
      <c r="B7" s="141" t="s">
        <v>91</v>
      </c>
      <c r="C7" s="142"/>
      <c r="D7" s="579"/>
      <c r="E7" s="580"/>
      <c r="F7" s="580"/>
      <c r="G7" s="581"/>
      <c r="H7" s="140"/>
      <c r="I7" s="137"/>
      <c r="J7" s="134"/>
    </row>
    <row r="8" spans="2:10" s="135" customFormat="1" ht="15" customHeight="1">
      <c r="B8" s="143" t="s">
        <v>92</v>
      </c>
      <c r="C8" s="144"/>
      <c r="D8" s="582"/>
      <c r="E8" s="583"/>
      <c r="F8" s="583"/>
      <c r="G8" s="584"/>
      <c r="H8" s="140"/>
      <c r="I8" s="137"/>
      <c r="J8" s="134"/>
    </row>
    <row r="9" spans="2:10" s="145" customFormat="1" ht="15" customHeight="1" thickBot="1">
      <c r="B9" s="483"/>
      <c r="C9" s="483"/>
      <c r="H9" s="146"/>
      <c r="I9" s="146"/>
    </row>
    <row r="10" spans="2:10" s="134" customFormat="1" ht="15" customHeight="1">
      <c r="B10" s="484" t="s">
        <v>93</v>
      </c>
      <c r="C10" s="485"/>
      <c r="D10" s="385" t="s">
        <v>94</v>
      </c>
      <c r="E10" s="486" t="s">
        <v>95</v>
      </c>
      <c r="F10" s="486"/>
      <c r="G10" s="385" t="s">
        <v>96</v>
      </c>
      <c r="H10" s="147" t="s">
        <v>97</v>
      </c>
      <c r="I10" s="486" t="s">
        <v>98</v>
      </c>
      <c r="J10" s="487"/>
    </row>
    <row r="11" spans="2:10" s="134" customFormat="1" ht="15" customHeight="1">
      <c r="B11" s="148"/>
      <c r="C11" s="149"/>
      <c r="D11" s="149"/>
      <c r="E11" s="149"/>
      <c r="F11" s="149"/>
      <c r="G11" s="149"/>
      <c r="H11" s="150"/>
      <c r="I11" s="149"/>
      <c r="J11" s="151"/>
    </row>
    <row r="12" spans="2:10" s="135" customFormat="1" ht="15.75" customHeight="1">
      <c r="B12" s="152"/>
      <c r="C12" s="77"/>
      <c r="D12" s="78"/>
      <c r="E12" s="78"/>
      <c r="F12" s="78"/>
      <c r="G12" s="78"/>
      <c r="H12" s="81"/>
      <c r="I12" s="81"/>
      <c r="J12" s="82"/>
    </row>
    <row r="13" spans="2:10" s="135" customFormat="1" ht="15" customHeight="1">
      <c r="B13" s="155" t="s">
        <v>99</v>
      </c>
      <c r="C13" s="76"/>
      <c r="D13" s="79"/>
      <c r="E13" s="204"/>
      <c r="F13" s="135" t="s">
        <v>100</v>
      </c>
      <c r="G13" s="79"/>
      <c r="H13" s="80"/>
      <c r="I13" s="80"/>
      <c r="J13" s="83"/>
    </row>
    <row r="14" spans="2:10" s="135" customFormat="1" ht="8.4499999999999993" customHeight="1">
      <c r="B14" s="155"/>
      <c r="C14" s="76"/>
      <c r="D14" s="79"/>
      <c r="E14" s="79"/>
      <c r="F14" s="79"/>
      <c r="G14" s="79"/>
      <c r="H14" s="80"/>
      <c r="I14" s="80"/>
      <c r="J14" s="83"/>
    </row>
    <row r="15" spans="2:10" s="135" customFormat="1" ht="8.4499999999999993" customHeight="1">
      <c r="B15" s="155" t="s">
        <v>101</v>
      </c>
      <c r="C15" s="76"/>
      <c r="D15" s="79"/>
      <c r="E15" s="79"/>
      <c r="F15" s="79"/>
      <c r="G15" s="79"/>
      <c r="H15" s="80"/>
      <c r="I15" s="80"/>
      <c r="J15" s="83"/>
    </row>
    <row r="16" spans="2:10" s="135" customFormat="1" ht="15" customHeight="1">
      <c r="B16" s="155"/>
      <c r="C16" s="158" t="s">
        <v>102</v>
      </c>
      <c r="D16" s="84"/>
      <c r="E16" s="84"/>
      <c r="F16" s="84"/>
      <c r="G16" s="84"/>
      <c r="H16" s="85"/>
      <c r="I16" s="85"/>
      <c r="J16" s="86"/>
    </row>
    <row r="17" spans="2:10" s="135" customFormat="1" ht="15" customHeight="1">
      <c r="B17" s="155" t="s">
        <v>103</v>
      </c>
      <c r="C17" s="156" t="s">
        <v>104</v>
      </c>
      <c r="D17" s="79"/>
      <c r="E17" s="79"/>
      <c r="F17" s="79"/>
      <c r="G17" s="87"/>
      <c r="H17" s="80"/>
      <c r="I17" s="80"/>
      <c r="J17" s="83"/>
    </row>
    <row r="18" spans="2:10" s="135" customFormat="1" ht="15" customHeight="1">
      <c r="B18" s="155"/>
      <c r="C18" s="156" t="s">
        <v>105</v>
      </c>
      <c r="D18" s="79"/>
      <c r="E18" s="79"/>
      <c r="F18" s="79"/>
      <c r="G18" s="79"/>
      <c r="H18" s="80"/>
      <c r="I18" s="80"/>
      <c r="J18" s="83"/>
    </row>
    <row r="19" spans="2:10" s="135" customFormat="1" ht="15" customHeight="1">
      <c r="B19" s="155" t="s">
        <v>106</v>
      </c>
      <c r="C19" s="156" t="s">
        <v>107</v>
      </c>
      <c r="D19" s="79"/>
      <c r="E19" s="79"/>
      <c r="F19" s="79"/>
      <c r="G19" s="79"/>
      <c r="H19" s="80"/>
      <c r="I19" s="80"/>
      <c r="J19" s="83"/>
    </row>
    <row r="20" spans="2:10" s="135" customFormat="1" ht="15" customHeight="1">
      <c r="B20" s="155"/>
      <c r="C20" s="35" t="s">
        <v>108</v>
      </c>
      <c r="D20" s="387"/>
      <c r="E20" s="387"/>
      <c r="F20" s="387"/>
      <c r="G20" s="89"/>
      <c r="H20" s="90"/>
      <c r="I20" s="90"/>
      <c r="J20" s="36"/>
    </row>
    <row r="21" spans="2:10" s="135" customFormat="1" ht="15" customHeight="1">
      <c r="B21" s="155" t="s">
        <v>109</v>
      </c>
      <c r="C21" s="162" t="s">
        <v>110</v>
      </c>
      <c r="D21" s="88"/>
      <c r="E21" s="88"/>
      <c r="F21" s="88"/>
      <c r="G21" s="88"/>
      <c r="H21" s="163">
        <f>ROUNDDOWN(G16*G17,1)</f>
        <v>0</v>
      </c>
      <c r="I21" s="91"/>
      <c r="J21" s="92"/>
    </row>
    <row r="22" spans="2:10" s="135" customFormat="1" ht="15" customHeight="1">
      <c r="B22" s="164"/>
      <c r="C22" s="165"/>
      <c r="D22" s="166"/>
      <c r="E22" s="166"/>
      <c r="F22" s="166"/>
      <c r="G22" s="481" t="s">
        <v>111</v>
      </c>
      <c r="H22" s="481"/>
      <c r="I22" s="167">
        <f>E13*H21*1000</f>
        <v>0</v>
      </c>
      <c r="J22" s="168" t="s">
        <v>112</v>
      </c>
    </row>
    <row r="23" spans="2:10" s="135" customFormat="1" ht="15" customHeight="1">
      <c r="B23" s="169"/>
      <c r="C23" s="170" t="s">
        <v>113</v>
      </c>
      <c r="D23" s="171"/>
      <c r="E23" s="171"/>
      <c r="F23" s="171"/>
      <c r="G23" s="171"/>
      <c r="H23" s="172"/>
      <c r="I23" s="172"/>
      <c r="J23" s="173"/>
    </row>
    <row r="24" spans="2:10" s="135" customFormat="1" ht="15" customHeight="1">
      <c r="B24" s="174"/>
      <c r="C24" s="386"/>
      <c r="D24" s="101"/>
      <c r="E24" s="107"/>
      <c r="F24" s="93"/>
      <c r="G24" s="112"/>
      <c r="H24" s="103"/>
      <c r="I24" s="175"/>
      <c r="J24" s="36"/>
    </row>
    <row r="25" spans="2:10" s="135" customFormat="1" ht="15" customHeight="1">
      <c r="B25" s="174"/>
      <c r="C25" s="386"/>
      <c r="D25" s="101"/>
      <c r="E25" s="107"/>
      <c r="F25" s="93"/>
      <c r="G25" s="112"/>
      <c r="H25" s="103"/>
      <c r="I25" s="116"/>
      <c r="J25" s="113"/>
    </row>
    <row r="26" spans="2:10" s="135" customFormat="1" ht="15" customHeight="1">
      <c r="B26" s="174"/>
      <c r="C26" s="386"/>
      <c r="D26" s="101"/>
      <c r="E26" s="107"/>
      <c r="F26" s="93"/>
      <c r="G26" s="112"/>
      <c r="H26" s="103"/>
      <c r="I26" s="116"/>
      <c r="J26" s="113"/>
    </row>
    <row r="27" spans="2:10" s="135" customFormat="1" ht="15" customHeight="1">
      <c r="B27" s="174"/>
      <c r="C27" s="386"/>
      <c r="D27" s="101"/>
      <c r="E27" s="107"/>
      <c r="F27" s="93"/>
      <c r="G27" s="101"/>
      <c r="H27" s="103"/>
      <c r="I27" s="116"/>
      <c r="J27" s="113"/>
    </row>
    <row r="28" spans="2:10" s="135" customFormat="1" ht="15" customHeight="1">
      <c r="B28" s="174" t="s">
        <v>114</v>
      </c>
      <c r="C28" s="386"/>
      <c r="D28" s="101"/>
      <c r="E28" s="107"/>
      <c r="F28" s="93"/>
      <c r="G28" s="101"/>
      <c r="H28" s="103"/>
      <c r="I28" s="116"/>
      <c r="J28" s="113"/>
    </row>
    <row r="29" spans="2:10" s="135" customFormat="1" ht="15" customHeight="1">
      <c r="B29" s="174"/>
      <c r="C29" s="386"/>
      <c r="D29" s="101"/>
      <c r="E29" s="106"/>
      <c r="F29" s="93"/>
      <c r="G29" s="94"/>
      <c r="H29" s="177" t="s">
        <v>115</v>
      </c>
      <c r="I29" s="178">
        <f>SUM(H24:H28)</f>
        <v>0</v>
      </c>
      <c r="J29" s="36"/>
    </row>
    <row r="30" spans="2:10" s="135" customFormat="1" ht="15" customHeight="1">
      <c r="B30" s="174" t="s">
        <v>116</v>
      </c>
      <c r="C30" s="179" t="s">
        <v>117</v>
      </c>
      <c r="D30" s="160"/>
      <c r="E30" s="180"/>
      <c r="F30" s="160"/>
      <c r="G30" s="180"/>
      <c r="H30" s="161"/>
      <c r="I30" s="161"/>
      <c r="J30" s="36"/>
    </row>
    <row r="31" spans="2:10" s="135" customFormat="1" ht="15" customHeight="1">
      <c r="B31" s="174"/>
      <c r="C31" s="386"/>
      <c r="D31" s="101"/>
      <c r="E31" s="107"/>
      <c r="F31" s="93"/>
      <c r="G31" s="112"/>
      <c r="H31" s="103"/>
      <c r="I31" s="116"/>
      <c r="J31" s="113"/>
    </row>
    <row r="32" spans="2:10" s="135" customFormat="1" ht="15" customHeight="1">
      <c r="B32" s="174" t="s">
        <v>103</v>
      </c>
      <c r="C32" s="386"/>
      <c r="D32" s="101"/>
      <c r="E32" s="107"/>
      <c r="F32" s="93"/>
      <c r="G32" s="112"/>
      <c r="H32" s="103"/>
      <c r="I32" s="116"/>
      <c r="J32" s="113"/>
    </row>
    <row r="33" spans="2:10" s="135" customFormat="1" ht="15" customHeight="1">
      <c r="B33" s="174"/>
      <c r="C33" s="386"/>
      <c r="D33" s="101"/>
      <c r="E33" s="107"/>
      <c r="F33" s="102"/>
      <c r="G33" s="105"/>
      <c r="H33" s="103"/>
      <c r="I33" s="116"/>
      <c r="J33" s="113"/>
    </row>
    <row r="34" spans="2:10" s="135" customFormat="1" ht="15" customHeight="1">
      <c r="B34" s="174" t="s">
        <v>106</v>
      </c>
      <c r="C34" s="386"/>
      <c r="D34" s="101"/>
      <c r="E34" s="107"/>
      <c r="F34" s="102"/>
      <c r="G34" s="105"/>
      <c r="H34" s="104"/>
      <c r="I34" s="116"/>
      <c r="J34" s="114"/>
    </row>
    <row r="35" spans="2:10" s="135" customFormat="1" ht="15" customHeight="1">
      <c r="B35" s="174"/>
      <c r="C35" s="111"/>
      <c r="D35" s="110"/>
      <c r="E35" s="109"/>
      <c r="F35" s="95"/>
      <c r="G35" s="96"/>
      <c r="H35" s="177" t="s">
        <v>118</v>
      </c>
      <c r="I35" s="178">
        <f>SUM(H31:H34)</f>
        <v>0</v>
      </c>
      <c r="J35" s="157"/>
    </row>
    <row r="36" spans="2:10" s="135" customFormat="1" ht="15" customHeight="1">
      <c r="B36" s="174" t="s">
        <v>109</v>
      </c>
      <c r="C36" s="179" t="s">
        <v>119</v>
      </c>
      <c r="D36" s="160"/>
      <c r="E36" s="180"/>
      <c r="F36" s="160"/>
      <c r="G36" s="180"/>
      <c r="H36" s="161"/>
      <c r="I36" s="161"/>
      <c r="J36" s="36"/>
    </row>
    <row r="37" spans="2:10" s="135" customFormat="1" ht="15" customHeight="1">
      <c r="B37" s="174"/>
      <c r="C37" s="386"/>
      <c r="D37" s="101"/>
      <c r="E37" s="107"/>
      <c r="F37" s="93"/>
      <c r="G37" s="115"/>
      <c r="H37" s="103"/>
      <c r="I37" s="116"/>
      <c r="J37" s="113"/>
    </row>
    <row r="38" spans="2:10" s="135" customFormat="1" ht="15" customHeight="1">
      <c r="B38" s="174"/>
      <c r="C38" s="386"/>
      <c r="D38" s="101"/>
      <c r="E38" s="107"/>
      <c r="F38" s="93"/>
      <c r="G38" s="115"/>
      <c r="H38" s="103"/>
      <c r="I38" s="116"/>
      <c r="J38" s="113"/>
    </row>
    <row r="39" spans="2:10" s="135" customFormat="1" ht="15" customHeight="1">
      <c r="B39" s="174"/>
      <c r="C39" s="386"/>
      <c r="D39" s="101"/>
      <c r="E39" s="107"/>
      <c r="F39" s="102"/>
      <c r="G39" s="105"/>
      <c r="H39" s="103"/>
      <c r="I39" s="116"/>
      <c r="J39" s="113"/>
    </row>
    <row r="40" spans="2:10" s="135" customFormat="1" ht="15" customHeight="1">
      <c r="B40" s="174"/>
      <c r="C40" s="386"/>
      <c r="D40" s="101"/>
      <c r="E40" s="107"/>
      <c r="F40" s="102"/>
      <c r="G40" s="105"/>
      <c r="H40" s="104"/>
      <c r="I40" s="116"/>
      <c r="J40" s="114"/>
    </row>
    <row r="41" spans="2:10" s="135" customFormat="1" ht="15" customHeight="1">
      <c r="B41" s="174"/>
      <c r="C41" s="111"/>
      <c r="D41" s="110"/>
      <c r="E41" s="109"/>
      <c r="F41" s="95"/>
      <c r="G41" s="97"/>
      <c r="H41" s="177" t="s">
        <v>120</v>
      </c>
      <c r="I41" s="178">
        <f>SUM(H37:H40)</f>
        <v>0</v>
      </c>
      <c r="J41" s="159"/>
    </row>
    <row r="42" spans="2:10" s="135" customFormat="1" ht="15" customHeight="1">
      <c r="B42" s="174"/>
      <c r="C42" s="179" t="s">
        <v>121</v>
      </c>
      <c r="D42" s="160"/>
      <c r="E42" s="180"/>
      <c r="F42" s="160"/>
      <c r="G42" s="180"/>
      <c r="H42" s="161"/>
      <c r="I42" s="161"/>
      <c r="J42" s="36"/>
    </row>
    <row r="43" spans="2:10" s="135" customFormat="1" ht="15" customHeight="1">
      <c r="B43" s="174"/>
      <c r="C43" s="386"/>
      <c r="D43" s="101"/>
      <c r="E43" s="107"/>
      <c r="F43" s="93"/>
      <c r="G43" s="112"/>
      <c r="H43" s="103"/>
      <c r="I43" s="116"/>
      <c r="J43" s="113"/>
    </row>
    <row r="44" spans="2:10" s="135" customFormat="1" ht="15" customHeight="1">
      <c r="B44" s="174"/>
      <c r="C44" s="386"/>
      <c r="D44" s="101"/>
      <c r="E44" s="107"/>
      <c r="F44" s="102"/>
      <c r="G44" s="105"/>
      <c r="H44" s="103"/>
      <c r="I44" s="117"/>
      <c r="J44" s="86"/>
    </row>
    <row r="45" spans="2:10" s="135" customFormat="1" ht="15" customHeight="1">
      <c r="B45" s="174"/>
      <c r="C45" s="388"/>
      <c r="D45" s="98"/>
      <c r="E45" s="108"/>
      <c r="F45" s="99"/>
      <c r="G45" s="100"/>
      <c r="H45" s="181" t="s">
        <v>122</v>
      </c>
      <c r="I45" s="182">
        <f>SUM(H43:H44)</f>
        <v>0</v>
      </c>
      <c r="J45" s="183"/>
    </row>
    <row r="46" spans="2:10" s="135" customFormat="1" ht="15" customHeight="1">
      <c r="B46" s="155"/>
      <c r="C46" s="184"/>
      <c r="D46" s="185"/>
      <c r="E46" s="186"/>
      <c r="F46" s="185"/>
      <c r="G46" s="186"/>
      <c r="H46" s="389" t="s">
        <v>123</v>
      </c>
      <c r="I46" s="187">
        <f>SUM(I29,I35,I41,I45)</f>
        <v>0</v>
      </c>
      <c r="J46" s="203" t="s">
        <v>112</v>
      </c>
    </row>
    <row r="47" spans="2:10" s="135" customFormat="1" ht="15" customHeight="1">
      <c r="B47" s="155"/>
      <c r="C47" s="153"/>
      <c r="D47" s="154"/>
      <c r="E47" s="188"/>
      <c r="F47" s="189"/>
      <c r="G47" s="176" t="s">
        <v>124</v>
      </c>
      <c r="H47" s="202"/>
      <c r="I47" s="116"/>
      <c r="J47" s="113"/>
    </row>
    <row r="48" spans="2:10" s="135" customFormat="1" ht="15" customHeight="1">
      <c r="B48" s="155"/>
      <c r="C48" s="190"/>
      <c r="D48" s="191"/>
      <c r="E48" s="475"/>
      <c r="F48" s="476"/>
      <c r="G48" s="42" t="s">
        <v>125</v>
      </c>
      <c r="H48" s="192" t="str">
        <f>IF(ISERROR(ROUNDDOWN(E13/H47,4)),"",IF(ROUNDDOWN(E13/H47,4)&gt;1,1,(ROUNDDOWN(E13/H47,4))))</f>
        <v/>
      </c>
      <c r="I48" s="117"/>
      <c r="J48" s="86"/>
    </row>
    <row r="49" spans="2:14" s="135" customFormat="1" ht="15" customHeight="1">
      <c r="B49" s="155"/>
      <c r="C49" s="184"/>
      <c r="D49" s="185"/>
      <c r="E49" s="186"/>
      <c r="F49" s="185"/>
      <c r="G49" s="477" t="s">
        <v>126</v>
      </c>
      <c r="H49" s="477"/>
      <c r="I49" s="389" t="str">
        <f>IF(I46=0,"0",ROUNDDOWN(I46*H48,0))</f>
        <v>0</v>
      </c>
      <c r="J49" s="203" t="s">
        <v>112</v>
      </c>
    </row>
    <row r="50" spans="2:14" s="135" customFormat="1" ht="15" customHeight="1">
      <c r="B50" s="155"/>
      <c r="C50" s="179" t="s">
        <v>127</v>
      </c>
      <c r="D50" s="160"/>
      <c r="E50" s="180"/>
      <c r="F50" s="160"/>
      <c r="G50" s="180"/>
      <c r="H50" s="161"/>
      <c r="I50" s="161"/>
      <c r="J50" s="36"/>
    </row>
    <row r="51" spans="2:14" s="135" customFormat="1" ht="15" customHeight="1">
      <c r="B51" s="155"/>
      <c r="C51" s="386"/>
      <c r="D51" s="101"/>
      <c r="E51" s="107"/>
      <c r="F51" s="93"/>
      <c r="G51" s="112"/>
      <c r="H51" s="103"/>
      <c r="I51" s="116"/>
      <c r="J51" s="113"/>
    </row>
    <row r="52" spans="2:14" s="135" customFormat="1" ht="15" customHeight="1">
      <c r="B52" s="155"/>
      <c r="C52" s="386"/>
      <c r="D52" s="101"/>
      <c r="E52" s="107"/>
      <c r="F52" s="93"/>
      <c r="G52" s="112"/>
      <c r="H52" s="103"/>
      <c r="I52" s="117"/>
      <c r="J52" s="86"/>
    </row>
    <row r="53" spans="2:14" s="135" customFormat="1" ht="15" customHeight="1">
      <c r="B53" s="155"/>
      <c r="C53" s="386"/>
      <c r="D53" s="101"/>
      <c r="E53" s="107"/>
      <c r="F53" s="102"/>
      <c r="G53" s="101"/>
      <c r="H53" s="103"/>
      <c r="I53" s="117"/>
      <c r="J53" s="86"/>
    </row>
    <row r="54" spans="2:14" s="135" customFormat="1" ht="15" customHeight="1">
      <c r="B54" s="155"/>
      <c r="C54" s="388"/>
      <c r="D54" s="98"/>
      <c r="E54" s="108"/>
      <c r="F54" s="99"/>
      <c r="G54" s="100"/>
      <c r="H54" s="181" t="s">
        <v>122</v>
      </c>
      <c r="I54" s="182">
        <f>SUM(H51:H53)</f>
        <v>0</v>
      </c>
      <c r="J54" s="183"/>
    </row>
    <row r="55" spans="2:14" s="135" customFormat="1" ht="15" customHeight="1" thickBot="1">
      <c r="B55" s="193"/>
      <c r="C55" s="194"/>
      <c r="D55" s="195"/>
      <c r="E55" s="195"/>
      <c r="F55" s="195"/>
      <c r="G55" s="478" t="s">
        <v>128</v>
      </c>
      <c r="H55" s="478"/>
      <c r="I55" s="196">
        <f>I54+I49</f>
        <v>0</v>
      </c>
      <c r="J55" s="168" t="s">
        <v>112</v>
      </c>
    </row>
    <row r="56" spans="2:14" s="145" customFormat="1" ht="15" customHeight="1" thickBot="1">
      <c r="B56" s="197"/>
      <c r="G56" s="479" t="s">
        <v>129</v>
      </c>
      <c r="H56" s="480"/>
      <c r="I56" s="585">
        <f>I22+I55</f>
        <v>0</v>
      </c>
      <c r="J56" s="586"/>
    </row>
    <row r="57" spans="2:14" s="135" customFormat="1" ht="14.25" customHeight="1">
      <c r="B57" s="134"/>
      <c r="H57" s="136"/>
      <c r="I57" s="136"/>
    </row>
    <row r="58" spans="2:14" s="135" customFormat="1" ht="35.25" customHeight="1">
      <c r="B58" s="134"/>
      <c r="H58" s="136"/>
      <c r="I58" s="136"/>
    </row>
    <row r="59" spans="2:14" s="135" customFormat="1" ht="35.25" customHeight="1">
      <c r="B59" s="134"/>
      <c r="H59" s="136"/>
      <c r="I59" s="198"/>
      <c r="J59" s="199"/>
      <c r="L59" s="134"/>
      <c r="M59" s="134"/>
      <c r="N59" s="134"/>
    </row>
  </sheetData>
  <sheetProtection formatColumns="0" formatRows="0"/>
  <mergeCells count="15">
    <mergeCell ref="G22:H22"/>
    <mergeCell ref="B2:J3"/>
    <mergeCell ref="B9:C9"/>
    <mergeCell ref="B10:C10"/>
    <mergeCell ref="E10:F10"/>
    <mergeCell ref="I10:J10"/>
    <mergeCell ref="D6:G6"/>
    <mergeCell ref="D7:G7"/>
    <mergeCell ref="D8:G8"/>
    <mergeCell ref="D5:G5"/>
    <mergeCell ref="I56:J56"/>
    <mergeCell ref="E48:F48"/>
    <mergeCell ref="G49:H49"/>
    <mergeCell ref="G55:H55"/>
    <mergeCell ref="G56:H56"/>
  </mergeCells>
  <phoneticPr fontId="7"/>
  <dataValidations disablePrompts="1" count="1">
    <dataValidation allowBlank="1" showInputMessage="1" showErrorMessage="1" promptTitle="注意" prompt="必ず、整数を記載すること。_x000a_建築確認書等で補助対象の平米数が、小数点以下まで記載されている場合は、少数点第一位で四捨五入すること。なお、複数棟の面積を記載する場合で、いずれか、もしくはそれぞれの棟の小数点以下の値については、それぞれを合算した値から小数点以下を四捨五入し、整数で記載すること。" sqref="E13" xr:uid="{00000000-0002-0000-0200-000000000000}"/>
  </dataValidation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4"/>
  <sheetViews>
    <sheetView showZeros="0" view="pageBreakPreview" zoomScaleNormal="85" zoomScaleSheetLayoutView="100" workbookViewId="0">
      <selection activeCell="C10" sqref="C10:G10"/>
    </sheetView>
  </sheetViews>
  <sheetFormatPr defaultColWidth="9" defaultRowHeight="13.15"/>
  <cols>
    <col min="1" max="1" width="15.75" style="1" customWidth="1"/>
    <col min="2" max="2" width="12.5" style="1" customWidth="1"/>
    <col min="3" max="3" width="12.875" style="1" customWidth="1"/>
    <col min="4" max="4" width="3.75" style="1" customWidth="1"/>
    <col min="5" max="5" width="12.5" style="1" customWidth="1"/>
    <col min="6" max="6" width="12.875" style="1" customWidth="1"/>
    <col min="7" max="7" width="3.75" style="1" customWidth="1"/>
    <col min="8" max="8" width="10.25" style="1" customWidth="1"/>
    <col min="9" max="9" width="12.875" style="1" customWidth="1"/>
    <col min="10" max="10" width="3.5" style="2" customWidth="1"/>
    <col min="11" max="16384" width="9" style="1"/>
  </cols>
  <sheetData>
    <row r="1" spans="1:11" ht="24.75" customHeight="1">
      <c r="G1" s="488" t="s">
        <v>130</v>
      </c>
      <c r="H1" s="488"/>
      <c r="I1" s="488"/>
      <c r="J1" s="488"/>
    </row>
    <row r="2" spans="1:11" ht="24.75" customHeight="1">
      <c r="A2" s="447" t="s">
        <v>131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ht="13.9" thickBot="1">
      <c r="H3" s="384"/>
      <c r="I3" s="489"/>
      <c r="J3" s="489"/>
    </row>
    <row r="4" spans="1:11" ht="34.5" customHeight="1">
      <c r="A4" s="490" t="s">
        <v>132</v>
      </c>
      <c r="B4" s="491"/>
      <c r="C4" s="492"/>
      <c r="D4" s="493"/>
      <c r="E4" s="494" t="s">
        <v>133</v>
      </c>
      <c r="F4" s="495"/>
      <c r="G4" s="496"/>
      <c r="H4" s="492"/>
      <c r="I4" s="497"/>
      <c r="J4" s="498"/>
      <c r="K4" s="46"/>
    </row>
    <row r="5" spans="1:11" ht="34.5" customHeight="1">
      <c r="A5" s="501" t="s">
        <v>7</v>
      </c>
      <c r="B5" s="502"/>
      <c r="C5" s="503"/>
      <c r="D5" s="503"/>
      <c r="E5" s="503"/>
      <c r="F5" s="503"/>
      <c r="G5" s="503"/>
      <c r="H5" s="503"/>
      <c r="I5" s="503"/>
      <c r="J5" s="504"/>
      <c r="K5" s="46"/>
    </row>
    <row r="6" spans="1:11" ht="34.5" customHeight="1" thickBot="1">
      <c r="A6" s="64" t="s">
        <v>134</v>
      </c>
      <c r="B6" s="505"/>
      <c r="C6" s="506"/>
      <c r="D6" s="506"/>
      <c r="E6" s="506"/>
      <c r="F6" s="506"/>
      <c r="G6" s="506"/>
      <c r="H6" s="506"/>
      <c r="I6" s="506"/>
      <c r="J6" s="507"/>
    </row>
    <row r="7" spans="1:11" ht="34.5" customHeight="1" thickTop="1">
      <c r="A7" s="65" t="s">
        <v>135</v>
      </c>
      <c r="B7" s="587"/>
      <c r="C7" s="588"/>
      <c r="D7" s="588"/>
      <c r="E7" s="589"/>
      <c r="F7" s="590" t="s">
        <v>136</v>
      </c>
      <c r="G7" s="591"/>
      <c r="H7" s="508"/>
      <c r="I7" s="509"/>
      <c r="J7" s="510"/>
    </row>
    <row r="8" spans="1:11" ht="34.5" customHeight="1">
      <c r="A8" s="66" t="s">
        <v>137</v>
      </c>
      <c r="B8" s="67" t="s">
        <v>138</v>
      </c>
      <c r="C8" s="499"/>
      <c r="D8" s="499"/>
      <c r="E8" s="499"/>
      <c r="F8" s="499"/>
      <c r="G8" s="500"/>
      <c r="H8" s="67" t="s">
        <v>139</v>
      </c>
      <c r="I8" s="60"/>
      <c r="J8" s="68" t="s">
        <v>112</v>
      </c>
    </row>
    <row r="9" spans="1:11" ht="34.5" customHeight="1">
      <c r="A9" s="66" t="s">
        <v>140</v>
      </c>
      <c r="B9" s="67" t="s">
        <v>138</v>
      </c>
      <c r="C9" s="499"/>
      <c r="D9" s="499"/>
      <c r="E9" s="499"/>
      <c r="F9" s="499"/>
      <c r="G9" s="500"/>
      <c r="H9" s="67" t="s">
        <v>141</v>
      </c>
      <c r="I9" s="60"/>
      <c r="J9" s="68" t="s">
        <v>112</v>
      </c>
    </row>
    <row r="10" spans="1:11" ht="34.5" customHeight="1">
      <c r="A10" s="66" t="s">
        <v>142</v>
      </c>
      <c r="B10" s="67" t="s">
        <v>138</v>
      </c>
      <c r="C10" s="499"/>
      <c r="D10" s="499"/>
      <c r="E10" s="499"/>
      <c r="F10" s="499"/>
      <c r="G10" s="500"/>
      <c r="H10" s="67" t="s">
        <v>141</v>
      </c>
      <c r="I10" s="60"/>
      <c r="J10" s="68" t="s">
        <v>112</v>
      </c>
    </row>
    <row r="11" spans="1:11" ht="34.5" customHeight="1">
      <c r="A11" s="66" t="s">
        <v>143</v>
      </c>
      <c r="B11" s="67" t="s">
        <v>138</v>
      </c>
      <c r="C11" s="499"/>
      <c r="D11" s="499"/>
      <c r="E11" s="499"/>
      <c r="F11" s="499"/>
      <c r="G11" s="500"/>
      <c r="H11" s="67" t="s">
        <v>141</v>
      </c>
      <c r="I11" s="60"/>
      <c r="J11" s="68" t="s">
        <v>112</v>
      </c>
    </row>
    <row r="12" spans="1:11" ht="34.5" customHeight="1">
      <c r="A12" s="66" t="s">
        <v>144</v>
      </c>
      <c r="B12" s="67" t="s">
        <v>138</v>
      </c>
      <c r="C12" s="499"/>
      <c r="D12" s="499"/>
      <c r="E12" s="499"/>
      <c r="F12" s="499"/>
      <c r="G12" s="500"/>
      <c r="H12" s="67" t="s">
        <v>141</v>
      </c>
      <c r="I12" s="60"/>
      <c r="J12" s="68" t="s">
        <v>112</v>
      </c>
    </row>
    <row r="13" spans="1:11" ht="35.25" customHeight="1" thickBot="1">
      <c r="A13" s="66" t="s">
        <v>145</v>
      </c>
      <c r="B13" s="69" t="s">
        <v>138</v>
      </c>
      <c r="C13" s="499"/>
      <c r="D13" s="499"/>
      <c r="E13" s="499"/>
      <c r="F13" s="499"/>
      <c r="G13" s="500"/>
      <c r="H13" s="69" t="s">
        <v>141</v>
      </c>
      <c r="I13" s="61"/>
      <c r="J13" s="70" t="s">
        <v>112</v>
      </c>
    </row>
    <row r="14" spans="1:11" ht="35.25" customHeight="1" thickTop="1">
      <c r="A14" s="592" t="s">
        <v>146</v>
      </c>
      <c r="B14" s="593"/>
      <c r="C14" s="593"/>
      <c r="D14" s="593"/>
      <c r="E14" s="593"/>
      <c r="F14" s="593"/>
      <c r="G14" s="593"/>
      <c r="H14" s="593"/>
      <c r="I14" s="593"/>
      <c r="J14" s="594"/>
    </row>
    <row r="15" spans="1:11" ht="34.5" customHeight="1">
      <c r="A15" s="511"/>
      <c r="B15" s="512"/>
      <c r="C15" s="512"/>
      <c r="D15" s="512"/>
      <c r="E15" s="512"/>
      <c r="F15" s="512"/>
      <c r="G15" s="512"/>
      <c r="H15" s="512"/>
      <c r="I15" s="512"/>
      <c r="J15" s="513"/>
    </row>
    <row r="16" spans="1:11" ht="34.5" customHeight="1">
      <c r="A16" s="511"/>
      <c r="B16" s="512"/>
      <c r="C16" s="512"/>
      <c r="D16" s="512"/>
      <c r="E16" s="512"/>
      <c r="F16" s="512"/>
      <c r="G16" s="512"/>
      <c r="H16" s="512"/>
      <c r="I16" s="512"/>
      <c r="J16" s="513"/>
    </row>
    <row r="17" spans="1:10" ht="34.5" customHeight="1">
      <c r="A17" s="511"/>
      <c r="B17" s="512"/>
      <c r="C17" s="512"/>
      <c r="D17" s="512"/>
      <c r="E17" s="512"/>
      <c r="F17" s="512"/>
      <c r="G17" s="512"/>
      <c r="H17" s="512"/>
      <c r="I17" s="512"/>
      <c r="J17" s="513"/>
    </row>
    <row r="18" spans="1:10" ht="34.5" customHeight="1">
      <c r="A18" s="511"/>
      <c r="B18" s="512"/>
      <c r="C18" s="512"/>
      <c r="D18" s="512"/>
      <c r="E18" s="512"/>
      <c r="F18" s="512"/>
      <c r="G18" s="512"/>
      <c r="H18" s="512"/>
      <c r="I18" s="512"/>
      <c r="J18" s="513"/>
    </row>
    <row r="19" spans="1:10" ht="34.5" customHeight="1">
      <c r="A19" s="511"/>
      <c r="B19" s="512"/>
      <c r="C19" s="512"/>
      <c r="D19" s="512"/>
      <c r="E19" s="512"/>
      <c r="F19" s="512"/>
      <c r="G19" s="512"/>
      <c r="H19" s="512"/>
      <c r="I19" s="512"/>
      <c r="J19" s="513"/>
    </row>
    <row r="20" spans="1:10" ht="34.5" customHeight="1">
      <c r="A20" s="511"/>
      <c r="B20" s="512"/>
      <c r="C20" s="512"/>
      <c r="D20" s="512"/>
      <c r="E20" s="512"/>
      <c r="F20" s="512"/>
      <c r="G20" s="512"/>
      <c r="H20" s="512"/>
      <c r="I20" s="512"/>
      <c r="J20" s="513"/>
    </row>
    <row r="21" spans="1:10" ht="34.5" customHeight="1">
      <c r="A21" s="595"/>
      <c r="B21" s="596"/>
      <c r="C21" s="596"/>
      <c r="D21" s="596"/>
      <c r="E21" s="596"/>
      <c r="F21" s="596"/>
      <c r="G21" s="596"/>
      <c r="H21" s="596"/>
      <c r="I21" s="596"/>
      <c r="J21" s="597"/>
    </row>
    <row r="22" spans="1:10" ht="35.25" customHeight="1">
      <c r="A22" s="598" t="s">
        <v>147</v>
      </c>
      <c r="B22" s="599"/>
      <c r="C22" s="599"/>
      <c r="D22" s="599"/>
      <c r="E22" s="599"/>
      <c r="F22" s="599"/>
      <c r="G22" s="599"/>
      <c r="H22" s="599"/>
      <c r="I22" s="599"/>
      <c r="J22" s="600"/>
    </row>
    <row r="23" spans="1:10" ht="35.25" customHeight="1">
      <c r="A23" s="390"/>
      <c r="B23" s="384" t="s">
        <v>148</v>
      </c>
      <c r="C23" s="62"/>
      <c r="D23" s="71" t="s">
        <v>112</v>
      </c>
      <c r="E23" s="384" t="s">
        <v>149</v>
      </c>
      <c r="F23" s="63"/>
      <c r="G23" s="71" t="s">
        <v>112</v>
      </c>
      <c r="H23" s="384" t="s">
        <v>150</v>
      </c>
      <c r="I23" s="72">
        <f>F23-C23</f>
        <v>0</v>
      </c>
      <c r="J23" s="73" t="s">
        <v>112</v>
      </c>
    </row>
    <row r="24" spans="1:10" ht="34.5" customHeight="1">
      <c r="A24" s="514"/>
      <c r="B24" s="601"/>
      <c r="C24" s="601"/>
      <c r="D24" s="601"/>
      <c r="E24" s="601"/>
      <c r="F24" s="601"/>
      <c r="G24" s="601"/>
      <c r="H24" s="601"/>
      <c r="I24" s="601"/>
      <c r="J24" s="602"/>
    </row>
    <row r="25" spans="1:10" ht="34.5" customHeight="1">
      <c r="A25" s="603"/>
      <c r="B25" s="601"/>
      <c r="C25" s="601"/>
      <c r="D25" s="601"/>
      <c r="E25" s="601"/>
      <c r="F25" s="601"/>
      <c r="G25" s="601"/>
      <c r="H25" s="601"/>
      <c r="I25" s="601"/>
      <c r="J25" s="602"/>
    </row>
    <row r="26" spans="1:10" ht="34.5" customHeight="1">
      <c r="A26" s="603"/>
      <c r="B26" s="601"/>
      <c r="C26" s="601"/>
      <c r="D26" s="601"/>
      <c r="E26" s="601"/>
      <c r="F26" s="601"/>
      <c r="G26" s="601"/>
      <c r="H26" s="601"/>
      <c r="I26" s="601"/>
      <c r="J26" s="602"/>
    </row>
    <row r="27" spans="1:10" ht="34.5" customHeight="1">
      <c r="A27" s="603"/>
      <c r="B27" s="601"/>
      <c r="C27" s="601"/>
      <c r="D27" s="601"/>
      <c r="E27" s="601"/>
      <c r="F27" s="601"/>
      <c r="G27" s="601"/>
      <c r="H27" s="601"/>
      <c r="I27" s="601"/>
      <c r="J27" s="602"/>
    </row>
    <row r="28" spans="1:10" ht="34.5" customHeight="1">
      <c r="A28" s="603"/>
      <c r="B28" s="601"/>
      <c r="C28" s="601"/>
      <c r="D28" s="601"/>
      <c r="E28" s="601"/>
      <c r="F28" s="601"/>
      <c r="G28" s="601"/>
      <c r="H28" s="601"/>
      <c r="I28" s="601"/>
      <c r="J28" s="602"/>
    </row>
    <row r="29" spans="1:10" ht="34.5" customHeight="1" thickBot="1">
      <c r="A29" s="604"/>
      <c r="B29" s="605"/>
      <c r="C29" s="605"/>
      <c r="D29" s="605"/>
      <c r="E29" s="605"/>
      <c r="F29" s="605"/>
      <c r="G29" s="605"/>
      <c r="H29" s="605"/>
      <c r="I29" s="605"/>
      <c r="J29" s="606"/>
    </row>
    <row r="30" spans="1:10" ht="28.5" customHeight="1">
      <c r="A30" s="236"/>
      <c r="J30" s="391"/>
    </row>
    <row r="31" spans="1:10" ht="28.5" customHeight="1">
      <c r="J31" s="391"/>
    </row>
    <row r="32" spans="1:10" ht="28.5" customHeight="1">
      <c r="J32" s="391"/>
    </row>
    <row r="33" ht="28.5" customHeight="1"/>
    <row r="34" ht="28.5" customHeight="1"/>
  </sheetData>
  <mergeCells count="24">
    <mergeCell ref="B14:J14"/>
    <mergeCell ref="A15:J20"/>
    <mergeCell ref="A21:J21"/>
    <mergeCell ref="A22:J22"/>
    <mergeCell ref="A24:J29"/>
    <mergeCell ref="C13:G13"/>
    <mergeCell ref="A5:B5"/>
    <mergeCell ref="C5:J5"/>
    <mergeCell ref="B6:J6"/>
    <mergeCell ref="B7:E7"/>
    <mergeCell ref="F7:G7"/>
    <mergeCell ref="H7:J7"/>
    <mergeCell ref="C8:G8"/>
    <mergeCell ref="C9:G9"/>
    <mergeCell ref="C10:G10"/>
    <mergeCell ref="C11:G11"/>
    <mergeCell ref="C12:G12"/>
    <mergeCell ref="G1:J1"/>
    <mergeCell ref="A2:J2"/>
    <mergeCell ref="I3:J3"/>
    <mergeCell ref="A4:B4"/>
    <mergeCell ref="C4:D4"/>
    <mergeCell ref="E4:G4"/>
    <mergeCell ref="H4:J4"/>
  </mergeCells>
  <phoneticPr fontId="7"/>
  <dataValidations count="1">
    <dataValidation allowBlank="1" showInputMessage="1" showErrorMessage="1" promptTitle="事業名" prompt="様式２－１の事業名と一致させること。" sqref="B7:E7" xr:uid="{00000000-0002-0000-0700-000000000000}"/>
  </dataValidations>
  <printOptions horizontalCentered="1"/>
  <pageMargins left="0.59055118110236227" right="0.39370078740157483" top="0.74803149606299213" bottom="0.35433070866141736" header="0.51181102362204722" footer="0.19685039370078741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F20"/>
  <sheetViews>
    <sheetView showGridLines="0" view="pageBreakPreview" zoomScaleNormal="100" zoomScaleSheetLayoutView="100" workbookViewId="0">
      <selection activeCell="B16" sqref="B16:R16"/>
    </sheetView>
  </sheetViews>
  <sheetFormatPr defaultColWidth="4" defaultRowHeight="22.5" customHeight="1"/>
  <cols>
    <col min="1" max="1" width="4" style="1" customWidth="1"/>
    <col min="2" max="2" width="5.25" style="1" customWidth="1"/>
    <col min="3" max="3" width="3.125" style="1" customWidth="1"/>
    <col min="4" max="4" width="5.25" style="1" customWidth="1"/>
    <col min="5" max="5" width="4" style="1" customWidth="1"/>
    <col min="6" max="6" width="3.875" style="1" customWidth="1"/>
    <col min="7" max="16384" width="4" style="1"/>
  </cols>
  <sheetData>
    <row r="1" spans="1:32" ht="14.45">
      <c r="X1" s="74" t="s">
        <v>151</v>
      </c>
    </row>
    <row r="2" spans="1:32" ht="28.5" customHeight="1" thickBot="1">
      <c r="A2" s="524" t="s">
        <v>152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</row>
    <row r="3" spans="1:32" ht="27.75" customHeight="1">
      <c r="A3" s="530" t="s">
        <v>153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2"/>
      <c r="S3" s="528" t="s">
        <v>154</v>
      </c>
      <c r="T3" s="529"/>
      <c r="U3" s="525" t="s">
        <v>64</v>
      </c>
      <c r="V3" s="526"/>
      <c r="W3" s="526"/>
      <c r="X3" s="527"/>
    </row>
    <row r="4" spans="1:32" ht="43.9" customHeight="1">
      <c r="A4" s="75" t="s">
        <v>155</v>
      </c>
      <c r="B4" s="533" t="s">
        <v>156</v>
      </c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5"/>
      <c r="S4" s="518"/>
      <c r="T4" s="519"/>
      <c r="U4" s="520"/>
      <c r="V4" s="520"/>
      <c r="W4" s="520"/>
      <c r="X4" s="521"/>
    </row>
    <row r="5" spans="1:32" ht="27" customHeight="1">
      <c r="A5" s="75" t="s">
        <v>157</v>
      </c>
      <c r="B5" s="515" t="s">
        <v>158</v>
      </c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7"/>
      <c r="S5" s="518"/>
      <c r="T5" s="519"/>
      <c r="U5" s="520"/>
      <c r="V5" s="520"/>
      <c r="W5" s="520"/>
      <c r="X5" s="521"/>
    </row>
    <row r="6" spans="1:32" ht="27" customHeight="1">
      <c r="A6" s="75" t="s">
        <v>159</v>
      </c>
      <c r="B6" s="515" t="s">
        <v>160</v>
      </c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7"/>
      <c r="S6" s="518"/>
      <c r="T6" s="519"/>
      <c r="U6" s="520"/>
      <c r="V6" s="520"/>
      <c r="W6" s="520"/>
      <c r="X6" s="521"/>
    </row>
    <row r="7" spans="1:32" ht="27" customHeight="1">
      <c r="A7" s="75" t="s">
        <v>161</v>
      </c>
      <c r="B7" s="515" t="s">
        <v>162</v>
      </c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7"/>
      <c r="S7" s="518"/>
      <c r="T7" s="519"/>
      <c r="U7" s="520"/>
      <c r="V7" s="520"/>
      <c r="W7" s="520"/>
      <c r="X7" s="521"/>
    </row>
    <row r="8" spans="1:32" ht="27" customHeight="1">
      <c r="A8" s="75" t="s">
        <v>163</v>
      </c>
      <c r="B8" s="515" t="s">
        <v>164</v>
      </c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7"/>
      <c r="S8" s="518"/>
      <c r="T8" s="519"/>
      <c r="U8" s="520"/>
      <c r="V8" s="520"/>
      <c r="W8" s="520"/>
      <c r="X8" s="521"/>
    </row>
    <row r="9" spans="1:32" ht="27" customHeight="1">
      <c r="A9" s="75" t="s">
        <v>165</v>
      </c>
      <c r="B9" s="515" t="s">
        <v>166</v>
      </c>
      <c r="C9" s="516"/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7"/>
      <c r="S9" s="518"/>
      <c r="T9" s="519"/>
      <c r="U9" s="520"/>
      <c r="V9" s="520"/>
      <c r="W9" s="520"/>
      <c r="X9" s="521"/>
    </row>
    <row r="10" spans="1:32" ht="27" customHeight="1">
      <c r="A10" s="75" t="s">
        <v>167</v>
      </c>
      <c r="B10" s="515" t="s">
        <v>168</v>
      </c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7"/>
      <c r="S10" s="518"/>
      <c r="T10" s="519"/>
      <c r="U10" s="520"/>
      <c r="V10" s="520"/>
      <c r="W10" s="520"/>
      <c r="X10" s="521"/>
    </row>
    <row r="11" spans="1:32" ht="27" customHeight="1">
      <c r="A11" s="75" t="s">
        <v>169</v>
      </c>
      <c r="B11" s="536" t="s">
        <v>170</v>
      </c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5"/>
      <c r="S11" s="518"/>
      <c r="T11" s="519"/>
      <c r="U11" s="520"/>
      <c r="V11" s="520"/>
      <c r="W11" s="520"/>
      <c r="X11" s="521"/>
    </row>
    <row r="12" spans="1:32" ht="27" customHeight="1">
      <c r="A12" s="75" t="s">
        <v>171</v>
      </c>
      <c r="B12" s="515" t="s">
        <v>172</v>
      </c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7"/>
      <c r="S12" s="518"/>
      <c r="T12" s="519"/>
      <c r="U12" s="520"/>
      <c r="V12" s="520"/>
      <c r="W12" s="520"/>
      <c r="X12" s="521"/>
    </row>
    <row r="13" spans="1:32" ht="27" customHeight="1">
      <c r="A13" s="75" t="s">
        <v>173</v>
      </c>
      <c r="B13" s="515" t="s">
        <v>174</v>
      </c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7"/>
      <c r="S13" s="518"/>
      <c r="T13" s="519"/>
      <c r="U13" s="520"/>
      <c r="V13" s="520"/>
      <c r="W13" s="520"/>
      <c r="X13" s="521"/>
      <c r="AF13" s="53"/>
    </row>
    <row r="14" spans="1:32" ht="27" customHeight="1">
      <c r="A14" s="75" t="s">
        <v>175</v>
      </c>
      <c r="B14" s="515" t="s">
        <v>176</v>
      </c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7"/>
      <c r="S14" s="518"/>
      <c r="T14" s="519"/>
      <c r="U14" s="520"/>
      <c r="V14" s="520"/>
      <c r="W14" s="520"/>
      <c r="X14" s="521"/>
    </row>
    <row r="15" spans="1:32" ht="27" customHeight="1">
      <c r="A15" s="75" t="s">
        <v>177</v>
      </c>
      <c r="B15" s="515" t="s">
        <v>178</v>
      </c>
      <c r="C15" s="516"/>
      <c r="D15" s="516"/>
      <c r="E15" s="516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517"/>
      <c r="S15" s="518"/>
      <c r="T15" s="519"/>
      <c r="U15" s="520"/>
      <c r="V15" s="520"/>
      <c r="W15" s="520"/>
      <c r="X15" s="521"/>
    </row>
    <row r="16" spans="1:32" ht="27" customHeight="1">
      <c r="A16" s="75" t="s">
        <v>179</v>
      </c>
      <c r="B16" s="515" t="s">
        <v>180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7"/>
      <c r="S16" s="518"/>
      <c r="T16" s="519"/>
      <c r="U16" s="520"/>
      <c r="V16" s="520"/>
      <c r="W16" s="520"/>
      <c r="X16" s="521"/>
    </row>
    <row r="17" spans="1:24" ht="27" customHeight="1">
      <c r="A17" s="75" t="s">
        <v>181</v>
      </c>
      <c r="B17" s="515" t="s">
        <v>182</v>
      </c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7"/>
      <c r="S17" s="518"/>
      <c r="T17" s="519"/>
      <c r="U17" s="520"/>
      <c r="V17" s="520"/>
      <c r="W17" s="520"/>
      <c r="X17" s="521"/>
    </row>
    <row r="18" spans="1:24" ht="27" customHeight="1">
      <c r="A18" s="75" t="s">
        <v>183</v>
      </c>
      <c r="B18" s="515" t="s">
        <v>184</v>
      </c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7"/>
      <c r="S18" s="518"/>
      <c r="T18" s="519"/>
      <c r="U18" s="520"/>
      <c r="V18" s="520"/>
      <c r="W18" s="520"/>
      <c r="X18" s="521"/>
    </row>
    <row r="19" spans="1:24" ht="27" customHeight="1">
      <c r="A19" s="75" t="s">
        <v>185</v>
      </c>
      <c r="B19" s="515" t="s">
        <v>186</v>
      </c>
      <c r="C19" s="516"/>
      <c r="D19" s="516"/>
      <c r="E19" s="516"/>
      <c r="F19" s="516"/>
      <c r="G19" s="516"/>
      <c r="H19" s="516"/>
      <c r="I19" s="516"/>
      <c r="J19" s="516"/>
      <c r="K19" s="516"/>
      <c r="L19" s="516"/>
      <c r="M19" s="516"/>
      <c r="N19" s="516"/>
      <c r="O19" s="516"/>
      <c r="P19" s="516"/>
      <c r="Q19" s="516"/>
      <c r="R19" s="517"/>
      <c r="S19" s="518"/>
      <c r="T19" s="519"/>
      <c r="U19" s="520"/>
      <c r="V19" s="520"/>
      <c r="W19" s="520"/>
      <c r="X19" s="521"/>
    </row>
    <row r="20" spans="1:24" ht="43.5" customHeight="1">
      <c r="A20" s="522"/>
      <c r="B20" s="523"/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523"/>
    </row>
  </sheetData>
  <sheetProtection formatCells="0"/>
  <protectedRanges>
    <protectedRange password="CB4D" sqref="S4:X7 Q8:X19" name="範囲1"/>
    <protectedRange password="CB4D" sqref="Q4:R7" name="範囲1_1"/>
  </protectedRanges>
  <mergeCells count="53">
    <mergeCell ref="B16:R16"/>
    <mergeCell ref="B17:R17"/>
    <mergeCell ref="B18:R18"/>
    <mergeCell ref="S16:T16"/>
    <mergeCell ref="S17:T17"/>
    <mergeCell ref="S18:T18"/>
    <mergeCell ref="B15:R15"/>
    <mergeCell ref="B8:R8"/>
    <mergeCell ref="B9:R9"/>
    <mergeCell ref="B10:R10"/>
    <mergeCell ref="S14:T14"/>
    <mergeCell ref="S15:T15"/>
    <mergeCell ref="B11:R11"/>
    <mergeCell ref="B12:R12"/>
    <mergeCell ref="B13:R13"/>
    <mergeCell ref="B14:R14"/>
    <mergeCell ref="B7:R7"/>
    <mergeCell ref="S4:T4"/>
    <mergeCell ref="S5:T5"/>
    <mergeCell ref="S6:T6"/>
    <mergeCell ref="S7:T7"/>
    <mergeCell ref="U16:X16"/>
    <mergeCell ref="A2:X2"/>
    <mergeCell ref="U6:X6"/>
    <mergeCell ref="U7:X7"/>
    <mergeCell ref="U4:X4"/>
    <mergeCell ref="U5:X5"/>
    <mergeCell ref="U3:X3"/>
    <mergeCell ref="U9:X9"/>
    <mergeCell ref="U11:X11"/>
    <mergeCell ref="U14:X14"/>
    <mergeCell ref="S8:T8"/>
    <mergeCell ref="S3:T3"/>
    <mergeCell ref="A3:R3"/>
    <mergeCell ref="B4:R4"/>
    <mergeCell ref="B5:R5"/>
    <mergeCell ref="B6:R6"/>
    <mergeCell ref="B19:R19"/>
    <mergeCell ref="S19:T19"/>
    <mergeCell ref="U19:X19"/>
    <mergeCell ref="U8:X8"/>
    <mergeCell ref="A20:X20"/>
    <mergeCell ref="U15:X15"/>
    <mergeCell ref="U12:X12"/>
    <mergeCell ref="U13:X13"/>
    <mergeCell ref="U10:X10"/>
    <mergeCell ref="U17:X17"/>
    <mergeCell ref="U18:X18"/>
    <mergeCell ref="S9:T9"/>
    <mergeCell ref="S10:T10"/>
    <mergeCell ref="S11:T11"/>
    <mergeCell ref="S12:T12"/>
    <mergeCell ref="S13:T13"/>
  </mergeCells>
  <phoneticPr fontId="7"/>
  <printOptions horizontalCentered="1"/>
  <pageMargins left="0.39370078740157483" right="0.39370078740157483" top="0.70866141732283472" bottom="0.39370078740157483" header="0.31496062992125984" footer="0.11811023622047245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F7A8-DC14-42E1-9F09-43B181B30B3C}">
  <sheetPr>
    <tabColor rgb="FFFF0000"/>
    <pageSetUpPr fitToPage="1"/>
  </sheetPr>
  <dimension ref="A1:AC34"/>
  <sheetViews>
    <sheetView view="pageBreakPreview" zoomScale="85" zoomScaleNormal="100" zoomScaleSheetLayoutView="85" workbookViewId="0">
      <selection activeCell="A2" sqref="A2:H2"/>
    </sheetView>
  </sheetViews>
  <sheetFormatPr defaultColWidth="4" defaultRowHeight="13.15"/>
  <cols>
    <col min="1" max="1" width="14.375" style="240" customWidth="1"/>
    <col min="2" max="2" width="22.125" style="240" customWidth="1"/>
    <col min="3" max="3" width="14.375" style="240" customWidth="1"/>
    <col min="4" max="4" width="22.125" style="240" customWidth="1"/>
    <col min="5" max="5" width="14.375" style="240" customWidth="1"/>
    <col min="6" max="6" width="22.125" style="240" customWidth="1"/>
    <col min="7" max="7" width="14.375" style="240" customWidth="1"/>
    <col min="8" max="8" width="22.125" style="240" customWidth="1"/>
    <col min="9" max="16384" width="4" style="240"/>
  </cols>
  <sheetData>
    <row r="1" spans="1:29" ht="14.45">
      <c r="D1" s="384"/>
      <c r="H1" s="45" t="s">
        <v>0</v>
      </c>
    </row>
    <row r="2" spans="1:29" s="241" customFormat="1" ht="40.15" customHeight="1" thickBot="1">
      <c r="A2" s="434" t="s">
        <v>1</v>
      </c>
      <c r="B2" s="434"/>
      <c r="C2" s="434"/>
      <c r="D2" s="434"/>
      <c r="E2" s="434"/>
      <c r="F2" s="434"/>
      <c r="G2" s="434"/>
      <c r="H2" s="434"/>
    </row>
    <row r="3" spans="1:29" s="1" customFormat="1" ht="13.15" customHeight="1">
      <c r="A3" s="246" t="s">
        <v>187</v>
      </c>
      <c r="B3" s="372" t="s">
        <v>188</v>
      </c>
      <c r="C3" s="369" t="s">
        <v>8</v>
      </c>
      <c r="D3" s="373" t="s">
        <v>189</v>
      </c>
      <c r="E3" s="250" t="s">
        <v>9</v>
      </c>
      <c r="F3" s="375" t="s">
        <v>190</v>
      </c>
      <c r="G3" s="541"/>
      <c r="H3" s="542"/>
    </row>
    <row r="4" spans="1:29" s="1" customFormat="1" ht="32.450000000000003" customHeight="1" thickBot="1">
      <c r="A4" s="270" t="s">
        <v>2</v>
      </c>
      <c r="B4" s="371" t="s">
        <v>191</v>
      </c>
      <c r="C4" s="370" t="s">
        <v>192</v>
      </c>
      <c r="D4" s="374" t="s">
        <v>193</v>
      </c>
      <c r="E4" s="368" t="s">
        <v>11</v>
      </c>
      <c r="F4" s="352" t="s">
        <v>194</v>
      </c>
      <c r="G4" s="432"/>
      <c r="H4" s="543"/>
    </row>
    <row r="5" spans="1:29" s="244" customFormat="1" ht="9" customHeight="1" thickBot="1">
      <c r="A5" s="242"/>
      <c r="B5" s="242"/>
      <c r="C5" s="242"/>
      <c r="D5" s="242"/>
      <c r="E5" s="242"/>
      <c r="F5" s="242"/>
      <c r="H5" s="245"/>
      <c r="J5" s="24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1" customFormat="1" ht="32.450000000000003" customHeight="1">
      <c r="A6" s="246" t="s">
        <v>4</v>
      </c>
      <c r="B6" s="332" t="s">
        <v>195</v>
      </c>
      <c r="C6" s="248" t="s">
        <v>5</v>
      </c>
      <c r="D6" s="335" t="s">
        <v>196</v>
      </c>
      <c r="E6" s="250" t="s">
        <v>6</v>
      </c>
      <c r="F6" s="332" t="s">
        <v>197</v>
      </c>
      <c r="G6" s="250" t="s">
        <v>7</v>
      </c>
      <c r="H6" s="337" t="s">
        <v>198</v>
      </c>
    </row>
    <row r="7" spans="1:29" s="1" customFormat="1" ht="13.15" customHeight="1">
      <c r="A7" s="252" t="s">
        <v>8</v>
      </c>
      <c r="B7" s="333" t="s">
        <v>199</v>
      </c>
      <c r="C7" s="254" t="s">
        <v>9</v>
      </c>
      <c r="D7" s="336" t="s">
        <v>190</v>
      </c>
      <c r="E7" s="435"/>
      <c r="F7" s="436"/>
      <c r="G7" s="436"/>
      <c r="H7" s="437"/>
    </row>
    <row r="8" spans="1:29" s="1" customFormat="1" ht="32.450000000000003" customHeight="1" thickBot="1">
      <c r="A8" s="256" t="s">
        <v>200</v>
      </c>
      <c r="B8" s="334" t="s">
        <v>201</v>
      </c>
      <c r="C8" s="258" t="s">
        <v>11</v>
      </c>
      <c r="D8" s="324" t="s">
        <v>202</v>
      </c>
      <c r="E8" s="260" t="s">
        <v>203</v>
      </c>
      <c r="F8" s="339" t="s">
        <v>204</v>
      </c>
      <c r="G8" s="258" t="s">
        <v>13</v>
      </c>
      <c r="H8" s="338" t="s">
        <v>205</v>
      </c>
    </row>
    <row r="9" spans="1:29" s="1" customFormat="1" ht="32.450000000000003" customHeight="1" thickTop="1" thickBot="1">
      <c r="A9" s="263" t="s">
        <v>14</v>
      </c>
      <c r="B9" s="343" t="s">
        <v>206</v>
      </c>
      <c r="C9" s="265"/>
      <c r="D9" s="265"/>
      <c r="E9" s="265"/>
      <c r="F9" s="265"/>
      <c r="G9" s="265"/>
      <c r="H9" s="266"/>
    </row>
    <row r="10" spans="1:29" s="1" customFormat="1" ht="32.450000000000003" customHeight="1">
      <c r="A10" s="429" t="s">
        <v>15</v>
      </c>
      <c r="B10" s="430"/>
      <c r="C10" s="430"/>
      <c r="D10" s="430"/>
      <c r="E10" s="430"/>
      <c r="F10" s="430"/>
      <c r="G10" s="430"/>
      <c r="H10" s="431"/>
    </row>
    <row r="11" spans="1:29" s="1" customFormat="1" ht="32.450000000000003" customHeight="1">
      <c r="A11" s="267" t="s">
        <v>16</v>
      </c>
      <c r="B11" s="340" t="s">
        <v>207</v>
      </c>
      <c r="C11" s="254" t="s">
        <v>17</v>
      </c>
      <c r="D11" s="341">
        <v>24380</v>
      </c>
      <c r="E11" s="254" t="s">
        <v>18</v>
      </c>
      <c r="F11" s="340" t="s">
        <v>208</v>
      </c>
      <c r="G11" s="342">
        <v>0.25</v>
      </c>
      <c r="H11" s="329"/>
    </row>
    <row r="12" spans="1:29" s="1" customFormat="1" ht="32.450000000000003" customHeight="1">
      <c r="A12" s="254" t="s">
        <v>20</v>
      </c>
      <c r="B12" s="344">
        <v>11.2</v>
      </c>
      <c r="C12" s="275" t="s">
        <v>21</v>
      </c>
      <c r="D12" s="346" t="s">
        <v>209</v>
      </c>
      <c r="E12" s="325" t="s">
        <v>22</v>
      </c>
      <c r="F12" s="346" t="s">
        <v>210</v>
      </c>
      <c r="G12" s="342">
        <v>0.8</v>
      </c>
      <c r="H12" s="329"/>
    </row>
    <row r="13" spans="1:29" s="1" customFormat="1" ht="32.450000000000003" customHeight="1" thickBot="1">
      <c r="A13" s="260" t="s">
        <v>23</v>
      </c>
      <c r="B13" s="345">
        <v>3889</v>
      </c>
      <c r="C13" s="328" t="s">
        <v>24</v>
      </c>
      <c r="D13" s="347" t="s">
        <v>25</v>
      </c>
      <c r="E13" s="422"/>
      <c r="F13" s="438"/>
      <c r="G13" s="432"/>
      <c r="H13" s="433"/>
    </row>
    <row r="14" spans="1:29" s="1" customFormat="1" ht="32.450000000000003" customHeight="1">
      <c r="A14" s="429" t="s">
        <v>26</v>
      </c>
      <c r="B14" s="430"/>
      <c r="C14" s="430"/>
      <c r="D14" s="430"/>
      <c r="E14" s="430"/>
      <c r="F14" s="430"/>
      <c r="G14" s="430"/>
      <c r="H14" s="431"/>
    </row>
    <row r="15" spans="1:29" s="1" customFormat="1" ht="32.450000000000003" customHeight="1">
      <c r="A15" s="267" t="s">
        <v>16</v>
      </c>
      <c r="B15" s="268"/>
      <c r="C15" s="254" t="s">
        <v>17</v>
      </c>
      <c r="D15" s="269"/>
      <c r="E15" s="254" t="s">
        <v>18</v>
      </c>
      <c r="F15" s="268" t="s">
        <v>19</v>
      </c>
      <c r="G15" s="330"/>
      <c r="H15" s="329"/>
    </row>
    <row r="16" spans="1:29" s="1" customFormat="1" ht="32.450000000000003" customHeight="1">
      <c r="A16" s="254" t="s">
        <v>20</v>
      </c>
      <c r="B16" s="327"/>
      <c r="C16" s="275" t="s">
        <v>21</v>
      </c>
      <c r="D16" s="306"/>
      <c r="E16" s="325" t="s">
        <v>22</v>
      </c>
      <c r="F16" s="306" t="s">
        <v>19</v>
      </c>
      <c r="G16" s="330"/>
      <c r="H16" s="329"/>
    </row>
    <row r="17" spans="1:8" s="1" customFormat="1" ht="32.450000000000003" customHeight="1" thickBot="1">
      <c r="A17" s="260" t="s">
        <v>23</v>
      </c>
      <c r="B17" s="307"/>
      <c r="C17" s="328" t="s">
        <v>24</v>
      </c>
      <c r="D17" s="326" t="s">
        <v>25</v>
      </c>
      <c r="E17" s="422"/>
      <c r="F17" s="438"/>
      <c r="G17" s="432"/>
      <c r="H17" s="433"/>
    </row>
    <row r="18" spans="1:8" s="1" customFormat="1" ht="32.450000000000003" customHeight="1">
      <c r="A18" s="429" t="s">
        <v>211</v>
      </c>
      <c r="B18" s="430"/>
      <c r="C18" s="430"/>
      <c r="D18" s="430"/>
      <c r="E18" s="430"/>
      <c r="F18" s="430"/>
      <c r="G18" s="430"/>
      <c r="H18" s="431"/>
    </row>
    <row r="19" spans="1:8" s="1" customFormat="1" ht="32.450000000000003" customHeight="1">
      <c r="A19" s="267" t="s">
        <v>16</v>
      </c>
      <c r="B19" s="340" t="s">
        <v>212</v>
      </c>
      <c r="C19" s="254" t="s">
        <v>28</v>
      </c>
      <c r="D19" s="349">
        <v>45026</v>
      </c>
      <c r="E19" s="275" t="s">
        <v>29</v>
      </c>
      <c r="F19" s="351">
        <v>45382</v>
      </c>
      <c r="G19" s="422"/>
      <c r="H19" s="423"/>
    </row>
    <row r="20" spans="1:8" s="1" customFormat="1" ht="32.450000000000003" customHeight="1" thickBot="1">
      <c r="A20" s="270" t="s">
        <v>21</v>
      </c>
      <c r="B20" s="348" t="s">
        <v>213</v>
      </c>
      <c r="C20" s="274" t="s">
        <v>30</v>
      </c>
      <c r="D20" s="350">
        <v>5460</v>
      </c>
      <c r="E20" s="273" t="s">
        <v>24</v>
      </c>
      <c r="F20" s="352" t="s">
        <v>214</v>
      </c>
      <c r="G20" s="404"/>
      <c r="H20" s="405"/>
    </row>
    <row r="21" spans="1:8" s="1" customFormat="1" ht="32.450000000000003" customHeight="1">
      <c r="A21" s="429" t="s">
        <v>31</v>
      </c>
      <c r="B21" s="430"/>
      <c r="C21" s="430"/>
      <c r="D21" s="430"/>
      <c r="E21" s="430"/>
      <c r="F21" s="430"/>
      <c r="G21" s="430"/>
      <c r="H21" s="431"/>
    </row>
    <row r="22" spans="1:8" s="1" customFormat="1" ht="32.450000000000003" customHeight="1">
      <c r="A22" s="267" t="s">
        <v>16</v>
      </c>
      <c r="B22" s="268"/>
      <c r="C22" s="254" t="s">
        <v>28</v>
      </c>
      <c r="D22" s="276"/>
      <c r="E22" s="275" t="s">
        <v>29</v>
      </c>
      <c r="F22" s="305"/>
      <c r="G22" s="422"/>
      <c r="H22" s="423"/>
    </row>
    <row r="23" spans="1:8" s="1" customFormat="1" ht="32.450000000000003" customHeight="1" thickBot="1">
      <c r="A23" s="252" t="s">
        <v>21</v>
      </c>
      <c r="B23" s="306"/>
      <c r="C23" s="243" t="s">
        <v>30</v>
      </c>
      <c r="D23" s="307"/>
      <c r="E23" s="273" t="s">
        <v>24</v>
      </c>
      <c r="F23" s="277" t="s">
        <v>25</v>
      </c>
      <c r="G23" s="432"/>
      <c r="H23" s="433"/>
    </row>
    <row r="24" spans="1:8" s="1" customFormat="1" ht="32.450000000000003" customHeight="1" thickTop="1" thickBot="1">
      <c r="A24" s="310" t="s">
        <v>32</v>
      </c>
      <c r="B24" s="353" t="s">
        <v>215</v>
      </c>
      <c r="C24" s="310" t="s">
        <v>33</v>
      </c>
      <c r="D24" s="354" t="s">
        <v>216</v>
      </c>
      <c r="E24" s="314" t="s">
        <v>34</v>
      </c>
      <c r="F24" s="355" t="s">
        <v>217</v>
      </c>
      <c r="G24" s="310" t="s">
        <v>35</v>
      </c>
      <c r="H24" s="356" t="s">
        <v>218</v>
      </c>
    </row>
    <row r="25" spans="1:8" s="1" customFormat="1" ht="32.450000000000003" customHeight="1" thickTop="1" thickBot="1">
      <c r="A25" s="308" t="s">
        <v>36</v>
      </c>
      <c r="B25" s="309" t="s">
        <v>37</v>
      </c>
      <c r="C25" s="424"/>
      <c r="D25" s="425"/>
      <c r="E25" s="426"/>
      <c r="F25" s="427"/>
      <c r="G25" s="425"/>
      <c r="H25" s="428"/>
    </row>
    <row r="26" spans="1:8" ht="15" thickBot="1">
      <c r="A26" s="278"/>
      <c r="B26" s="279"/>
      <c r="C26" s="278"/>
      <c r="D26" s="280"/>
      <c r="E26" s="278"/>
      <c r="F26" s="279"/>
      <c r="G26" s="278"/>
      <c r="H26" s="280" t="s">
        <v>38</v>
      </c>
    </row>
    <row r="27" spans="1:8" ht="32.450000000000003" customHeight="1">
      <c r="A27" s="418" t="s">
        <v>39</v>
      </c>
      <c r="B27" s="419"/>
      <c r="C27" s="420" t="s">
        <v>40</v>
      </c>
      <c r="D27" s="421"/>
      <c r="E27" s="400" t="s">
        <v>41</v>
      </c>
      <c r="F27" s="401"/>
      <c r="G27" s="402" t="s">
        <v>42</v>
      </c>
      <c r="H27" s="403"/>
    </row>
    <row r="28" spans="1:8" ht="32.450000000000003" customHeight="1">
      <c r="A28" s="409" t="s">
        <v>43</v>
      </c>
      <c r="B28" s="410"/>
      <c r="C28" s="281" t="s">
        <v>44</v>
      </c>
      <c r="D28" s="357">
        <v>1281302</v>
      </c>
      <c r="E28" s="283" t="s">
        <v>45</v>
      </c>
      <c r="F28" s="360">
        <v>1023198</v>
      </c>
      <c r="G28" s="281" t="s">
        <v>46</v>
      </c>
      <c r="H28" s="363">
        <f>SUM(D28+F28)</f>
        <v>2304500</v>
      </c>
    </row>
    <row r="29" spans="1:8" ht="32.450000000000003" customHeight="1">
      <c r="A29" s="411" t="s">
        <v>47</v>
      </c>
      <c r="B29" s="412"/>
      <c r="C29" s="286" t="s">
        <v>48</v>
      </c>
      <c r="D29" s="358">
        <v>12206317</v>
      </c>
      <c r="E29" s="287" t="s">
        <v>49</v>
      </c>
      <c r="F29" s="361">
        <v>18627683</v>
      </c>
      <c r="G29" s="286" t="s">
        <v>50</v>
      </c>
      <c r="H29" s="364">
        <f t="shared" ref="H29:H30" si="0">SUM(D29+F29)</f>
        <v>30834000</v>
      </c>
    </row>
    <row r="30" spans="1:8" ht="32.450000000000003" customHeight="1">
      <c r="A30" s="413" t="s">
        <v>51</v>
      </c>
      <c r="B30" s="414"/>
      <c r="C30" s="289" t="s">
        <v>52</v>
      </c>
      <c r="D30" s="359">
        <v>786454093</v>
      </c>
      <c r="E30" s="291" t="s">
        <v>53</v>
      </c>
      <c r="F30" s="362">
        <v>1461146867</v>
      </c>
      <c r="G30" s="293" t="s">
        <v>54</v>
      </c>
      <c r="H30" s="365">
        <f t="shared" si="0"/>
        <v>2247600960</v>
      </c>
    </row>
    <row r="31" spans="1:8" ht="32.450000000000003" customHeight="1" thickBot="1">
      <c r="A31" s="409" t="s">
        <v>55</v>
      </c>
      <c r="B31" s="410"/>
      <c r="C31" s="295" t="s">
        <v>56</v>
      </c>
      <c r="D31" s="296">
        <f>SUM(D28:D30)</f>
        <v>799941712</v>
      </c>
      <c r="E31" s="283" t="s">
        <v>57</v>
      </c>
      <c r="F31" s="296">
        <f>SUM(F28:F30)</f>
        <v>1480797748</v>
      </c>
      <c r="G31" s="297" t="s">
        <v>58</v>
      </c>
      <c r="H31" s="298">
        <f>SUM(H28:H30)</f>
        <v>2280739460</v>
      </c>
    </row>
    <row r="32" spans="1:8" ht="32.450000000000003" customHeight="1" thickTop="1" thickBot="1">
      <c r="A32" s="415" t="s">
        <v>59</v>
      </c>
      <c r="B32" s="416"/>
      <c r="C32" s="299" t="s">
        <v>60</v>
      </c>
      <c r="D32" s="300">
        <f>ROUNDDOWN(D31/3,-3)</f>
        <v>266647000</v>
      </c>
      <c r="E32" s="417" t="s">
        <v>61</v>
      </c>
      <c r="F32" s="562"/>
      <c r="G32" s="301" t="s">
        <v>62</v>
      </c>
      <c r="H32" s="302">
        <f>H31-D32</f>
        <v>2014092460</v>
      </c>
    </row>
    <row r="33" spans="1:8" s="1" customFormat="1" ht="106.15" customHeight="1" thickTop="1" thickBot="1">
      <c r="A33" s="303" t="s">
        <v>63</v>
      </c>
      <c r="B33" s="537" t="s">
        <v>219</v>
      </c>
      <c r="C33" s="538"/>
      <c r="D33" s="538"/>
      <c r="E33" s="539"/>
      <c r="F33" s="539"/>
      <c r="G33" s="539"/>
      <c r="H33" s="540"/>
    </row>
    <row r="34" spans="1:8" s="1" customFormat="1" ht="106.15" customHeight="1" thickBot="1">
      <c r="A34" s="304" t="s">
        <v>64</v>
      </c>
      <c r="B34" s="406"/>
      <c r="C34" s="407"/>
      <c r="D34" s="407"/>
      <c r="E34" s="407"/>
      <c r="F34" s="407"/>
      <c r="G34" s="407"/>
      <c r="H34" s="408"/>
    </row>
  </sheetData>
  <sheetProtection formatCells="0"/>
  <dataConsolidate/>
  <mergeCells count="31">
    <mergeCell ref="A14:H14"/>
    <mergeCell ref="A2:H2"/>
    <mergeCell ref="E7:H7"/>
    <mergeCell ref="A10:H10"/>
    <mergeCell ref="E13:F13"/>
    <mergeCell ref="G13:H13"/>
    <mergeCell ref="C27:D27"/>
    <mergeCell ref="E27:F27"/>
    <mergeCell ref="G27:H27"/>
    <mergeCell ref="E17:F17"/>
    <mergeCell ref="G17:H17"/>
    <mergeCell ref="A18:H18"/>
    <mergeCell ref="G19:H19"/>
    <mergeCell ref="G20:H20"/>
    <mergeCell ref="A21:H21"/>
    <mergeCell ref="B33:H33"/>
    <mergeCell ref="B34:H34"/>
    <mergeCell ref="G3:H3"/>
    <mergeCell ref="G4:H4"/>
    <mergeCell ref="A28:B28"/>
    <mergeCell ref="A29:B29"/>
    <mergeCell ref="A30:B30"/>
    <mergeCell ref="A31:B31"/>
    <mergeCell ref="A32:B32"/>
    <mergeCell ref="E32:F32"/>
    <mergeCell ref="G22:H22"/>
    <mergeCell ref="G23:H23"/>
    <mergeCell ref="C25:D25"/>
    <mergeCell ref="E25:F25"/>
    <mergeCell ref="G25:H25"/>
    <mergeCell ref="A27:B27"/>
  </mergeCells>
  <phoneticPr fontId="7"/>
  <conditionalFormatting sqref="D32">
    <cfRule type="expression" dxfId="0" priority="1">
      <formula>NOT(AND(D32&lt;=ROUNDDOWN(D31/3,-3),(MOD(D32,1000)=0)))</formula>
    </cfRule>
  </conditionalFormatting>
  <dataValidations count="15">
    <dataValidation allowBlank="1" sqref="D7:D8 D20 B25 D23 F19 F22 B12:B13 B16:B17 F3:F5" xr:uid="{2D0773AC-BDD9-4669-B1A6-3A9DDECE8AD3}"/>
    <dataValidation allowBlank="1" showErrorMessage="1" sqref="H8" xr:uid="{6256B7F8-5A94-4DB2-8780-02ACF0706113}"/>
    <dataValidation imeMode="disabled" allowBlank="1" showInputMessage="1" showErrorMessage="1" sqref="D6" xr:uid="{60A31757-4DCD-499B-BAF8-FACBD031B38E}"/>
    <dataValidation type="textLength" imeMode="disabled" operator="equal" allowBlank="1" showInputMessage="1" showErrorMessage="1" errorTitle="法人番号を確認してください！" error="6桁の法人番号を入力してください" prompt="6桁の学校法人番号を入力してください" sqref="B6" xr:uid="{7C808B86-CF28-4DAC-8D8E-C8B18D2F366A}">
      <formula1>6</formula1>
    </dataValidation>
    <dataValidation operator="equal" allowBlank="1" errorTitle="法人番号を確認してください！" error="6桁の法人番号を入力してください" sqref="F6 H6" xr:uid="{C889B0CD-E0E6-44B5-9505-25572CDA0EBF}"/>
    <dataValidation type="list" allowBlank="1" showInputMessage="1" showErrorMessage="1" sqref="F11 F15" xr:uid="{F8AE0577-F8DD-48C2-BC76-627A5D167849}">
      <formula1>"（↓選択すること）,Ｉｓ値,Ｉｗ値"</formula1>
    </dataValidation>
    <dataValidation allowBlank="1" showInputMessage="1" prompt="◆既存建物が建築された日を西暦で記入すること。_x000a_◆増築の場合は、増築された日を同様に記入すること（書ききれない場合は、備考欄に記入すること）。" sqref="D11 D15" xr:uid="{7137CBC8-8FF0-45DD-A3C3-F33F120AAB8E}"/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" sqref="B20 D12 D16" xr:uid="{0137C55D-8402-442E-BB9F-2FA523F4D90E}"/>
    <dataValidation type="list" allowBlank="1" showInputMessage="1" showErrorMessage="1" sqref="F12 F16" xr:uid="{8C3BC86E-8BF0-4C00-A64C-21052CDD82BD}">
      <formula1>"（↓選択すること）,ｑ値,Ｃｔｕ・Ｓｄ値"</formula1>
    </dataValidation>
    <dataValidation type="list" allowBlank="1" sqref="F23 F20 D13 D17" xr:uid="{49A8832B-A414-4CFF-8C00-97E6A7D96D8B}">
      <formula1>"↓（選択すること）,複数の学校,複数の用途"</formula1>
    </dataValidation>
    <dataValidation type="list" allowBlank="1" sqref="B24" xr:uid="{061B2563-C545-41D7-89A0-2866E9A49232}">
      <formula1>"↓（選択すること）,あり,なし"</formula1>
    </dataValidation>
    <dataValidation type="list" allowBlank="1" showInputMessage="1" showErrorMessage="1" sqref="F24" xr:uid="{B043D1B4-FC44-49C5-A402-BB237DEE9940}">
      <formula1>"↓（選択すること）,あり,なし"</formula1>
    </dataValidation>
    <dataValidation allowBlank="1" showInputMessage="1" showErrorMessage="1" prompt="「○年計画の○年目」と記載してください" sqref="H24" xr:uid="{E023A2A8-0B8D-4971-9BA0-82C97E8D1461}"/>
    <dataValidation type="custom" errorStyle="warning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prompt="◆「⑩事業経費（補助対象）」×補助率（A)×調整率（B)以内の金額としてください。_x000a_◆千円未満は切り捨てとしてください。_x000a_なお、セルの色が黄色となる場合は、上記の条件が満たされていません。" sqref="D32" xr:uid="{EA2D7E9A-15C0-4B41-A458-B4ECEAF4CFA6}">
      <formula1>AND(D32&lt;=ROUNDDOWN(D31/3,-3),(MOD(D32,1000)=0))</formula1>
    </dataValidation>
    <dataValidation allowBlank="1" showInputMessage="1" showErrorMessage="1" prompt="B7セルに記入してください" sqref="C9:H9" xr:uid="{A5C8428B-1E36-4C36-9940-224EC624D717}"/>
  </dataValidations>
  <printOptions horizontalCentered="1"/>
  <pageMargins left="0.19685039370078741" right="0.19685039370078741" top="0.43307086614173229" bottom="0.31496062992125984" header="0.11811023622047245" footer="0.19685039370078741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M158"/>
  <sheetViews>
    <sheetView topLeftCell="A69" zoomScaleNormal="100" zoomScaleSheetLayoutView="70" workbookViewId="0">
      <selection activeCell="C15" sqref="C15:E15"/>
    </sheetView>
  </sheetViews>
  <sheetFormatPr defaultColWidth="9" defaultRowHeight="13.15"/>
  <cols>
    <col min="1" max="1" width="4.375" style="1" customWidth="1"/>
    <col min="2" max="2" width="4.375" style="30" customWidth="1"/>
    <col min="3" max="3" width="24.25" style="1" customWidth="1"/>
    <col min="4" max="5" width="27.875" style="1" customWidth="1"/>
    <col min="6" max="6" width="30.125" style="1" customWidth="1"/>
    <col min="7" max="7" width="18.625" style="20" customWidth="1"/>
    <col min="8" max="11" width="9" style="1"/>
    <col min="12" max="12" width="11" style="1" customWidth="1"/>
    <col min="13" max="13" width="13.375" style="1" customWidth="1"/>
    <col min="14" max="16384" width="9" style="1"/>
  </cols>
  <sheetData>
    <row r="1" spans="1:10" ht="19.149999999999999">
      <c r="E1" s="3"/>
      <c r="F1" s="3"/>
      <c r="G1" s="45" t="s">
        <v>65</v>
      </c>
      <c r="H1" s="3"/>
      <c r="I1" s="3"/>
      <c r="J1" s="3"/>
    </row>
    <row r="2" spans="1:10" ht="19.149999999999999">
      <c r="A2" s="447" t="s">
        <v>66</v>
      </c>
      <c r="B2" s="447"/>
      <c r="C2" s="447"/>
      <c r="D2" s="447"/>
      <c r="E2" s="447"/>
      <c r="F2" s="447"/>
      <c r="G2" s="447"/>
      <c r="H2" s="3"/>
      <c r="I2" s="3"/>
      <c r="J2" s="3"/>
    </row>
    <row r="3" spans="1:10" ht="13.9" thickBot="1">
      <c r="F3" s="384"/>
    </row>
    <row r="4" spans="1:10">
      <c r="A4" s="457" t="s">
        <v>67</v>
      </c>
      <c r="B4" s="463" t="s">
        <v>68</v>
      </c>
      <c r="C4" s="464"/>
      <c r="D4" s="464"/>
      <c r="E4" s="465"/>
      <c r="F4" s="47" t="s">
        <v>69</v>
      </c>
      <c r="G4" s="48" t="s">
        <v>70</v>
      </c>
    </row>
    <row r="5" spans="1:10" ht="16.149999999999999">
      <c r="A5" s="458"/>
      <c r="B5" s="460" t="s">
        <v>71</v>
      </c>
      <c r="C5" s="554" t="s">
        <v>220</v>
      </c>
      <c r="D5" s="555"/>
      <c r="E5" s="556"/>
      <c r="F5" s="55" t="s">
        <v>221</v>
      </c>
      <c r="G5" s="22">
        <v>1281302</v>
      </c>
    </row>
    <row r="6" spans="1:10" ht="16.149999999999999">
      <c r="A6" s="458"/>
      <c r="B6" s="461"/>
      <c r="C6" s="544" t="s">
        <v>222</v>
      </c>
      <c r="D6" s="548"/>
      <c r="E6" s="545"/>
      <c r="F6" s="19"/>
      <c r="G6" s="23"/>
    </row>
    <row r="7" spans="1:10" ht="16.149999999999999">
      <c r="A7" s="458"/>
      <c r="B7" s="461"/>
      <c r="C7" s="546"/>
      <c r="D7" s="557"/>
      <c r="E7" s="547"/>
      <c r="F7" s="19"/>
      <c r="G7" s="23"/>
    </row>
    <row r="8" spans="1:10" ht="16.149999999999999">
      <c r="A8" s="458"/>
      <c r="B8" s="461"/>
      <c r="C8" s="546" t="s">
        <v>223</v>
      </c>
      <c r="D8" s="557"/>
      <c r="E8" s="547"/>
      <c r="F8" s="19"/>
      <c r="G8" s="23"/>
    </row>
    <row r="9" spans="1:10" ht="16.149999999999999">
      <c r="A9" s="458"/>
      <c r="B9" s="461"/>
      <c r="C9" s="546" t="s">
        <v>224</v>
      </c>
      <c r="D9" s="557"/>
      <c r="E9" s="547"/>
      <c r="F9" s="19"/>
      <c r="G9" s="23"/>
    </row>
    <row r="10" spans="1:10" ht="16.149999999999999">
      <c r="A10" s="458"/>
      <c r="B10" s="462"/>
      <c r="C10" s="4"/>
      <c r="D10" s="5"/>
      <c r="E10" s="451" t="s">
        <v>72</v>
      </c>
      <c r="F10" s="452"/>
      <c r="G10" s="24">
        <f>SUM(G5:G9)</f>
        <v>1281302</v>
      </c>
    </row>
    <row r="11" spans="1:10" ht="16.149999999999999">
      <c r="A11" s="458"/>
      <c r="B11" s="455" t="s">
        <v>73</v>
      </c>
      <c r="C11" s="544" t="s">
        <v>220</v>
      </c>
      <c r="D11" s="548"/>
      <c r="E11" s="545"/>
      <c r="F11" s="56"/>
      <c r="G11" s="25">
        <v>1023198</v>
      </c>
    </row>
    <row r="12" spans="1:10" ht="16.149999999999999">
      <c r="A12" s="458"/>
      <c r="B12" s="453"/>
      <c r="C12" s="544" t="s">
        <v>225</v>
      </c>
      <c r="D12" s="548"/>
      <c r="E12" s="545"/>
      <c r="F12" s="19"/>
      <c r="G12" s="33"/>
    </row>
    <row r="13" spans="1:10" ht="16.149999999999999">
      <c r="A13" s="458"/>
      <c r="B13" s="453"/>
      <c r="C13" s="546"/>
      <c r="D13" s="557"/>
      <c r="E13" s="547"/>
      <c r="F13" s="19"/>
      <c r="G13" s="33"/>
    </row>
    <row r="14" spans="1:10" ht="16.149999999999999">
      <c r="A14" s="458"/>
      <c r="B14" s="453"/>
      <c r="C14" s="546"/>
      <c r="D14" s="557"/>
      <c r="E14" s="547"/>
      <c r="F14" s="19"/>
      <c r="G14" s="33"/>
    </row>
    <row r="15" spans="1:10" ht="16.149999999999999">
      <c r="A15" s="458"/>
      <c r="B15" s="453"/>
      <c r="C15" s="544"/>
      <c r="D15" s="548"/>
      <c r="E15" s="545"/>
      <c r="F15" s="19"/>
      <c r="G15" s="23"/>
    </row>
    <row r="16" spans="1:10" ht="16.899999999999999" thickBot="1">
      <c r="A16" s="458"/>
      <c r="B16" s="454"/>
      <c r="C16" s="393"/>
      <c r="E16" s="439" t="s">
        <v>74</v>
      </c>
      <c r="F16" s="450"/>
      <c r="G16" s="23">
        <f>SUM(G11:G15)</f>
        <v>1023198</v>
      </c>
    </row>
    <row r="17" spans="1:7" ht="16.899999999999999" thickBot="1">
      <c r="A17" s="459"/>
      <c r="B17" s="31"/>
      <c r="C17" s="17"/>
      <c r="D17" s="17"/>
      <c r="E17" s="18"/>
      <c r="F17" s="8" t="s">
        <v>75</v>
      </c>
      <c r="G17" s="26">
        <f>G10+G16</f>
        <v>2304500</v>
      </c>
    </row>
    <row r="18" spans="1:7" ht="13.5" customHeight="1">
      <c r="A18" s="458" t="s">
        <v>76</v>
      </c>
      <c r="B18" s="467" t="s">
        <v>68</v>
      </c>
      <c r="C18" s="468"/>
      <c r="D18" s="468"/>
      <c r="E18" s="469"/>
      <c r="F18" s="49" t="s">
        <v>69</v>
      </c>
      <c r="G18" s="50" t="s">
        <v>70</v>
      </c>
    </row>
    <row r="19" spans="1:7" ht="16.149999999999999">
      <c r="A19" s="458"/>
      <c r="B19" s="460" t="s">
        <v>71</v>
      </c>
      <c r="C19" s="554" t="s">
        <v>226</v>
      </c>
      <c r="D19" s="555"/>
      <c r="E19" s="556"/>
      <c r="F19" s="55" t="s">
        <v>221</v>
      </c>
      <c r="G19" s="22">
        <v>9317170</v>
      </c>
    </row>
    <row r="20" spans="1:7" ht="16.149999999999999">
      <c r="A20" s="458"/>
      <c r="B20" s="461"/>
      <c r="C20" s="544" t="s">
        <v>227</v>
      </c>
      <c r="D20" s="548"/>
      <c r="E20" s="545"/>
      <c r="F20" s="56"/>
      <c r="G20" s="23"/>
    </row>
    <row r="21" spans="1:7" ht="16.149999999999999">
      <c r="A21" s="458"/>
      <c r="B21" s="461"/>
      <c r="C21" s="544" t="s">
        <v>228</v>
      </c>
      <c r="D21" s="548"/>
      <c r="E21" s="545"/>
      <c r="F21" s="19"/>
      <c r="G21" s="23"/>
    </row>
    <row r="22" spans="1:7" ht="16.149999999999999">
      <c r="A22" s="458"/>
      <c r="B22" s="461"/>
      <c r="C22" s="544"/>
      <c r="D22" s="548"/>
      <c r="E22" s="545"/>
      <c r="F22" s="19"/>
      <c r="G22" s="23"/>
    </row>
    <row r="23" spans="1:7" ht="16.149999999999999">
      <c r="A23" s="458"/>
      <c r="B23" s="461"/>
      <c r="C23" s="544" t="s">
        <v>229</v>
      </c>
      <c r="D23" s="548"/>
      <c r="E23" s="545"/>
      <c r="F23" s="56" t="s">
        <v>221</v>
      </c>
      <c r="G23" s="23">
        <v>2889147</v>
      </c>
    </row>
    <row r="24" spans="1:7" ht="16.149999999999999">
      <c r="A24" s="458"/>
      <c r="B24" s="461"/>
      <c r="C24" s="544" t="s">
        <v>230</v>
      </c>
      <c r="D24" s="548"/>
      <c r="E24" s="545"/>
      <c r="F24" s="19"/>
      <c r="G24" s="23"/>
    </row>
    <row r="25" spans="1:7" ht="16.149999999999999">
      <c r="A25" s="458"/>
      <c r="B25" s="461"/>
      <c r="C25" s="544" t="s">
        <v>231</v>
      </c>
      <c r="D25" s="548"/>
      <c r="E25" s="545"/>
      <c r="F25" s="19"/>
      <c r="G25" s="23"/>
    </row>
    <row r="26" spans="1:7" ht="16.149999999999999">
      <c r="A26" s="458"/>
      <c r="B26" s="461"/>
      <c r="C26" s="544"/>
      <c r="D26" s="548"/>
      <c r="E26" s="545"/>
      <c r="F26" s="19"/>
      <c r="G26" s="23"/>
    </row>
    <row r="27" spans="1:7" ht="16.149999999999999">
      <c r="A27" s="458"/>
      <c r="B27" s="461"/>
      <c r="C27" s="544" t="s">
        <v>232</v>
      </c>
      <c r="D27" s="548"/>
      <c r="E27" s="545"/>
      <c r="F27" s="19"/>
      <c r="G27" s="23"/>
    </row>
    <row r="28" spans="1:7" ht="16.149999999999999">
      <c r="A28" s="458"/>
      <c r="B28" s="462"/>
      <c r="C28" s="393"/>
      <c r="E28" s="439" t="s">
        <v>77</v>
      </c>
      <c r="F28" s="452"/>
      <c r="G28" s="24">
        <f>SUM(G19:G23)</f>
        <v>12206317</v>
      </c>
    </row>
    <row r="29" spans="1:7" ht="16.149999999999999">
      <c r="A29" s="458"/>
      <c r="B29" s="455" t="s">
        <v>73</v>
      </c>
      <c r="C29" s="551" t="s">
        <v>226</v>
      </c>
      <c r="D29" s="552"/>
      <c r="E29" s="553"/>
      <c r="F29" s="19"/>
      <c r="G29" s="25"/>
    </row>
    <row r="30" spans="1:7" ht="16.149999999999999">
      <c r="A30" s="458"/>
      <c r="B30" s="453"/>
      <c r="C30" s="544" t="s">
        <v>233</v>
      </c>
      <c r="D30" s="548"/>
      <c r="E30" s="545"/>
      <c r="F30" s="19"/>
      <c r="G30" s="33">
        <v>14218645</v>
      </c>
    </row>
    <row r="31" spans="1:7" ht="16.149999999999999">
      <c r="A31" s="458"/>
      <c r="B31" s="453"/>
      <c r="C31" s="544"/>
      <c r="D31" s="548"/>
      <c r="E31" s="545"/>
      <c r="F31" s="19"/>
      <c r="G31" s="33"/>
    </row>
    <row r="32" spans="1:7" ht="16.149999999999999">
      <c r="A32" s="458"/>
      <c r="B32" s="453"/>
      <c r="C32" s="544" t="s">
        <v>229</v>
      </c>
      <c r="D32" s="548"/>
      <c r="E32" s="545"/>
      <c r="F32" s="19"/>
      <c r="G32" s="33"/>
    </row>
    <row r="33" spans="1:7" ht="16.149999999999999">
      <c r="A33" s="458"/>
      <c r="B33" s="453"/>
      <c r="C33" s="544" t="s">
        <v>234</v>
      </c>
      <c r="D33" s="548"/>
      <c r="E33" s="545"/>
      <c r="F33" s="19"/>
      <c r="G33" s="33">
        <v>4409038</v>
      </c>
    </row>
    <row r="34" spans="1:7" ht="16.149999999999999">
      <c r="A34" s="458"/>
      <c r="B34" s="453"/>
      <c r="C34" s="544"/>
      <c r="D34" s="548"/>
      <c r="E34" s="545"/>
      <c r="F34" s="19"/>
      <c r="G34" s="33"/>
    </row>
    <row r="35" spans="1:7" ht="16.899999999999999" thickBot="1">
      <c r="A35" s="458"/>
      <c r="B35" s="454"/>
      <c r="C35" s="393"/>
      <c r="E35" s="439" t="s">
        <v>78</v>
      </c>
      <c r="F35" s="450"/>
      <c r="G35" s="23">
        <f>SUM(G29:G34)</f>
        <v>18627683</v>
      </c>
    </row>
    <row r="36" spans="1:7" ht="16.899999999999999" thickBot="1">
      <c r="A36" s="466"/>
      <c r="B36" s="32"/>
      <c r="C36" s="6"/>
      <c r="D36" s="6"/>
      <c r="E36" s="7"/>
      <c r="F36" s="8" t="s">
        <v>79</v>
      </c>
      <c r="G36" s="26">
        <f>G28+G35</f>
        <v>30834000</v>
      </c>
    </row>
    <row r="37" spans="1:7">
      <c r="A37" s="443" t="s">
        <v>51</v>
      </c>
      <c r="B37" s="441" t="s">
        <v>80</v>
      </c>
      <c r="C37" s="442"/>
      <c r="D37" s="473" t="s">
        <v>81</v>
      </c>
      <c r="E37" s="474"/>
      <c r="F37" s="51" t="s">
        <v>82</v>
      </c>
      <c r="G37" s="52" t="s">
        <v>70</v>
      </c>
    </row>
    <row r="38" spans="1:7" ht="17.25" customHeight="1">
      <c r="A38" s="444"/>
      <c r="B38" s="460" t="s">
        <v>71</v>
      </c>
      <c r="C38" s="16" t="s">
        <v>235</v>
      </c>
      <c r="D38" s="546" t="s">
        <v>236</v>
      </c>
      <c r="E38" s="547"/>
      <c r="F38" s="9"/>
      <c r="G38" s="22"/>
    </row>
    <row r="39" spans="1:7" ht="16.149999999999999">
      <c r="A39" s="444"/>
      <c r="B39" s="461"/>
      <c r="C39" s="392" t="s">
        <v>237</v>
      </c>
      <c r="D39" s="546" t="s">
        <v>238</v>
      </c>
      <c r="E39" s="547"/>
      <c r="F39" s="10"/>
      <c r="G39" s="23">
        <v>417641090</v>
      </c>
    </row>
    <row r="40" spans="1:7" ht="16.149999999999999">
      <c r="A40" s="444"/>
      <c r="B40" s="461"/>
      <c r="C40" s="393"/>
      <c r="D40" s="546"/>
      <c r="E40" s="547"/>
      <c r="F40" s="10"/>
      <c r="G40" s="23"/>
    </row>
    <row r="41" spans="1:7" ht="16.149999999999999">
      <c r="A41" s="444"/>
      <c r="B41" s="461"/>
      <c r="C41" s="393" t="s">
        <v>239</v>
      </c>
      <c r="D41" s="546" t="s">
        <v>240</v>
      </c>
      <c r="E41" s="547"/>
      <c r="F41" s="10"/>
      <c r="G41" s="23"/>
    </row>
    <row r="42" spans="1:7" ht="16.149999999999999">
      <c r="A42" s="444"/>
      <c r="B42" s="461"/>
      <c r="C42" s="393"/>
      <c r="D42" s="546" t="s">
        <v>241</v>
      </c>
      <c r="E42" s="547"/>
      <c r="F42" s="10"/>
      <c r="G42" s="23">
        <v>156408115</v>
      </c>
    </row>
    <row r="43" spans="1:7" ht="16.149999999999999">
      <c r="A43" s="444"/>
      <c r="B43" s="461"/>
      <c r="C43" s="393"/>
      <c r="D43" s="546"/>
      <c r="E43" s="547"/>
      <c r="F43" s="10"/>
      <c r="G43" s="23"/>
    </row>
    <row r="44" spans="1:7" ht="16.149999999999999">
      <c r="A44" s="444"/>
      <c r="B44" s="461"/>
      <c r="C44" s="393" t="s">
        <v>242</v>
      </c>
      <c r="D44" s="546" t="s">
        <v>243</v>
      </c>
      <c r="E44" s="547"/>
      <c r="F44" s="10"/>
      <c r="G44" s="23"/>
    </row>
    <row r="45" spans="1:7" ht="16.149999999999999">
      <c r="A45" s="444"/>
      <c r="B45" s="461"/>
      <c r="C45" s="393"/>
      <c r="D45" s="546" t="s">
        <v>244</v>
      </c>
      <c r="E45" s="547"/>
      <c r="F45" s="10"/>
      <c r="G45" s="23">
        <v>183187621</v>
      </c>
    </row>
    <row r="46" spans="1:7" ht="16.149999999999999">
      <c r="A46" s="444"/>
      <c r="B46" s="461"/>
      <c r="C46" s="393"/>
      <c r="D46" s="546"/>
      <c r="E46" s="547"/>
      <c r="F46" s="10"/>
      <c r="G46" s="23"/>
    </row>
    <row r="47" spans="1:7" ht="16.149999999999999">
      <c r="A47" s="444"/>
      <c r="B47" s="461"/>
      <c r="C47" s="393" t="s">
        <v>245</v>
      </c>
      <c r="D47" s="546" t="s">
        <v>246</v>
      </c>
      <c r="E47" s="547"/>
      <c r="F47" s="10"/>
      <c r="G47" s="23"/>
    </row>
    <row r="48" spans="1:7" ht="16.149999999999999">
      <c r="A48" s="444"/>
      <c r="B48" s="461"/>
      <c r="C48" s="393"/>
      <c r="D48" s="546" t="s">
        <v>247</v>
      </c>
      <c r="E48" s="547"/>
      <c r="F48" s="10"/>
      <c r="G48" s="23">
        <v>47690060</v>
      </c>
    </row>
    <row r="49" spans="1:13" ht="16.149999999999999">
      <c r="A49" s="444"/>
      <c r="B49" s="461"/>
      <c r="C49" s="393"/>
      <c r="D49" s="546"/>
      <c r="E49" s="547"/>
      <c r="F49" s="10"/>
      <c r="G49" s="23"/>
    </row>
    <row r="50" spans="1:13" ht="16.149999999999999">
      <c r="A50" s="444"/>
      <c r="B50" s="461"/>
      <c r="C50" s="393" t="s">
        <v>248</v>
      </c>
      <c r="D50" s="546" t="s">
        <v>249</v>
      </c>
      <c r="E50" s="547"/>
      <c r="F50" s="10"/>
      <c r="G50" s="23"/>
    </row>
    <row r="51" spans="1:13" ht="16.149999999999999">
      <c r="A51" s="444"/>
      <c r="B51" s="461"/>
      <c r="C51" s="393"/>
      <c r="D51" s="546" t="s">
        <v>250</v>
      </c>
      <c r="E51" s="547"/>
      <c r="F51" s="10"/>
      <c r="G51" s="23">
        <v>5403786</v>
      </c>
    </row>
    <row r="52" spans="1:13" ht="16.149999999999999">
      <c r="A52" s="444"/>
      <c r="B52" s="461"/>
      <c r="C52" s="393"/>
      <c r="D52" s="546"/>
      <c r="E52" s="547"/>
      <c r="F52" s="10"/>
      <c r="G52" s="23"/>
    </row>
    <row r="53" spans="1:13" ht="16.149999999999999">
      <c r="A53" s="444"/>
      <c r="B53" s="461"/>
      <c r="C53" s="393"/>
      <c r="D53" s="544"/>
      <c r="E53" s="545"/>
      <c r="F53" s="10"/>
      <c r="G53" s="23"/>
      <c r="M53" s="20"/>
    </row>
    <row r="54" spans="1:13" ht="16.149999999999999">
      <c r="A54" s="444"/>
      <c r="B54" s="461"/>
      <c r="C54" s="393"/>
      <c r="D54" s="549" t="s">
        <v>251</v>
      </c>
      <c r="E54" s="550"/>
      <c r="F54" s="10"/>
      <c r="G54" s="58">
        <v>-23876579</v>
      </c>
    </row>
    <row r="55" spans="1:13" ht="16.149999999999999">
      <c r="A55" s="444"/>
      <c r="B55" s="461"/>
      <c r="C55" s="11"/>
      <c r="D55" s="544"/>
      <c r="E55" s="545"/>
      <c r="F55" s="10"/>
      <c r="G55" s="23"/>
    </row>
    <row r="56" spans="1:13" ht="16.149999999999999">
      <c r="A56" s="444"/>
      <c r="B56" s="462"/>
      <c r="C56" s="4"/>
      <c r="D56" s="4"/>
      <c r="E56" s="451" t="s">
        <v>83</v>
      </c>
      <c r="F56" s="452"/>
      <c r="G56" s="24">
        <f>SUM(G38:G55)</f>
        <v>786454093</v>
      </c>
    </row>
    <row r="57" spans="1:13" ht="17.25" customHeight="1">
      <c r="A57" s="444"/>
      <c r="B57" s="453" t="s">
        <v>73</v>
      </c>
      <c r="C57" s="394" t="s">
        <v>235</v>
      </c>
      <c r="D57" s="544" t="s">
        <v>252</v>
      </c>
      <c r="E57" s="545"/>
      <c r="F57" s="12"/>
      <c r="G57" s="23">
        <v>637349134</v>
      </c>
    </row>
    <row r="58" spans="1:13" ht="16.149999999999999">
      <c r="A58" s="444"/>
      <c r="B58" s="453"/>
      <c r="C58" s="394"/>
      <c r="D58" s="544"/>
      <c r="E58" s="545"/>
      <c r="F58" s="12"/>
      <c r="G58" s="23"/>
    </row>
    <row r="59" spans="1:13" ht="16.149999999999999">
      <c r="A59" s="444"/>
      <c r="B59" s="453"/>
      <c r="C59" s="394" t="s">
        <v>239</v>
      </c>
      <c r="D59" s="544" t="s">
        <v>253</v>
      </c>
      <c r="E59" s="545"/>
      <c r="F59" s="12"/>
      <c r="G59" s="23">
        <v>238689581</v>
      </c>
    </row>
    <row r="60" spans="1:13" ht="16.149999999999999">
      <c r="A60" s="444"/>
      <c r="B60" s="453"/>
      <c r="C60" s="394"/>
      <c r="D60" s="544"/>
      <c r="E60" s="545"/>
      <c r="F60" s="12"/>
      <c r="G60" s="23"/>
    </row>
    <row r="61" spans="1:13" ht="16.149999999999999">
      <c r="A61" s="444"/>
      <c r="B61" s="453"/>
      <c r="C61" s="394" t="s">
        <v>242</v>
      </c>
      <c r="D61" s="544" t="s">
        <v>254</v>
      </c>
      <c r="E61" s="545"/>
      <c r="F61" s="12"/>
      <c r="G61" s="23">
        <v>279556955</v>
      </c>
    </row>
    <row r="62" spans="1:13" ht="16.149999999999999">
      <c r="A62" s="444"/>
      <c r="B62" s="453"/>
      <c r="C62" s="394"/>
      <c r="D62" s="544"/>
      <c r="E62" s="545"/>
      <c r="F62" s="12"/>
      <c r="G62" s="23"/>
    </row>
    <row r="63" spans="1:13" ht="16.149999999999999">
      <c r="A63" s="444"/>
      <c r="B63" s="453"/>
      <c r="C63" s="394" t="s">
        <v>245</v>
      </c>
      <c r="D63" s="544" t="s">
        <v>255</v>
      </c>
      <c r="E63" s="545"/>
      <c r="F63" s="12"/>
      <c r="G63" s="23">
        <v>72778324</v>
      </c>
    </row>
    <row r="64" spans="1:13" ht="16.149999999999999">
      <c r="A64" s="444"/>
      <c r="B64" s="453"/>
      <c r="C64" s="394"/>
      <c r="D64" s="544"/>
      <c r="E64" s="545"/>
      <c r="F64" s="12"/>
      <c r="G64" s="23"/>
    </row>
    <row r="65" spans="1:7" ht="16.149999999999999">
      <c r="A65" s="444"/>
      <c r="B65" s="453"/>
      <c r="C65" s="394" t="s">
        <v>248</v>
      </c>
      <c r="D65" s="544" t="s">
        <v>256</v>
      </c>
      <c r="E65" s="545"/>
      <c r="F65" s="12"/>
      <c r="G65" s="23">
        <v>8246550</v>
      </c>
    </row>
    <row r="66" spans="1:7" ht="16.149999999999999">
      <c r="A66" s="444"/>
      <c r="B66" s="453"/>
      <c r="C66" s="394"/>
      <c r="D66" s="544"/>
      <c r="E66" s="545"/>
      <c r="F66" s="12"/>
      <c r="G66" s="23"/>
    </row>
    <row r="67" spans="1:7" ht="16.149999999999999">
      <c r="A67" s="444"/>
      <c r="B67" s="453"/>
      <c r="C67" s="394" t="s">
        <v>257</v>
      </c>
      <c r="D67" s="544"/>
      <c r="E67" s="545"/>
      <c r="F67" s="12"/>
      <c r="G67" s="23">
        <v>200649744</v>
      </c>
    </row>
    <row r="68" spans="1:7" ht="16.149999999999999">
      <c r="A68" s="444"/>
      <c r="B68" s="453"/>
      <c r="C68" s="394"/>
      <c r="D68" s="607"/>
      <c r="E68" s="608"/>
      <c r="F68" s="12"/>
      <c r="G68" s="23"/>
    </row>
    <row r="69" spans="1:7" ht="16.149999999999999">
      <c r="A69" s="444"/>
      <c r="B69" s="453"/>
      <c r="C69" s="394"/>
      <c r="D69" s="607"/>
      <c r="E69" s="608"/>
      <c r="F69" s="12"/>
      <c r="G69" s="23"/>
    </row>
    <row r="70" spans="1:7" ht="16.149999999999999">
      <c r="A70" s="444"/>
      <c r="B70" s="453"/>
      <c r="C70" s="394"/>
      <c r="D70" s="609" t="s">
        <v>251</v>
      </c>
      <c r="E70" s="610"/>
      <c r="F70" s="12"/>
      <c r="G70" s="59">
        <v>23876579</v>
      </c>
    </row>
    <row r="71" spans="1:7" ht="16.149999999999999">
      <c r="A71" s="444"/>
      <c r="B71" s="453"/>
      <c r="C71" s="11"/>
      <c r="D71" s="544"/>
      <c r="E71" s="545"/>
      <c r="F71" s="10"/>
      <c r="G71" s="23"/>
    </row>
    <row r="72" spans="1:7" ht="16.899999999999999" thickBot="1">
      <c r="A72" s="444"/>
      <c r="B72" s="454"/>
      <c r="C72" s="13"/>
      <c r="D72" s="393"/>
      <c r="E72" s="439" t="s">
        <v>84</v>
      </c>
      <c r="F72" s="440"/>
      <c r="G72" s="27">
        <f>SUM(G57:G71)</f>
        <v>1461146867</v>
      </c>
    </row>
    <row r="73" spans="1:7" ht="16.899999999999999" thickBot="1">
      <c r="A73" s="34"/>
      <c r="B73" s="32"/>
      <c r="C73" s="6"/>
      <c r="D73" s="6"/>
      <c r="E73" s="6"/>
      <c r="F73" s="8" t="s">
        <v>85</v>
      </c>
      <c r="G73" s="28">
        <f>G56+G72</f>
        <v>2247600960</v>
      </c>
    </row>
    <row r="74" spans="1:7" ht="13.5" customHeight="1" thickBot="1">
      <c r="A74" s="569"/>
      <c r="B74" s="570"/>
      <c r="C74" s="571"/>
      <c r="D74" s="572"/>
      <c r="E74" s="14"/>
      <c r="F74" s="15" t="s">
        <v>86</v>
      </c>
      <c r="G74" s="29">
        <f>G17+G36+G73</f>
        <v>2280739460</v>
      </c>
    </row>
    <row r="75" spans="1:7" ht="17.25" customHeight="1">
      <c r="G75" s="21"/>
    </row>
    <row r="76" spans="1:7">
      <c r="G76" s="21"/>
    </row>
    <row r="81" ht="17.25" customHeight="1"/>
    <row r="88" ht="13.5" customHeight="1"/>
    <row r="89" ht="17.25" customHeight="1"/>
    <row r="97" ht="17.25" customHeight="1"/>
    <row r="105" ht="13.5" customHeight="1"/>
    <row r="106" ht="17.25" customHeight="1"/>
    <row r="112" ht="17.25" customHeight="1"/>
    <row r="119" ht="13.5" customHeight="1"/>
    <row r="120" ht="17.25" customHeight="1"/>
    <row r="128" ht="17.25" customHeight="1"/>
    <row r="136" ht="13.5" customHeight="1"/>
    <row r="137" ht="17.25" customHeight="1"/>
    <row r="143" ht="17.25" customHeight="1"/>
    <row r="150" ht="17.25" customHeight="1"/>
    <row r="158" ht="17.25" customHeight="1"/>
  </sheetData>
  <mergeCells count="79">
    <mergeCell ref="A2:G2"/>
    <mergeCell ref="A4:A17"/>
    <mergeCell ref="B4:E4"/>
    <mergeCell ref="B5:B10"/>
    <mergeCell ref="C5:E5"/>
    <mergeCell ref="C6:E6"/>
    <mergeCell ref="C7:E7"/>
    <mergeCell ref="C8:E8"/>
    <mergeCell ref="C9:E9"/>
    <mergeCell ref="E10:F10"/>
    <mergeCell ref="B11:B16"/>
    <mergeCell ref="C11:E11"/>
    <mergeCell ref="C12:E12"/>
    <mergeCell ref="C13:E13"/>
    <mergeCell ref="C14:E14"/>
    <mergeCell ref="C15:E15"/>
    <mergeCell ref="E16:F16"/>
    <mergeCell ref="C26:E26"/>
    <mergeCell ref="C27:E27"/>
    <mergeCell ref="E28:F28"/>
    <mergeCell ref="B29:B35"/>
    <mergeCell ref="C29:E29"/>
    <mergeCell ref="C30:E30"/>
    <mergeCell ref="C31:E31"/>
    <mergeCell ref="C32:E32"/>
    <mergeCell ref="C33:E33"/>
    <mergeCell ref="C34:E34"/>
    <mergeCell ref="B19:B28"/>
    <mergeCell ref="C19:E19"/>
    <mergeCell ref="C20:E20"/>
    <mergeCell ref="C21:E21"/>
    <mergeCell ref="C22:E22"/>
    <mergeCell ref="C23:E23"/>
    <mergeCell ref="E35:F35"/>
    <mergeCell ref="A37:A72"/>
    <mergeCell ref="B37:C37"/>
    <mergeCell ref="D37:E37"/>
    <mergeCell ref="B38:B56"/>
    <mergeCell ref="D38:E38"/>
    <mergeCell ref="D39:E39"/>
    <mergeCell ref="D40:E40"/>
    <mergeCell ref="D41:E41"/>
    <mergeCell ref="D42:E42"/>
    <mergeCell ref="A18:A36"/>
    <mergeCell ref="B18:E18"/>
    <mergeCell ref="C24:E24"/>
    <mergeCell ref="C25:E25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5:E55"/>
    <mergeCell ref="E56:F56"/>
    <mergeCell ref="B57:B72"/>
    <mergeCell ref="D57:E57"/>
    <mergeCell ref="D58:E58"/>
    <mergeCell ref="D59:E59"/>
    <mergeCell ref="D60:E60"/>
    <mergeCell ref="D61:E61"/>
    <mergeCell ref="D62:E62"/>
    <mergeCell ref="D63:E63"/>
    <mergeCell ref="D70:E70"/>
    <mergeCell ref="D71:E71"/>
    <mergeCell ref="E72:F72"/>
    <mergeCell ref="A74:D74"/>
    <mergeCell ref="D64:E64"/>
    <mergeCell ref="D65:E65"/>
    <mergeCell ref="D66:E66"/>
    <mergeCell ref="D67:E67"/>
    <mergeCell ref="D68:E68"/>
    <mergeCell ref="D69:E69"/>
  </mergeCells>
  <phoneticPr fontId="7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N59"/>
  <sheetViews>
    <sheetView view="pageBreakPreview" zoomScaleNormal="100" zoomScaleSheetLayoutView="100" workbookViewId="0">
      <selection activeCell="P15" sqref="P15"/>
    </sheetView>
  </sheetViews>
  <sheetFormatPr defaultColWidth="9" defaultRowHeight="13.15"/>
  <cols>
    <col min="1" max="1" width="2.125" style="133" customWidth="1"/>
    <col min="2" max="2" width="3.125" style="200" customWidth="1"/>
    <col min="3" max="3" width="17.625" style="133" customWidth="1"/>
    <col min="4" max="4" width="17" style="133" customWidth="1"/>
    <col min="5" max="5" width="9" style="133"/>
    <col min="6" max="6" width="6.5" style="133" customWidth="1"/>
    <col min="7" max="7" width="9" style="133"/>
    <col min="8" max="8" width="10.25" style="201" customWidth="1"/>
    <col min="9" max="9" width="14.75" style="201" customWidth="1"/>
    <col min="10" max="10" width="9" style="133"/>
    <col min="11" max="11" width="2.125" style="133" customWidth="1"/>
    <col min="12" max="16384" width="9" style="133"/>
  </cols>
  <sheetData>
    <row r="1" spans="2:10" ht="13.5" customHeight="1">
      <c r="B1" s="131"/>
      <c r="C1" s="131"/>
      <c r="D1" s="131"/>
      <c r="E1" s="131"/>
      <c r="F1" s="131"/>
      <c r="G1" s="131"/>
      <c r="H1" s="131"/>
      <c r="I1" s="131"/>
      <c r="J1" s="132" t="s">
        <v>87</v>
      </c>
    </row>
    <row r="2" spans="2:10" ht="13.5" customHeight="1">
      <c r="B2" s="482" t="s">
        <v>88</v>
      </c>
      <c r="C2" s="482"/>
      <c r="D2" s="482"/>
      <c r="E2" s="482"/>
      <c r="F2" s="482"/>
      <c r="G2" s="482"/>
      <c r="H2" s="482"/>
      <c r="I2" s="482"/>
      <c r="J2" s="482"/>
    </row>
    <row r="3" spans="2:10" ht="13.5" customHeight="1">
      <c r="B3" s="482"/>
      <c r="C3" s="482"/>
      <c r="D3" s="482"/>
      <c r="E3" s="482"/>
      <c r="F3" s="482"/>
      <c r="G3" s="482"/>
      <c r="H3" s="482"/>
      <c r="I3" s="482"/>
      <c r="J3" s="482"/>
    </row>
    <row r="4" spans="2:10" ht="15" customHeight="1">
      <c r="B4" s="131"/>
      <c r="C4" s="131"/>
      <c r="D4" s="131"/>
      <c r="E4" s="131"/>
      <c r="F4" s="131"/>
      <c r="G4" s="131"/>
      <c r="H4" s="131"/>
      <c r="I4" s="131"/>
      <c r="J4" s="131"/>
    </row>
    <row r="5" spans="2:10" s="135" customFormat="1" ht="15" customHeight="1">
      <c r="B5" s="138" t="s">
        <v>89</v>
      </c>
      <c r="C5" s="139"/>
      <c r="D5" s="573" t="s">
        <v>258</v>
      </c>
      <c r="E5" s="574"/>
      <c r="F5" s="574"/>
      <c r="G5" s="575"/>
      <c r="H5" s="136"/>
      <c r="I5" s="137"/>
      <c r="J5" s="134"/>
    </row>
    <row r="6" spans="2:10" s="135" customFormat="1" ht="15" customHeight="1">
      <c r="B6" s="205" t="s">
        <v>90</v>
      </c>
      <c r="C6" s="206"/>
      <c r="D6" s="576" t="s">
        <v>259</v>
      </c>
      <c r="E6" s="577"/>
      <c r="F6" s="577"/>
      <c r="G6" s="578"/>
      <c r="H6" s="140"/>
      <c r="I6" s="137"/>
      <c r="J6" s="134"/>
    </row>
    <row r="7" spans="2:10" s="135" customFormat="1" ht="15" customHeight="1">
      <c r="B7" s="141" t="s">
        <v>91</v>
      </c>
      <c r="C7" s="142"/>
      <c r="D7" s="579" t="s">
        <v>260</v>
      </c>
      <c r="E7" s="580"/>
      <c r="F7" s="580"/>
      <c r="G7" s="581"/>
      <c r="H7" s="140"/>
      <c r="I7" s="137"/>
      <c r="J7" s="134"/>
    </row>
    <row r="8" spans="2:10" s="135" customFormat="1" ht="15" customHeight="1">
      <c r="B8" s="143" t="s">
        <v>92</v>
      </c>
      <c r="C8" s="144"/>
      <c r="D8" s="582" t="s">
        <v>261</v>
      </c>
      <c r="E8" s="583"/>
      <c r="F8" s="583"/>
      <c r="G8" s="584"/>
      <c r="H8" s="140"/>
      <c r="I8" s="137"/>
      <c r="J8" s="134"/>
    </row>
    <row r="9" spans="2:10" s="145" customFormat="1" ht="11.45" customHeight="1" thickBot="1">
      <c r="B9" s="483"/>
      <c r="C9" s="483"/>
      <c r="H9" s="146"/>
      <c r="I9" s="146"/>
    </row>
    <row r="10" spans="2:10" s="134" customFormat="1" ht="15" customHeight="1">
      <c r="B10" s="484" t="s">
        <v>93</v>
      </c>
      <c r="C10" s="485"/>
      <c r="D10" s="385" t="s">
        <v>94</v>
      </c>
      <c r="E10" s="486" t="s">
        <v>95</v>
      </c>
      <c r="F10" s="486"/>
      <c r="G10" s="385" t="s">
        <v>96</v>
      </c>
      <c r="H10" s="147" t="s">
        <v>97</v>
      </c>
      <c r="I10" s="486" t="s">
        <v>98</v>
      </c>
      <c r="J10" s="487"/>
    </row>
    <row r="11" spans="2:10" s="134" customFormat="1" ht="15" customHeight="1">
      <c r="B11" s="148"/>
      <c r="C11" s="149"/>
      <c r="D11" s="149"/>
      <c r="E11" s="149"/>
      <c r="F11" s="149"/>
      <c r="G11" s="149"/>
      <c r="H11" s="150"/>
      <c r="I11" s="149"/>
      <c r="J11" s="151"/>
    </row>
    <row r="12" spans="2:10" s="135" customFormat="1" ht="12" customHeight="1">
      <c r="B12" s="152"/>
      <c r="C12" s="153"/>
      <c r="D12" s="154"/>
      <c r="E12" s="154"/>
      <c r="F12" s="154"/>
      <c r="G12" s="154"/>
      <c r="H12" s="208"/>
      <c r="I12" s="208"/>
      <c r="J12" s="209"/>
    </row>
    <row r="13" spans="2:10" s="135" customFormat="1" ht="15" customHeight="1">
      <c r="B13" s="155" t="s">
        <v>99</v>
      </c>
      <c r="C13" s="156" t="s">
        <v>262</v>
      </c>
      <c r="D13" s="135" t="s">
        <v>213</v>
      </c>
      <c r="E13" s="210">
        <v>3889</v>
      </c>
      <c r="F13" s="135" t="s">
        <v>100</v>
      </c>
      <c r="H13" s="136"/>
      <c r="I13" s="136"/>
      <c r="J13" s="157"/>
    </row>
    <row r="14" spans="2:10" s="135" customFormat="1" ht="10.15" customHeight="1">
      <c r="B14" s="155"/>
      <c r="C14" s="156"/>
      <c r="H14" s="136"/>
      <c r="I14" s="136"/>
      <c r="J14" s="157"/>
    </row>
    <row r="15" spans="2:10" s="135" customFormat="1" ht="10.15" customHeight="1">
      <c r="B15" s="155" t="s">
        <v>101</v>
      </c>
      <c r="C15" s="156"/>
      <c r="H15" s="136"/>
      <c r="I15" s="136"/>
      <c r="J15" s="157"/>
    </row>
    <row r="16" spans="2:10" s="135" customFormat="1" ht="15" customHeight="1">
      <c r="B16" s="155"/>
      <c r="C16" s="158" t="s">
        <v>102</v>
      </c>
      <c r="D16" s="211" t="s">
        <v>263</v>
      </c>
      <c r="E16" s="211"/>
      <c r="F16" s="211"/>
      <c r="G16" s="211">
        <v>188.9</v>
      </c>
      <c r="H16" s="212"/>
      <c r="I16" s="212"/>
      <c r="J16" s="159"/>
    </row>
    <row r="17" spans="2:10" s="135" customFormat="1" ht="15" customHeight="1">
      <c r="B17" s="155" t="s">
        <v>103</v>
      </c>
      <c r="C17" s="156" t="s">
        <v>104</v>
      </c>
      <c r="D17" s="135" t="s">
        <v>258</v>
      </c>
      <c r="G17" s="213">
        <v>1</v>
      </c>
      <c r="H17" s="136"/>
      <c r="I17" s="136"/>
      <c r="J17" s="157"/>
    </row>
    <row r="18" spans="2:10" s="135" customFormat="1" ht="15" customHeight="1">
      <c r="B18" s="155"/>
      <c r="C18" s="156" t="s">
        <v>105</v>
      </c>
      <c r="H18" s="136"/>
      <c r="I18" s="136"/>
      <c r="J18" s="157"/>
    </row>
    <row r="19" spans="2:10" s="135" customFormat="1" ht="15" customHeight="1">
      <c r="B19" s="155" t="s">
        <v>106</v>
      </c>
      <c r="C19" s="156" t="s">
        <v>107</v>
      </c>
      <c r="H19" s="136"/>
      <c r="I19" s="136"/>
      <c r="J19" s="157"/>
    </row>
    <row r="20" spans="2:10" s="135" customFormat="1" ht="15" customHeight="1">
      <c r="B20" s="155"/>
      <c r="C20" s="35" t="s">
        <v>108</v>
      </c>
      <c r="D20" s="160"/>
      <c r="E20" s="160"/>
      <c r="F20" s="160"/>
      <c r="G20" s="214"/>
      <c r="H20" s="161"/>
      <c r="I20" s="161"/>
      <c r="J20" s="36"/>
    </row>
    <row r="21" spans="2:10" s="135" customFormat="1" ht="15" customHeight="1">
      <c r="B21" s="155" t="s">
        <v>109</v>
      </c>
      <c r="C21" s="162" t="s">
        <v>110</v>
      </c>
      <c r="D21" s="215"/>
      <c r="E21" s="215"/>
      <c r="F21" s="215"/>
      <c r="G21" s="215"/>
      <c r="H21" s="163">
        <f>G16*G17</f>
        <v>188.9</v>
      </c>
      <c r="I21" s="216"/>
      <c r="J21" s="217"/>
    </row>
    <row r="22" spans="2:10" s="135" customFormat="1" ht="15" customHeight="1">
      <c r="B22" s="164"/>
      <c r="C22" s="165"/>
      <c r="D22" s="166"/>
      <c r="E22" s="166"/>
      <c r="F22" s="166"/>
      <c r="G22" s="481" t="s">
        <v>111</v>
      </c>
      <c r="H22" s="481"/>
      <c r="I22" s="167">
        <f>E13*H21*1000</f>
        <v>734632100</v>
      </c>
      <c r="J22" s="168" t="s">
        <v>112</v>
      </c>
    </row>
    <row r="23" spans="2:10" s="135" customFormat="1" ht="15" customHeight="1">
      <c r="B23" s="169"/>
      <c r="C23" s="170" t="s">
        <v>264</v>
      </c>
      <c r="D23" s="171"/>
      <c r="E23" s="171"/>
      <c r="F23" s="171"/>
      <c r="G23" s="171"/>
      <c r="H23" s="172"/>
      <c r="I23" s="172"/>
      <c r="J23" s="173"/>
    </row>
    <row r="24" spans="2:10" s="135" customFormat="1" ht="15" customHeight="1">
      <c r="B24" s="174"/>
      <c r="C24" s="35" t="s">
        <v>265</v>
      </c>
      <c r="D24" s="37"/>
      <c r="E24" s="38">
        <v>1000</v>
      </c>
      <c r="F24" s="39" t="s">
        <v>100</v>
      </c>
      <c r="G24" s="40">
        <v>2.2999999999999998</v>
      </c>
      <c r="H24" s="41">
        <f>E24*G24*1000</f>
        <v>2300000</v>
      </c>
      <c r="I24" s="395"/>
      <c r="J24" s="36"/>
    </row>
    <row r="25" spans="2:10" s="135" customFormat="1" ht="15" customHeight="1">
      <c r="B25" s="174"/>
      <c r="C25" s="35" t="s">
        <v>266</v>
      </c>
      <c r="D25" s="37" t="s">
        <v>267</v>
      </c>
      <c r="E25" s="38">
        <v>1</v>
      </c>
      <c r="F25" s="39" t="s">
        <v>268</v>
      </c>
      <c r="G25" s="40"/>
      <c r="H25" s="41">
        <f>29.9*20*3*1000</f>
        <v>1794000</v>
      </c>
      <c r="I25" s="395" t="s">
        <v>269</v>
      </c>
      <c r="J25" s="36"/>
    </row>
    <row r="26" spans="2:10" s="135" customFormat="1" ht="15" customHeight="1">
      <c r="B26" s="174"/>
      <c r="C26" s="35" t="s">
        <v>270</v>
      </c>
      <c r="D26" s="37" t="s">
        <v>271</v>
      </c>
      <c r="E26" s="38">
        <v>1</v>
      </c>
      <c r="F26" s="39" t="s">
        <v>268</v>
      </c>
      <c r="G26" s="40"/>
      <c r="H26" s="41">
        <v>7560000</v>
      </c>
      <c r="I26" s="395" t="s">
        <v>272</v>
      </c>
      <c r="J26" s="36"/>
    </row>
    <row r="27" spans="2:10" s="135" customFormat="1" ht="15" customHeight="1">
      <c r="B27" s="174"/>
      <c r="C27" s="57" t="s">
        <v>273</v>
      </c>
      <c r="D27" s="42"/>
      <c r="E27" s="38">
        <v>1</v>
      </c>
      <c r="F27" s="39" t="s">
        <v>268</v>
      </c>
      <c r="G27" s="42"/>
      <c r="H27" s="54">
        <v>37800000</v>
      </c>
      <c r="I27" s="43"/>
      <c r="J27" s="36"/>
    </row>
    <row r="28" spans="2:10" s="135" customFormat="1" ht="15" customHeight="1">
      <c r="B28" s="174" t="s">
        <v>114</v>
      </c>
      <c r="C28" s="57" t="s">
        <v>274</v>
      </c>
      <c r="D28" s="42"/>
      <c r="E28" s="38">
        <v>1</v>
      </c>
      <c r="F28" s="39" t="s">
        <v>268</v>
      </c>
      <c r="G28" s="42"/>
      <c r="H28" s="54">
        <v>4320000</v>
      </c>
      <c r="I28" s="43"/>
      <c r="J28" s="36"/>
    </row>
    <row r="29" spans="2:10" s="135" customFormat="1" ht="15" customHeight="1">
      <c r="B29" s="174"/>
      <c r="C29" s="35"/>
      <c r="D29" s="37"/>
      <c r="E29" s="38"/>
      <c r="F29" s="39"/>
      <c r="G29" s="40"/>
      <c r="H29" s="177" t="s">
        <v>115</v>
      </c>
      <c r="I29" s="178">
        <f>SUM(H24:H28)</f>
        <v>53774000</v>
      </c>
      <c r="J29" s="36"/>
    </row>
    <row r="30" spans="2:10" s="135" customFormat="1" ht="15" customHeight="1">
      <c r="B30" s="174" t="s">
        <v>116</v>
      </c>
      <c r="C30" s="179" t="s">
        <v>117</v>
      </c>
      <c r="D30" s="160"/>
      <c r="E30" s="218"/>
      <c r="F30" s="160"/>
      <c r="G30" s="218"/>
      <c r="H30" s="161"/>
      <c r="I30" s="161"/>
      <c r="J30" s="36"/>
    </row>
    <row r="31" spans="2:10" s="135" customFormat="1" ht="15" customHeight="1">
      <c r="B31" s="174"/>
      <c r="C31" s="35" t="s">
        <v>275</v>
      </c>
      <c r="D31" s="37" t="s">
        <v>276</v>
      </c>
      <c r="E31" s="38">
        <v>100</v>
      </c>
      <c r="F31" s="39" t="s">
        <v>277</v>
      </c>
      <c r="G31" s="40">
        <v>23.6</v>
      </c>
      <c r="H31" s="41">
        <f>E31*G31*1000</f>
        <v>2360000</v>
      </c>
      <c r="I31" s="395"/>
      <c r="J31" s="36"/>
    </row>
    <row r="32" spans="2:10" s="135" customFormat="1" ht="15" customHeight="1">
      <c r="B32" s="174" t="s">
        <v>103</v>
      </c>
      <c r="C32" s="35"/>
      <c r="D32" s="37"/>
      <c r="E32" s="38"/>
      <c r="F32" s="39"/>
      <c r="G32" s="40"/>
      <c r="H32" s="41"/>
      <c r="I32" s="611"/>
      <c r="J32" s="612"/>
    </row>
    <row r="33" spans="2:10" s="135" customFormat="1" ht="15" customHeight="1">
      <c r="B33" s="174"/>
      <c r="C33" s="219"/>
      <c r="D33" s="42"/>
      <c r="E33" s="558"/>
      <c r="F33" s="559"/>
      <c r="G33" s="42"/>
      <c r="H33" s="54"/>
      <c r="I33" s="43"/>
      <c r="J33" s="36"/>
    </row>
    <row r="34" spans="2:10" s="135" customFormat="1" ht="15" customHeight="1">
      <c r="B34" s="174" t="s">
        <v>106</v>
      </c>
      <c r="C34" s="220"/>
      <c r="D34" s="42"/>
      <c r="E34" s="558"/>
      <c r="F34" s="559"/>
      <c r="G34" s="42"/>
      <c r="H34" s="42"/>
      <c r="I34" s="43"/>
      <c r="J34" s="221"/>
    </row>
    <row r="35" spans="2:10" s="135" customFormat="1" ht="15" customHeight="1">
      <c r="B35" s="174"/>
      <c r="C35" s="158"/>
      <c r="D35" s="222"/>
      <c r="E35" s="223"/>
      <c r="F35" s="224"/>
      <c r="G35" s="225"/>
      <c r="H35" s="177" t="s">
        <v>118</v>
      </c>
      <c r="I35" s="178">
        <f>SUM(H31:H34)</f>
        <v>2360000</v>
      </c>
      <c r="J35" s="157"/>
    </row>
    <row r="36" spans="2:10" s="135" customFormat="1" ht="15" customHeight="1">
      <c r="B36" s="174" t="s">
        <v>109</v>
      </c>
      <c r="C36" s="179" t="s">
        <v>119</v>
      </c>
      <c r="D36" s="160"/>
      <c r="E36" s="218"/>
      <c r="F36" s="160"/>
      <c r="G36" s="218"/>
      <c r="H36" s="161"/>
      <c r="I36" s="161"/>
      <c r="J36" s="36"/>
    </row>
    <row r="37" spans="2:10" s="135" customFormat="1" ht="15" customHeight="1">
      <c r="B37" s="174"/>
      <c r="C37" s="35" t="s">
        <v>278</v>
      </c>
      <c r="D37" s="37"/>
      <c r="E37" s="38">
        <v>1</v>
      </c>
      <c r="F37" s="39" t="s">
        <v>279</v>
      </c>
      <c r="G37" s="44">
        <v>3010</v>
      </c>
      <c r="H37" s="41">
        <f>E37*G37*1000</f>
        <v>3010000</v>
      </c>
      <c r="I37" s="395"/>
      <c r="J37" s="36"/>
    </row>
    <row r="38" spans="2:10" s="135" customFormat="1" ht="15" customHeight="1">
      <c r="B38" s="174"/>
      <c r="C38" s="35" t="s">
        <v>280</v>
      </c>
      <c r="D38" s="37" t="s">
        <v>281</v>
      </c>
      <c r="E38" s="38">
        <v>1</v>
      </c>
      <c r="F38" s="39" t="s">
        <v>282</v>
      </c>
      <c r="G38" s="44">
        <v>11912</v>
      </c>
      <c r="H38" s="41">
        <f>E38*G38*1000</f>
        <v>11912000</v>
      </c>
      <c r="I38" s="395"/>
      <c r="J38" s="36"/>
    </row>
    <row r="39" spans="2:10" s="135" customFormat="1" ht="15" customHeight="1">
      <c r="B39" s="174"/>
      <c r="C39" s="219"/>
      <c r="D39" s="42"/>
      <c r="E39" s="558"/>
      <c r="F39" s="559"/>
      <c r="G39" s="42"/>
      <c r="H39" s="54"/>
      <c r="I39" s="43"/>
      <c r="J39" s="36"/>
    </row>
    <row r="40" spans="2:10" s="135" customFormat="1" ht="15" customHeight="1">
      <c r="B40" s="174"/>
      <c r="C40" s="220"/>
      <c r="D40" s="42"/>
      <c r="E40" s="558"/>
      <c r="F40" s="559"/>
      <c r="G40" s="42"/>
      <c r="H40" s="42"/>
      <c r="I40" s="43"/>
      <c r="J40" s="221"/>
    </row>
    <row r="41" spans="2:10" s="135" customFormat="1" ht="15" customHeight="1">
      <c r="B41" s="174"/>
      <c r="C41" s="158"/>
      <c r="D41" s="222"/>
      <c r="E41" s="223"/>
      <c r="F41" s="224"/>
      <c r="G41" s="226"/>
      <c r="H41" s="177" t="s">
        <v>120</v>
      </c>
      <c r="I41" s="178">
        <f>SUM(H37:H40)</f>
        <v>14922000</v>
      </c>
      <c r="J41" s="159"/>
    </row>
    <row r="42" spans="2:10" s="135" customFormat="1" ht="15" customHeight="1">
      <c r="B42" s="174"/>
      <c r="C42" s="179" t="s">
        <v>121</v>
      </c>
      <c r="D42" s="160"/>
      <c r="E42" s="218"/>
      <c r="F42" s="160"/>
      <c r="G42" s="218"/>
      <c r="H42" s="161"/>
      <c r="I42" s="161"/>
      <c r="J42" s="36"/>
    </row>
    <row r="43" spans="2:10" s="135" customFormat="1" ht="15" customHeight="1">
      <c r="B43" s="174"/>
      <c r="C43" s="35" t="s">
        <v>283</v>
      </c>
      <c r="D43" s="37" t="s">
        <v>284</v>
      </c>
      <c r="E43" s="38">
        <v>1</v>
      </c>
      <c r="F43" s="39" t="s">
        <v>268</v>
      </c>
      <c r="G43" s="40"/>
      <c r="H43" s="41">
        <v>1700000</v>
      </c>
      <c r="I43" s="395"/>
      <c r="J43" s="36"/>
    </row>
    <row r="44" spans="2:10" s="135" customFormat="1" ht="15" customHeight="1">
      <c r="B44" s="174"/>
      <c r="C44" s="219"/>
      <c r="D44" s="42"/>
      <c r="E44" s="558"/>
      <c r="F44" s="559"/>
      <c r="G44" s="42"/>
      <c r="H44" s="54"/>
      <c r="I44" s="227"/>
      <c r="J44" s="159"/>
    </row>
    <row r="45" spans="2:10" s="135" customFormat="1" ht="15" customHeight="1">
      <c r="B45" s="174"/>
      <c r="C45" s="207"/>
      <c r="D45" s="228"/>
      <c r="E45" s="229"/>
      <c r="F45" s="230"/>
      <c r="G45" s="231"/>
      <c r="H45" s="181" t="s">
        <v>122</v>
      </c>
      <c r="I45" s="182">
        <f>SUM(H43:H44)</f>
        <v>1700000</v>
      </c>
      <c r="J45" s="183"/>
    </row>
    <row r="46" spans="2:10" s="135" customFormat="1" ht="15" customHeight="1">
      <c r="B46" s="155"/>
      <c r="C46" s="184"/>
      <c r="D46" s="185"/>
      <c r="E46" s="232"/>
      <c r="F46" s="185"/>
      <c r="G46" s="232"/>
      <c r="H46" s="389" t="s">
        <v>123</v>
      </c>
      <c r="I46" s="187">
        <f>SUM(I29,I35,I41,I45)</f>
        <v>72756000</v>
      </c>
      <c r="J46" s="233"/>
    </row>
    <row r="47" spans="2:10" s="135" customFormat="1" ht="15" customHeight="1">
      <c r="B47" s="155"/>
      <c r="C47" s="153"/>
      <c r="D47" s="154"/>
      <c r="E47" s="234"/>
      <c r="F47" s="189"/>
      <c r="G47" s="40" t="s">
        <v>124</v>
      </c>
      <c r="H47" s="41">
        <v>5460</v>
      </c>
      <c r="I47" s="395"/>
      <c r="J47" s="36"/>
    </row>
    <row r="48" spans="2:10" s="135" customFormat="1" ht="15" customHeight="1">
      <c r="B48" s="155"/>
      <c r="C48" s="190"/>
      <c r="D48" s="191"/>
      <c r="E48" s="560"/>
      <c r="F48" s="561"/>
      <c r="G48" s="42" t="s">
        <v>125</v>
      </c>
      <c r="H48" s="192">
        <f>E13/H47</f>
        <v>0.71227106227106229</v>
      </c>
      <c r="I48" s="227"/>
      <c r="J48" s="159"/>
    </row>
    <row r="49" spans="2:14" s="135" customFormat="1" ht="15" customHeight="1">
      <c r="B49" s="155"/>
      <c r="C49" s="184"/>
      <c r="D49" s="185"/>
      <c r="E49" s="232"/>
      <c r="F49" s="185"/>
      <c r="G49" s="477" t="s">
        <v>126</v>
      </c>
      <c r="H49" s="477"/>
      <c r="I49" s="187">
        <f>I46*H48</f>
        <v>51821993.406593405</v>
      </c>
      <c r="J49" s="233"/>
    </row>
    <row r="50" spans="2:14" s="135" customFormat="1" ht="15" customHeight="1">
      <c r="B50" s="155"/>
      <c r="C50" s="179" t="s">
        <v>127</v>
      </c>
      <c r="D50" s="160"/>
      <c r="E50" s="218"/>
      <c r="F50" s="160"/>
      <c r="G50" s="218"/>
      <c r="H50" s="161"/>
      <c r="I50" s="161"/>
      <c r="J50" s="36"/>
    </row>
    <row r="51" spans="2:14" s="135" customFormat="1" ht="15" customHeight="1">
      <c r="B51" s="155"/>
      <c r="C51" s="35"/>
      <c r="D51" s="37"/>
      <c r="E51" s="38"/>
      <c r="F51" s="39"/>
      <c r="G51" s="40"/>
      <c r="H51" s="41"/>
      <c r="I51" s="395"/>
      <c r="J51" s="36"/>
    </row>
    <row r="52" spans="2:14" s="135" customFormat="1" ht="15" customHeight="1">
      <c r="B52" s="155"/>
      <c r="C52" s="35"/>
      <c r="D52" s="37"/>
      <c r="E52" s="38"/>
      <c r="F52" s="39"/>
      <c r="G52" s="40"/>
      <c r="H52" s="41"/>
      <c r="I52" s="227"/>
      <c r="J52" s="159"/>
    </row>
    <row r="53" spans="2:14" s="135" customFormat="1" ht="15" customHeight="1">
      <c r="B53" s="155"/>
      <c r="C53" s="219"/>
      <c r="D53" s="42"/>
      <c r="E53" s="558"/>
      <c r="F53" s="559"/>
      <c r="G53" s="42"/>
      <c r="H53" s="54"/>
      <c r="I53" s="227"/>
      <c r="J53" s="159"/>
    </row>
    <row r="54" spans="2:14" s="135" customFormat="1" ht="15" customHeight="1">
      <c r="B54" s="155"/>
      <c r="C54" s="207"/>
      <c r="D54" s="228"/>
      <c r="E54" s="229"/>
      <c r="F54" s="230"/>
      <c r="G54" s="231"/>
      <c r="H54" s="181" t="s">
        <v>122</v>
      </c>
      <c r="I54" s="182">
        <f>SUM(H51:H53)</f>
        <v>0</v>
      </c>
      <c r="J54" s="183"/>
    </row>
    <row r="55" spans="2:14" s="135" customFormat="1" ht="15" customHeight="1" thickBot="1">
      <c r="B55" s="193"/>
      <c r="C55" s="194"/>
      <c r="D55" s="195"/>
      <c r="E55" s="195"/>
      <c r="F55" s="195"/>
      <c r="G55" s="478" t="s">
        <v>128</v>
      </c>
      <c r="H55" s="478"/>
      <c r="I55" s="196">
        <f>I54+I49</f>
        <v>51821993.406593405</v>
      </c>
      <c r="J55" s="235"/>
    </row>
    <row r="56" spans="2:14" s="145" customFormat="1" ht="15" customHeight="1" thickBot="1">
      <c r="B56" s="197"/>
      <c r="G56" s="479" t="s">
        <v>129</v>
      </c>
      <c r="H56" s="480"/>
      <c r="I56" s="585">
        <f>I22+I55</f>
        <v>786454093.40659344</v>
      </c>
      <c r="J56" s="586"/>
    </row>
    <row r="57" spans="2:14" s="135" customFormat="1" ht="14.25" customHeight="1">
      <c r="B57" s="134"/>
      <c r="H57" s="136"/>
      <c r="I57" s="136"/>
    </row>
    <row r="58" spans="2:14" s="135" customFormat="1" ht="35.25" customHeight="1">
      <c r="B58" s="134"/>
      <c r="H58" s="136"/>
      <c r="I58" s="136"/>
    </row>
    <row r="59" spans="2:14" s="135" customFormat="1" ht="35.25" customHeight="1">
      <c r="B59" s="134"/>
      <c r="H59" s="136"/>
      <c r="I59" s="198"/>
      <c r="J59" s="199"/>
      <c r="L59" s="134"/>
      <c r="M59" s="134"/>
      <c r="N59" s="134"/>
    </row>
  </sheetData>
  <sheetProtection formatColumns="0" formatRows="0"/>
  <mergeCells count="22">
    <mergeCell ref="G22:H22"/>
    <mergeCell ref="D5:G5"/>
    <mergeCell ref="D6:G6"/>
    <mergeCell ref="D7:G7"/>
    <mergeCell ref="D8:G8"/>
    <mergeCell ref="B2:J3"/>
    <mergeCell ref="B9:C9"/>
    <mergeCell ref="B10:C10"/>
    <mergeCell ref="E10:F10"/>
    <mergeCell ref="I10:J10"/>
    <mergeCell ref="I56:J56"/>
    <mergeCell ref="I32:J32"/>
    <mergeCell ref="E33:F33"/>
    <mergeCell ref="E34:F34"/>
    <mergeCell ref="E39:F39"/>
    <mergeCell ref="E40:F40"/>
    <mergeCell ref="E44:F44"/>
    <mergeCell ref="E48:F48"/>
    <mergeCell ref="G49:H49"/>
    <mergeCell ref="E53:F53"/>
    <mergeCell ref="G55:H55"/>
    <mergeCell ref="G56:H56"/>
  </mergeCells>
  <phoneticPr fontId="7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N60"/>
  <sheetViews>
    <sheetView view="pageBreakPreview" topLeftCell="A12" zoomScaleNormal="100" zoomScaleSheetLayoutView="100" workbookViewId="0">
      <selection activeCell="A14" sqref="A14:H14"/>
    </sheetView>
  </sheetViews>
  <sheetFormatPr defaultColWidth="9" defaultRowHeight="13.15"/>
  <cols>
    <col min="1" max="1" width="2.125" style="133" customWidth="1"/>
    <col min="2" max="2" width="3.125" style="200" customWidth="1"/>
    <col min="3" max="3" width="17.625" style="133" customWidth="1"/>
    <col min="4" max="4" width="17" style="133" customWidth="1"/>
    <col min="5" max="5" width="9" style="133"/>
    <col min="6" max="6" width="6.5" style="133" customWidth="1"/>
    <col min="7" max="7" width="9" style="133"/>
    <col min="8" max="8" width="10.25" style="201" customWidth="1"/>
    <col min="9" max="9" width="14.75" style="201" customWidth="1"/>
    <col min="10" max="10" width="9" style="133"/>
    <col min="11" max="11" width="2.125" style="133" customWidth="1"/>
    <col min="12" max="16384" width="9" style="133"/>
  </cols>
  <sheetData>
    <row r="1" spans="2:10" ht="13.5" customHeight="1">
      <c r="B1" s="131"/>
      <c r="C1" s="131"/>
      <c r="D1" s="131"/>
      <c r="E1" s="131"/>
      <c r="F1" s="131"/>
      <c r="G1" s="131"/>
      <c r="H1" s="131"/>
      <c r="I1" s="131"/>
      <c r="J1" s="132" t="s">
        <v>87</v>
      </c>
    </row>
    <row r="2" spans="2:10" ht="13.5" customHeight="1">
      <c r="B2" s="482" t="s">
        <v>88</v>
      </c>
      <c r="C2" s="482"/>
      <c r="D2" s="482"/>
      <c r="E2" s="482"/>
      <c r="F2" s="482"/>
      <c r="G2" s="482"/>
      <c r="H2" s="482"/>
      <c r="I2" s="482"/>
      <c r="J2" s="482"/>
    </row>
    <row r="3" spans="2:10" ht="13.5" customHeight="1">
      <c r="B3" s="482"/>
      <c r="C3" s="482"/>
      <c r="D3" s="482"/>
      <c r="E3" s="482"/>
      <c r="F3" s="482"/>
      <c r="G3" s="482"/>
      <c r="H3" s="482"/>
      <c r="I3" s="482"/>
      <c r="J3" s="482"/>
    </row>
    <row r="4" spans="2:10" ht="12" customHeight="1">
      <c r="B4" s="131"/>
      <c r="C4" s="131"/>
      <c r="D4" s="131"/>
      <c r="E4" s="131"/>
      <c r="F4" s="131"/>
      <c r="G4" s="131"/>
      <c r="H4" s="131"/>
      <c r="I4" s="131"/>
      <c r="J4" s="131"/>
    </row>
    <row r="5" spans="2:10" s="135" customFormat="1" ht="15" customHeight="1">
      <c r="B5" s="138" t="s">
        <v>89</v>
      </c>
      <c r="C5" s="139"/>
      <c r="D5" s="573" t="s">
        <v>258</v>
      </c>
      <c r="E5" s="574"/>
      <c r="F5" s="574"/>
      <c r="G5" s="575"/>
      <c r="H5" s="136"/>
      <c r="I5" s="137"/>
      <c r="J5" s="134"/>
    </row>
    <row r="6" spans="2:10" s="135" customFormat="1" ht="15" customHeight="1">
      <c r="B6" s="205" t="s">
        <v>90</v>
      </c>
      <c r="C6" s="206"/>
      <c r="D6" s="576" t="s">
        <v>259</v>
      </c>
      <c r="E6" s="577"/>
      <c r="F6" s="577"/>
      <c r="G6" s="578"/>
      <c r="H6" s="140"/>
      <c r="I6" s="137"/>
      <c r="J6" s="134"/>
    </row>
    <row r="7" spans="2:10" s="135" customFormat="1" ht="15" customHeight="1">
      <c r="B7" s="141" t="s">
        <v>91</v>
      </c>
      <c r="C7" s="142"/>
      <c r="D7" s="579" t="s">
        <v>260</v>
      </c>
      <c r="E7" s="580"/>
      <c r="F7" s="580"/>
      <c r="G7" s="581"/>
      <c r="H7" s="140"/>
      <c r="I7" s="137"/>
      <c r="J7" s="134"/>
    </row>
    <row r="8" spans="2:10" s="135" customFormat="1" ht="15" customHeight="1">
      <c r="B8" s="143" t="s">
        <v>92</v>
      </c>
      <c r="C8" s="144"/>
      <c r="D8" s="582" t="s">
        <v>261</v>
      </c>
      <c r="E8" s="583"/>
      <c r="F8" s="583"/>
      <c r="G8" s="584"/>
      <c r="H8" s="140"/>
      <c r="I8" s="137"/>
      <c r="J8" s="134"/>
    </row>
    <row r="9" spans="2:10" s="145" customFormat="1" ht="15" customHeight="1" thickBot="1">
      <c r="B9" s="483"/>
      <c r="C9" s="483"/>
      <c r="H9" s="146"/>
      <c r="I9" s="146"/>
    </row>
    <row r="10" spans="2:10" s="134" customFormat="1" ht="15" customHeight="1">
      <c r="B10" s="484" t="s">
        <v>93</v>
      </c>
      <c r="C10" s="485"/>
      <c r="D10" s="385" t="s">
        <v>94</v>
      </c>
      <c r="E10" s="486" t="s">
        <v>95</v>
      </c>
      <c r="F10" s="486"/>
      <c r="G10" s="385" t="s">
        <v>96</v>
      </c>
      <c r="H10" s="147" t="s">
        <v>97</v>
      </c>
      <c r="I10" s="486" t="s">
        <v>98</v>
      </c>
      <c r="J10" s="487"/>
    </row>
    <row r="11" spans="2:10" s="134" customFormat="1" ht="15" customHeight="1">
      <c r="B11" s="148"/>
      <c r="C11" s="149"/>
      <c r="D11" s="149"/>
      <c r="E11" s="149"/>
      <c r="F11" s="149"/>
      <c r="G11" s="149"/>
      <c r="H11" s="150"/>
      <c r="I11" s="149"/>
      <c r="J11" s="151"/>
    </row>
    <row r="12" spans="2:10" s="135" customFormat="1" ht="14.45" customHeight="1">
      <c r="B12" s="152"/>
      <c r="C12" s="153"/>
      <c r="D12" s="154"/>
      <c r="E12" s="154"/>
      <c r="F12" s="154"/>
      <c r="G12" s="154"/>
      <c r="H12" s="208"/>
      <c r="I12" s="208"/>
      <c r="J12" s="209"/>
    </row>
    <row r="13" spans="2:10" s="135" customFormat="1" ht="15" customHeight="1">
      <c r="B13" s="155" t="s">
        <v>99</v>
      </c>
      <c r="C13" s="156" t="s">
        <v>262</v>
      </c>
      <c r="D13" s="135" t="s">
        <v>213</v>
      </c>
      <c r="E13" s="210">
        <v>3889</v>
      </c>
      <c r="F13" s="135" t="s">
        <v>100</v>
      </c>
      <c r="H13" s="136"/>
      <c r="I13" s="136"/>
      <c r="J13" s="157"/>
    </row>
    <row r="14" spans="2:10" s="135" customFormat="1" ht="7.15" customHeight="1">
      <c r="B14" s="155"/>
      <c r="C14" s="156"/>
      <c r="H14" s="136"/>
      <c r="I14" s="136"/>
      <c r="J14" s="157"/>
    </row>
    <row r="15" spans="2:10" s="135" customFormat="1" ht="7.15" customHeight="1">
      <c r="B15" s="155" t="s">
        <v>101</v>
      </c>
      <c r="C15" s="156"/>
      <c r="H15" s="136"/>
      <c r="I15" s="136"/>
      <c r="J15" s="157"/>
    </row>
    <row r="16" spans="2:10" s="135" customFormat="1" ht="15" customHeight="1">
      <c r="B16" s="155"/>
      <c r="C16" s="158" t="s">
        <v>102</v>
      </c>
      <c r="D16" s="211" t="s">
        <v>263</v>
      </c>
      <c r="E16" s="211"/>
      <c r="F16" s="211"/>
      <c r="G16" s="211">
        <v>188.9</v>
      </c>
      <c r="H16" s="212"/>
      <c r="I16" s="212"/>
      <c r="J16" s="159"/>
    </row>
    <row r="17" spans="2:10" s="135" customFormat="1" ht="15" customHeight="1">
      <c r="B17" s="155" t="s">
        <v>103</v>
      </c>
      <c r="C17" s="156" t="s">
        <v>104</v>
      </c>
      <c r="D17" s="135" t="s">
        <v>258</v>
      </c>
      <c r="G17" s="213">
        <v>1</v>
      </c>
      <c r="H17" s="136"/>
      <c r="I17" s="136"/>
      <c r="J17" s="157"/>
    </row>
    <row r="18" spans="2:10" s="135" customFormat="1" ht="15" customHeight="1">
      <c r="B18" s="155"/>
      <c r="C18" s="156" t="s">
        <v>105</v>
      </c>
      <c r="H18" s="136"/>
      <c r="I18" s="136"/>
      <c r="J18" s="157"/>
    </row>
    <row r="19" spans="2:10" s="135" customFormat="1" ht="15" customHeight="1">
      <c r="B19" s="155"/>
      <c r="C19" s="237" t="s">
        <v>285</v>
      </c>
      <c r="G19" s="238">
        <v>0.60199999999999998</v>
      </c>
      <c r="H19" s="136"/>
      <c r="I19" s="136"/>
      <c r="J19" s="157"/>
    </row>
    <row r="20" spans="2:10" s="135" customFormat="1" ht="15" customHeight="1">
      <c r="B20" s="155" t="s">
        <v>106</v>
      </c>
      <c r="C20" s="156" t="s">
        <v>107</v>
      </c>
      <c r="H20" s="136"/>
      <c r="I20" s="136"/>
      <c r="J20" s="157"/>
    </row>
    <row r="21" spans="2:10" s="135" customFormat="1" ht="15" customHeight="1">
      <c r="B21" s="155"/>
      <c r="C21" s="35" t="s">
        <v>108</v>
      </c>
      <c r="D21" s="160"/>
      <c r="E21" s="160"/>
      <c r="F21" s="160"/>
      <c r="G21" s="214"/>
      <c r="H21" s="161"/>
      <c r="I21" s="161"/>
      <c r="J21" s="36"/>
    </row>
    <row r="22" spans="2:10" s="135" customFormat="1" ht="15" customHeight="1">
      <c r="B22" s="155" t="s">
        <v>109</v>
      </c>
      <c r="C22" s="162" t="s">
        <v>110</v>
      </c>
      <c r="D22" s="215"/>
      <c r="E22" s="215"/>
      <c r="F22" s="215"/>
      <c r="G22" s="215"/>
      <c r="H22" s="239">
        <f>ROUNDDOWN(G16*G17*G19,1)</f>
        <v>113.7</v>
      </c>
      <c r="I22" s="216"/>
      <c r="J22" s="217"/>
    </row>
    <row r="23" spans="2:10" s="135" customFormat="1" ht="15" customHeight="1">
      <c r="B23" s="164"/>
      <c r="C23" s="165"/>
      <c r="D23" s="166"/>
      <c r="E23" s="166"/>
      <c r="F23" s="166"/>
      <c r="G23" s="481" t="s">
        <v>111</v>
      </c>
      <c r="H23" s="481"/>
      <c r="I23" s="167">
        <f>E13*H22*1000</f>
        <v>442179300</v>
      </c>
      <c r="J23" s="168" t="s">
        <v>112</v>
      </c>
    </row>
    <row r="24" spans="2:10" s="135" customFormat="1" ht="15" customHeight="1">
      <c r="B24" s="169"/>
      <c r="C24" s="170" t="s">
        <v>264</v>
      </c>
      <c r="D24" s="171"/>
      <c r="E24" s="171"/>
      <c r="F24" s="171"/>
      <c r="G24" s="171"/>
      <c r="H24" s="172"/>
      <c r="I24" s="172"/>
      <c r="J24" s="173"/>
    </row>
    <row r="25" spans="2:10" s="135" customFormat="1" ht="15" customHeight="1">
      <c r="B25" s="174"/>
      <c r="C25" s="35" t="s">
        <v>265</v>
      </c>
      <c r="D25" s="37"/>
      <c r="E25" s="38">
        <v>1000</v>
      </c>
      <c r="F25" s="39" t="s">
        <v>100</v>
      </c>
      <c r="G25" s="40">
        <v>2.2999999999999998</v>
      </c>
      <c r="H25" s="41">
        <f>E25*G25*1000</f>
        <v>2300000</v>
      </c>
      <c r="I25" s="395"/>
      <c r="J25" s="36"/>
    </row>
    <row r="26" spans="2:10" s="135" customFormat="1" ht="15" customHeight="1">
      <c r="B26" s="174"/>
      <c r="C26" s="35" t="s">
        <v>266</v>
      </c>
      <c r="D26" s="37" t="s">
        <v>267</v>
      </c>
      <c r="E26" s="38">
        <v>1</v>
      </c>
      <c r="F26" s="39" t="s">
        <v>268</v>
      </c>
      <c r="G26" s="40"/>
      <c r="H26" s="41">
        <f>29.9*20*3*1000</f>
        <v>1794000</v>
      </c>
      <c r="I26" s="395" t="s">
        <v>269</v>
      </c>
      <c r="J26" s="36"/>
    </row>
    <row r="27" spans="2:10" s="135" customFormat="1" ht="15" customHeight="1">
      <c r="B27" s="174"/>
      <c r="C27" s="35" t="s">
        <v>270</v>
      </c>
      <c r="D27" s="37" t="s">
        <v>271</v>
      </c>
      <c r="E27" s="38">
        <v>1</v>
      </c>
      <c r="F27" s="39" t="s">
        <v>268</v>
      </c>
      <c r="G27" s="40"/>
      <c r="H27" s="41">
        <v>7560000</v>
      </c>
      <c r="I27" s="395" t="s">
        <v>272</v>
      </c>
      <c r="J27" s="36"/>
    </row>
    <row r="28" spans="2:10" s="135" customFormat="1" ht="15" customHeight="1">
      <c r="B28" s="174"/>
      <c r="C28" s="57" t="s">
        <v>273</v>
      </c>
      <c r="D28" s="42"/>
      <c r="E28" s="38">
        <v>1</v>
      </c>
      <c r="F28" s="39" t="s">
        <v>268</v>
      </c>
      <c r="G28" s="42"/>
      <c r="H28" s="54">
        <v>37800000</v>
      </c>
      <c r="I28" s="43"/>
      <c r="J28" s="36"/>
    </row>
    <row r="29" spans="2:10" s="135" customFormat="1" ht="15" customHeight="1">
      <c r="B29" s="174" t="s">
        <v>114</v>
      </c>
      <c r="C29" s="57" t="s">
        <v>274</v>
      </c>
      <c r="D29" s="42"/>
      <c r="E29" s="38">
        <v>1</v>
      </c>
      <c r="F29" s="39" t="s">
        <v>268</v>
      </c>
      <c r="G29" s="42"/>
      <c r="H29" s="54">
        <v>4320000</v>
      </c>
      <c r="I29" s="43"/>
      <c r="J29" s="36"/>
    </row>
    <row r="30" spans="2:10" s="135" customFormat="1" ht="15" customHeight="1">
      <c r="B30" s="174"/>
      <c r="C30" s="35"/>
      <c r="D30" s="37"/>
      <c r="E30" s="38"/>
      <c r="F30" s="39"/>
      <c r="G30" s="40"/>
      <c r="H30" s="177" t="s">
        <v>115</v>
      </c>
      <c r="I30" s="178">
        <f>SUM(H25:H29)</f>
        <v>53774000</v>
      </c>
      <c r="J30" s="36"/>
    </row>
    <row r="31" spans="2:10" s="135" customFormat="1" ht="15" customHeight="1">
      <c r="B31" s="174" t="s">
        <v>116</v>
      </c>
      <c r="C31" s="179" t="s">
        <v>117</v>
      </c>
      <c r="D31" s="160"/>
      <c r="E31" s="218"/>
      <c r="F31" s="160"/>
      <c r="G31" s="218"/>
      <c r="H31" s="161"/>
      <c r="I31" s="161"/>
      <c r="J31" s="36"/>
    </row>
    <row r="32" spans="2:10" s="135" customFormat="1" ht="15" customHeight="1">
      <c r="B32" s="174"/>
      <c r="C32" s="35" t="s">
        <v>275</v>
      </c>
      <c r="D32" s="37" t="s">
        <v>276</v>
      </c>
      <c r="E32" s="38">
        <v>100</v>
      </c>
      <c r="F32" s="39" t="s">
        <v>277</v>
      </c>
      <c r="G32" s="40">
        <v>23.6</v>
      </c>
      <c r="H32" s="41">
        <f>E32*G32*1000</f>
        <v>2360000</v>
      </c>
      <c r="I32" s="395"/>
      <c r="J32" s="36"/>
    </row>
    <row r="33" spans="2:10" s="135" customFormat="1" ht="15" customHeight="1">
      <c r="B33" s="174" t="s">
        <v>103</v>
      </c>
      <c r="C33" s="35"/>
      <c r="D33" s="37"/>
      <c r="E33" s="38"/>
      <c r="F33" s="39"/>
      <c r="G33" s="40"/>
      <c r="H33" s="41"/>
      <c r="I33" s="611"/>
      <c r="J33" s="612"/>
    </row>
    <row r="34" spans="2:10" s="135" customFormat="1" ht="15" customHeight="1">
      <c r="B34" s="174"/>
      <c r="C34" s="219"/>
      <c r="D34" s="42"/>
      <c r="E34" s="558"/>
      <c r="F34" s="559"/>
      <c r="G34" s="42"/>
      <c r="H34" s="54"/>
      <c r="I34" s="43"/>
      <c r="J34" s="36"/>
    </row>
    <row r="35" spans="2:10" s="135" customFormat="1" ht="15" customHeight="1">
      <c r="B35" s="174" t="s">
        <v>106</v>
      </c>
      <c r="C35" s="220"/>
      <c r="D35" s="42"/>
      <c r="E35" s="558"/>
      <c r="F35" s="559"/>
      <c r="G35" s="42"/>
      <c r="H35" s="42"/>
      <c r="I35" s="43"/>
      <c r="J35" s="221"/>
    </row>
    <row r="36" spans="2:10" s="135" customFormat="1" ht="15" customHeight="1">
      <c r="B36" s="174"/>
      <c r="C36" s="158"/>
      <c r="D36" s="222"/>
      <c r="E36" s="223"/>
      <c r="F36" s="224"/>
      <c r="G36" s="225"/>
      <c r="H36" s="177" t="s">
        <v>118</v>
      </c>
      <c r="I36" s="178">
        <f>SUM(H32:H35)</f>
        <v>2360000</v>
      </c>
      <c r="J36" s="157"/>
    </row>
    <row r="37" spans="2:10" s="135" customFormat="1" ht="15" customHeight="1">
      <c r="B37" s="174" t="s">
        <v>109</v>
      </c>
      <c r="C37" s="179" t="s">
        <v>119</v>
      </c>
      <c r="D37" s="160"/>
      <c r="E37" s="218"/>
      <c r="F37" s="160"/>
      <c r="G37" s="218"/>
      <c r="H37" s="161"/>
      <c r="I37" s="161"/>
      <c r="J37" s="36"/>
    </row>
    <row r="38" spans="2:10" s="135" customFormat="1" ht="15" customHeight="1">
      <c r="B38" s="174"/>
      <c r="C38" s="35" t="s">
        <v>278</v>
      </c>
      <c r="D38" s="37"/>
      <c r="E38" s="38">
        <v>1</v>
      </c>
      <c r="F38" s="39" t="s">
        <v>279</v>
      </c>
      <c r="G38" s="44">
        <v>3010</v>
      </c>
      <c r="H38" s="41">
        <f>E38*G38*1000</f>
        <v>3010000</v>
      </c>
      <c r="I38" s="395"/>
      <c r="J38" s="36"/>
    </row>
    <row r="39" spans="2:10" s="135" customFormat="1" ht="15" customHeight="1">
      <c r="B39" s="174"/>
      <c r="C39" s="35" t="s">
        <v>280</v>
      </c>
      <c r="D39" s="37" t="s">
        <v>281</v>
      </c>
      <c r="E39" s="38">
        <v>1</v>
      </c>
      <c r="F39" s="39" t="s">
        <v>282</v>
      </c>
      <c r="G39" s="44">
        <v>11912</v>
      </c>
      <c r="H39" s="41">
        <f>E39*G39*1000</f>
        <v>11912000</v>
      </c>
      <c r="I39" s="395"/>
      <c r="J39" s="36"/>
    </row>
    <row r="40" spans="2:10" s="135" customFormat="1" ht="15" customHeight="1">
      <c r="B40" s="174"/>
      <c r="C40" s="219"/>
      <c r="D40" s="42"/>
      <c r="E40" s="558"/>
      <c r="F40" s="559"/>
      <c r="G40" s="42"/>
      <c r="H40" s="54"/>
      <c r="I40" s="43"/>
      <c r="J40" s="36"/>
    </row>
    <row r="41" spans="2:10" s="135" customFormat="1" ht="15" customHeight="1">
      <c r="B41" s="174"/>
      <c r="C41" s="220"/>
      <c r="D41" s="42"/>
      <c r="E41" s="558"/>
      <c r="F41" s="559"/>
      <c r="G41" s="42"/>
      <c r="H41" s="42"/>
      <c r="I41" s="43"/>
      <c r="J41" s="221"/>
    </row>
    <row r="42" spans="2:10" s="135" customFormat="1" ht="15" customHeight="1">
      <c r="B42" s="174"/>
      <c r="C42" s="158"/>
      <c r="D42" s="222"/>
      <c r="E42" s="223"/>
      <c r="F42" s="224"/>
      <c r="G42" s="226"/>
      <c r="H42" s="177" t="s">
        <v>120</v>
      </c>
      <c r="I42" s="178">
        <f>SUM(H38:H41)</f>
        <v>14922000</v>
      </c>
      <c r="J42" s="159"/>
    </row>
    <row r="43" spans="2:10" s="135" customFormat="1" ht="15" customHeight="1">
      <c r="B43" s="174"/>
      <c r="C43" s="179" t="s">
        <v>121</v>
      </c>
      <c r="D43" s="160"/>
      <c r="E43" s="218"/>
      <c r="F43" s="160"/>
      <c r="G43" s="218"/>
      <c r="H43" s="161"/>
      <c r="I43" s="161"/>
      <c r="J43" s="36"/>
    </row>
    <row r="44" spans="2:10" s="135" customFormat="1" ht="15" customHeight="1">
      <c r="B44" s="174"/>
      <c r="C44" s="35" t="s">
        <v>283</v>
      </c>
      <c r="D44" s="37" t="s">
        <v>284</v>
      </c>
      <c r="E44" s="38">
        <v>1</v>
      </c>
      <c r="F44" s="39" t="s">
        <v>268</v>
      </c>
      <c r="G44" s="40"/>
      <c r="H44" s="41">
        <v>1700000</v>
      </c>
      <c r="I44" s="395"/>
      <c r="J44" s="36"/>
    </row>
    <row r="45" spans="2:10" s="135" customFormat="1" ht="15" customHeight="1">
      <c r="B45" s="174"/>
      <c r="C45" s="219"/>
      <c r="D45" s="42"/>
      <c r="E45" s="558"/>
      <c r="F45" s="559"/>
      <c r="G45" s="42"/>
      <c r="H45" s="54"/>
      <c r="I45" s="227"/>
      <c r="J45" s="159"/>
    </row>
    <row r="46" spans="2:10" s="135" customFormat="1" ht="15" customHeight="1">
      <c r="B46" s="174"/>
      <c r="C46" s="207"/>
      <c r="D46" s="228"/>
      <c r="E46" s="229"/>
      <c r="F46" s="230"/>
      <c r="G46" s="231"/>
      <c r="H46" s="181" t="s">
        <v>122</v>
      </c>
      <c r="I46" s="182">
        <f>SUM(H44:H45)</f>
        <v>1700000</v>
      </c>
      <c r="J46" s="183"/>
    </row>
    <row r="47" spans="2:10" s="135" customFormat="1" ht="15" customHeight="1">
      <c r="B47" s="155"/>
      <c r="C47" s="184"/>
      <c r="D47" s="185"/>
      <c r="E47" s="232"/>
      <c r="F47" s="185"/>
      <c r="G47" s="232"/>
      <c r="H47" s="389" t="s">
        <v>123</v>
      </c>
      <c r="I47" s="187">
        <f>SUM(I30,I36,I42,I46)</f>
        <v>72756000</v>
      </c>
      <c r="J47" s="233"/>
    </row>
    <row r="48" spans="2:10" s="135" customFormat="1" ht="15" customHeight="1">
      <c r="B48" s="155"/>
      <c r="C48" s="153"/>
      <c r="D48" s="154"/>
      <c r="E48" s="234"/>
      <c r="F48" s="189"/>
      <c r="G48" s="40" t="s">
        <v>124</v>
      </c>
      <c r="H48" s="41">
        <v>5460</v>
      </c>
      <c r="I48" s="395"/>
      <c r="J48" s="36"/>
    </row>
    <row r="49" spans="2:14" s="135" customFormat="1" ht="15" customHeight="1">
      <c r="B49" s="155"/>
      <c r="C49" s="190"/>
      <c r="D49" s="191"/>
      <c r="E49" s="560"/>
      <c r="F49" s="561"/>
      <c r="G49" s="42" t="s">
        <v>125</v>
      </c>
      <c r="H49" s="192">
        <f>E13/H48</f>
        <v>0.71227106227106229</v>
      </c>
      <c r="I49" s="227"/>
      <c r="J49" s="159"/>
    </row>
    <row r="50" spans="2:14" s="135" customFormat="1" ht="15" customHeight="1">
      <c r="B50" s="155"/>
      <c r="C50" s="184"/>
      <c r="D50" s="185"/>
      <c r="E50" s="232"/>
      <c r="F50" s="185"/>
      <c r="G50" s="477" t="s">
        <v>126</v>
      </c>
      <c r="H50" s="477"/>
      <c r="I50" s="187">
        <f>I47*H49</f>
        <v>51821993.406593405</v>
      </c>
      <c r="J50" s="233"/>
    </row>
    <row r="51" spans="2:14" s="135" customFormat="1" ht="15" customHeight="1">
      <c r="B51" s="155"/>
      <c r="C51" s="179" t="s">
        <v>127</v>
      </c>
      <c r="D51" s="160"/>
      <c r="E51" s="218"/>
      <c r="F51" s="160"/>
      <c r="G51" s="218"/>
      <c r="H51" s="161"/>
      <c r="I51" s="161"/>
      <c r="J51" s="36"/>
    </row>
    <row r="52" spans="2:14" s="135" customFormat="1" ht="12.75" customHeight="1">
      <c r="B52" s="155"/>
      <c r="C52" s="35"/>
      <c r="D52" s="37"/>
      <c r="E52" s="38"/>
      <c r="F52" s="39"/>
      <c r="G52" s="40"/>
      <c r="H52" s="41"/>
      <c r="I52" s="395"/>
      <c r="J52" s="36"/>
    </row>
    <row r="53" spans="2:14" s="135" customFormat="1" ht="12.75" customHeight="1">
      <c r="B53" s="155"/>
      <c r="C53" s="35"/>
      <c r="D53" s="37"/>
      <c r="E53" s="38"/>
      <c r="F53" s="39"/>
      <c r="G53" s="40"/>
      <c r="H53" s="41"/>
      <c r="I53" s="227"/>
      <c r="J53" s="159"/>
    </row>
    <row r="54" spans="2:14" s="135" customFormat="1" ht="12.75" customHeight="1">
      <c r="B54" s="155"/>
      <c r="C54" s="219"/>
      <c r="D54" s="42"/>
      <c r="E54" s="558"/>
      <c r="F54" s="559"/>
      <c r="G54" s="42"/>
      <c r="H54" s="54"/>
      <c r="I54" s="227"/>
      <c r="J54" s="159"/>
    </row>
    <row r="55" spans="2:14" s="135" customFormat="1" ht="15" customHeight="1">
      <c r="B55" s="155"/>
      <c r="C55" s="207"/>
      <c r="D55" s="228"/>
      <c r="E55" s="229"/>
      <c r="F55" s="230"/>
      <c r="G55" s="231"/>
      <c r="H55" s="181" t="s">
        <v>122</v>
      </c>
      <c r="I55" s="182">
        <f>SUM(H52:H54)</f>
        <v>0</v>
      </c>
      <c r="J55" s="183"/>
    </row>
    <row r="56" spans="2:14" s="135" customFormat="1" ht="15" customHeight="1" thickBot="1">
      <c r="B56" s="193"/>
      <c r="C56" s="194"/>
      <c r="D56" s="195"/>
      <c r="E56" s="195"/>
      <c r="F56" s="195"/>
      <c r="G56" s="478" t="s">
        <v>128</v>
      </c>
      <c r="H56" s="478"/>
      <c r="I56" s="196">
        <f>I55+I50</f>
        <v>51821993.406593405</v>
      </c>
      <c r="J56" s="235"/>
    </row>
    <row r="57" spans="2:14" s="145" customFormat="1" ht="15" customHeight="1" thickBot="1">
      <c r="B57" s="197"/>
      <c r="G57" s="479" t="s">
        <v>129</v>
      </c>
      <c r="H57" s="480"/>
      <c r="I57" s="585">
        <f>I23+I56</f>
        <v>494001293.40659338</v>
      </c>
      <c r="J57" s="586"/>
    </row>
    <row r="58" spans="2:14" s="135" customFormat="1" ht="14.25" customHeight="1">
      <c r="B58" s="134"/>
      <c r="H58" s="136"/>
      <c r="I58" s="136"/>
    </row>
    <row r="59" spans="2:14" s="135" customFormat="1" ht="35.25" customHeight="1">
      <c r="B59" s="134"/>
      <c r="H59" s="136"/>
      <c r="I59" s="136"/>
    </row>
    <row r="60" spans="2:14" s="135" customFormat="1" ht="35.25" customHeight="1">
      <c r="B60" s="134"/>
      <c r="H60" s="136"/>
      <c r="I60" s="198"/>
      <c r="J60" s="199"/>
      <c r="L60" s="134"/>
      <c r="M60" s="134"/>
      <c r="N60" s="134"/>
    </row>
  </sheetData>
  <sheetProtection formatColumns="0" formatRows="0"/>
  <mergeCells count="22">
    <mergeCell ref="E34:F34"/>
    <mergeCell ref="B2:J3"/>
    <mergeCell ref="D5:G5"/>
    <mergeCell ref="D6:G6"/>
    <mergeCell ref="D7:G7"/>
    <mergeCell ref="D8:G8"/>
    <mergeCell ref="B9:C9"/>
    <mergeCell ref="B10:C10"/>
    <mergeCell ref="E10:F10"/>
    <mergeCell ref="I10:J10"/>
    <mergeCell ref="G23:H23"/>
    <mergeCell ref="I33:J33"/>
    <mergeCell ref="E54:F54"/>
    <mergeCell ref="G56:H56"/>
    <mergeCell ref="G57:H57"/>
    <mergeCell ref="I57:J57"/>
    <mergeCell ref="E35:F35"/>
    <mergeCell ref="E40:F40"/>
    <mergeCell ref="E41:F41"/>
    <mergeCell ref="E45:F45"/>
    <mergeCell ref="E49:F49"/>
    <mergeCell ref="G50:H50"/>
  </mergeCells>
  <phoneticPr fontId="7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今西 花那</cp:lastModifiedBy>
  <cp:revision/>
  <dcterms:created xsi:type="dcterms:W3CDTF">2004-04-16T09:07:56Z</dcterms:created>
  <dcterms:modified xsi:type="dcterms:W3CDTF">2023-01-31T08:47:17Z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2022-01-27T02:20:49Z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f98d9fec-2630-446e-95e6-42363c147477</vt:lpwstr>
  </property>
  <property fmtid="{D5CDD505-2E9C-101B-9397-08002B2CF9AE}" pid="8" name="MSIP_Label_d899a617-f30e-4fb8-b81c-fb6d0b94ac5b_ContentBits">
    <vt:lpwstr>0</vt:lpwstr>
  </property>
</Properties>
</file>