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80" tabRatio="613" activeTab="0"/>
  </bookViews>
  <sheets>
    <sheet name="収支状況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<sst xmlns="http://schemas.openxmlformats.org/spreadsheetml/2006/main" count="58" uniqueCount="51">
  <si>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自主事業収入</t>
  </si>
  <si>
    <t>人件費</t>
  </si>
  <si>
    <t>手数料</t>
  </si>
  <si>
    <t>委託料</t>
  </si>
  <si>
    <t>公租公課費</t>
  </si>
  <si>
    <t>食堂部門経費</t>
  </si>
  <si>
    <t>年度計画</t>
  </si>
  <si>
    <t>収　入</t>
  </si>
  <si>
    <t>支　出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</si>
  <si>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</si>
  <si>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</si>
  <si>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</si>
  <si>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</si>
  <si>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</si>
  <si>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</si>
  <si>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</si>
  <si>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</si>
  <si>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</si>
  <si>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1 月</t>
  </si>
  <si>
    <t>2 月</t>
  </si>
  <si>
    <t>3 月</t>
  </si>
  <si>
    <t>合　計</t>
  </si>
  <si>
    <t>委託費収入</t>
  </si>
  <si>
    <t>指導者養成経費</t>
  </si>
  <si>
    <t>光熱水費</t>
  </si>
  <si>
    <t>消耗品費</t>
  </si>
  <si>
    <t>宣伝費</t>
  </si>
  <si>
    <t>基本修繕費</t>
  </si>
  <si>
    <t>施設整備費</t>
  </si>
  <si>
    <t>使用料・賃借料</t>
  </si>
  <si>
    <t>府への納付金</t>
  </si>
  <si>
    <t>事業経費</t>
  </si>
  <si>
    <t>損益</t>
  </si>
  <si>
    <t>前年実績</t>
  </si>
  <si>
    <t>前々実績</t>
  </si>
  <si>
    <t>当　　年</t>
  </si>
  <si>
    <t>船舶修繕費</t>
  </si>
  <si>
    <t>公租公課費</t>
  </si>
  <si>
    <t>利用料金収入</t>
  </si>
  <si>
    <t>施設利用料</t>
  </si>
  <si>
    <t>ＹＨ利用料</t>
  </si>
  <si>
    <t>食堂利用料</t>
  </si>
  <si>
    <t>その他</t>
  </si>
  <si>
    <t>（注）　・事業経費　その他：　指定科目以外の経費、並びに自主事業及びバスの手配、売店等経費等。　　　　・食堂部門経費　その他：　給食材料費等指定科目以外の経費。</t>
  </si>
  <si>
    <t>（単位：円）</t>
  </si>
  <si>
    <t>エスコ事業</t>
  </si>
  <si>
    <t>支払消費税</t>
  </si>
  <si>
    <t>消費税</t>
  </si>
  <si>
    <t>２８年４～３</t>
  </si>
  <si>
    <t>　               海洋センター　　　　　平成30年度　　収　支　実　績　明　細</t>
  </si>
  <si>
    <t>２９年４～３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</si>
</sst>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_/\1000"/>
    <numFmt numFmtId="178" formatCode="#,##0_ ;[Red]\-#,##0\ "/>
    <numFmt numFmtId="179" formatCode="#,##0_ ;[Red]&quot;▲&quot;#,##0\ "/>
    <numFmt numFmtId="180" formatCode="\(#,##0\)_ ;[Red]&quot;(▲&quot;#,##0\)\ "/>
    <numFmt numFmtId="181" formatCode="#,###,\ ;[Red]&quot;▲&quot;#,###,\ "/>
    <numFmt numFmtId="182" formatCode="#,##0;&quot;▲ &quot;#,##0"/>
    <numFmt numFmtId="183" formatCode="#,##0;[Red]#,##0"/>
    <numFmt numFmtId="184" formatCode="#,000"/>
    <numFmt numFmtId="185" formatCode="#,###.0,_ "/>
    <numFmt numFmtId="186" formatCode="#,###.00,_ "/>
    <numFmt numFmtId="187" formatCode="#,###.000,_ "/>
    <numFmt numFmtId="188" formatCode="#,###.0000,_ "/>
    <numFmt numFmtId="189" formatCode="#,###.00000,_ "/>
    <numFmt numFmtId="190" formatCode="#,###.000000,_ "/>
    <numFmt numFmtId="191" formatCode="0_ ;[Red]\-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vertical="center" shrinkToFit="1"/>
    </xf>
    <xf numFmtId="182" fontId="0" fillId="0" borderId="17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8" fontId="5" fillId="0" borderId="22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82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12" fillId="0" borderId="25" xfId="0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Fill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vertical="center"/>
    </xf>
    <xf numFmtId="176" fontId="12" fillId="0" borderId="44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12" fillId="0" borderId="45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2" fillId="0" borderId="47" xfId="0" applyNumberFormat="1" applyFont="1" applyFill="1" applyBorder="1" applyAlignment="1">
      <alignment vertical="center"/>
    </xf>
    <xf numFmtId="176" fontId="12" fillId="0" borderId="48" xfId="0" applyNumberFormat="1" applyFont="1" applyFill="1" applyBorder="1" applyAlignment="1">
      <alignment vertical="center"/>
    </xf>
    <xf numFmtId="176" fontId="12" fillId="0" borderId="49" xfId="0" applyNumberFormat="1" applyFont="1" applyFill="1" applyBorder="1" applyAlignment="1">
      <alignment vertical="center"/>
    </xf>
    <xf numFmtId="176" fontId="12" fillId="0" borderId="50" xfId="0" applyNumberFormat="1" applyFont="1" applyFill="1" applyBorder="1" applyAlignment="1">
      <alignment vertical="center"/>
    </xf>
    <xf numFmtId="176" fontId="12" fillId="0" borderId="51" xfId="0" applyNumberFormat="1" applyFont="1" applyFill="1" applyBorder="1" applyAlignment="1">
      <alignment vertical="center"/>
    </xf>
    <xf numFmtId="176" fontId="12" fillId="0" borderId="52" xfId="0" applyNumberFormat="1" applyFont="1" applyFill="1" applyBorder="1" applyAlignment="1">
      <alignment vertical="center"/>
    </xf>
    <xf numFmtId="176" fontId="12" fillId="0" borderId="53" xfId="0" applyNumberFormat="1" applyFont="1" applyFill="1" applyBorder="1" applyAlignment="1">
      <alignment vertical="center"/>
    </xf>
    <xf numFmtId="176" fontId="12" fillId="0" borderId="54" xfId="0" applyNumberFormat="1" applyFont="1" applyFill="1" applyBorder="1" applyAlignment="1">
      <alignment vertical="center"/>
    </xf>
    <xf numFmtId="176" fontId="12" fillId="0" borderId="55" xfId="0" applyNumberFormat="1" applyFont="1" applyFill="1" applyBorder="1" applyAlignment="1">
      <alignment vertical="center"/>
    </xf>
    <xf numFmtId="176" fontId="12" fillId="0" borderId="56" xfId="0" applyNumberFormat="1" applyFont="1" applyFill="1" applyBorder="1" applyAlignment="1">
      <alignment vertical="center"/>
    </xf>
    <xf numFmtId="176" fontId="12" fillId="0" borderId="57" xfId="0" applyNumberFormat="1" applyFont="1" applyFill="1" applyBorder="1" applyAlignment="1">
      <alignment vertical="center"/>
    </xf>
    <xf numFmtId="176" fontId="12" fillId="0" borderId="58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59" xfId="0" applyNumberFormat="1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vertical="center"/>
    </xf>
    <xf numFmtId="176" fontId="12" fillId="0" borderId="61" xfId="0" applyNumberFormat="1" applyFont="1" applyFill="1" applyBorder="1" applyAlignment="1">
      <alignment vertical="center"/>
    </xf>
    <xf numFmtId="176" fontId="12" fillId="0" borderId="62" xfId="0" applyNumberFormat="1" applyFont="1" applyFill="1" applyBorder="1" applyAlignment="1">
      <alignment vertical="center"/>
    </xf>
    <xf numFmtId="176" fontId="12" fillId="0" borderId="63" xfId="0" applyNumberFormat="1" applyFont="1" applyFill="1" applyBorder="1" applyAlignment="1">
      <alignment vertical="center"/>
    </xf>
    <xf numFmtId="176" fontId="12" fillId="0" borderId="64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176" fontId="11" fillId="0" borderId="65" xfId="0" applyNumberFormat="1" applyFont="1" applyFill="1" applyBorder="1" applyAlignment="1">
      <alignment vertical="center"/>
    </xf>
    <xf numFmtId="176" fontId="11" fillId="0" borderId="66" xfId="0" applyNumberFormat="1" applyFont="1" applyFill="1" applyBorder="1" applyAlignment="1">
      <alignment vertical="center"/>
    </xf>
    <xf numFmtId="176" fontId="11" fillId="0" borderId="67" xfId="0" applyNumberFormat="1" applyFont="1" applyFill="1" applyBorder="1" applyAlignment="1">
      <alignment vertical="center"/>
    </xf>
    <xf numFmtId="176" fontId="11" fillId="0" borderId="68" xfId="0" applyNumberFormat="1" applyFont="1" applyFill="1" applyBorder="1" applyAlignment="1">
      <alignment vertical="center"/>
    </xf>
    <xf numFmtId="176" fontId="11" fillId="0" borderId="69" xfId="0" applyNumberFormat="1" applyFont="1" applyFill="1" applyBorder="1" applyAlignment="1">
      <alignment vertical="center"/>
    </xf>
    <xf numFmtId="176" fontId="11" fillId="0" borderId="70" xfId="0" applyNumberFormat="1" applyFont="1" applyFill="1" applyBorder="1" applyAlignment="1">
      <alignment vertical="center"/>
    </xf>
    <xf numFmtId="176" fontId="11" fillId="0" borderId="71" xfId="0" applyNumberFormat="1" applyFont="1" applyFill="1" applyBorder="1" applyAlignment="1">
      <alignment vertical="center"/>
    </xf>
    <xf numFmtId="176" fontId="11" fillId="0" borderId="72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11" fillId="0" borderId="73" xfId="0" applyNumberFormat="1" applyFont="1" applyFill="1" applyBorder="1" applyAlignment="1">
      <alignment vertical="center"/>
    </xf>
    <xf numFmtId="176" fontId="12" fillId="0" borderId="74" xfId="0" applyNumberFormat="1" applyFont="1" applyFill="1" applyBorder="1" applyAlignment="1">
      <alignment vertical="center"/>
    </xf>
    <xf numFmtId="176" fontId="12" fillId="0" borderId="75" xfId="0" applyNumberFormat="1" applyFont="1" applyFill="1" applyBorder="1" applyAlignment="1">
      <alignment vertical="center"/>
    </xf>
    <xf numFmtId="176" fontId="12" fillId="0" borderId="76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vertical="center"/>
    </xf>
    <xf numFmtId="176" fontId="11" fillId="0" borderId="74" xfId="0" applyNumberFormat="1" applyFont="1" applyFill="1" applyBorder="1" applyAlignment="1">
      <alignment vertical="center"/>
    </xf>
    <xf numFmtId="176" fontId="12" fillId="0" borderId="78" xfId="0" applyNumberFormat="1" applyFont="1" applyFill="1" applyBorder="1" applyAlignment="1">
      <alignment vertical="center"/>
    </xf>
    <xf numFmtId="176" fontId="12" fillId="0" borderId="79" xfId="0" applyNumberFormat="1" applyFont="1" applyFill="1" applyBorder="1" applyAlignment="1">
      <alignment vertical="center"/>
    </xf>
    <xf numFmtId="176" fontId="12" fillId="0" borderId="80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81" xfId="0" applyNumberFormat="1" applyFont="1" applyFill="1" applyBorder="1" applyAlignment="1">
      <alignment vertical="center"/>
    </xf>
    <xf numFmtId="176" fontId="11" fillId="0" borderId="82" xfId="0" applyNumberFormat="1" applyFont="1" applyFill="1" applyBorder="1" applyAlignment="1">
      <alignment vertical="center"/>
    </xf>
    <xf numFmtId="176" fontId="12" fillId="0" borderId="82" xfId="0" applyNumberFormat="1" applyFont="1" applyFill="1" applyBorder="1" applyAlignment="1">
      <alignment vertical="center"/>
    </xf>
    <xf numFmtId="176" fontId="12" fillId="0" borderId="83" xfId="0" applyNumberFormat="1" applyFont="1" applyFill="1" applyBorder="1" applyAlignment="1">
      <alignment vertical="center"/>
    </xf>
    <xf numFmtId="176" fontId="12" fillId="0" borderId="84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vertical="center"/>
    </xf>
    <xf numFmtId="176" fontId="12" fillId="0" borderId="85" xfId="0" applyNumberFormat="1" applyFont="1" applyFill="1" applyBorder="1" applyAlignment="1">
      <alignment vertical="center"/>
    </xf>
    <xf numFmtId="176" fontId="12" fillId="0" borderId="86" xfId="0" applyNumberFormat="1" applyFont="1" applyFill="1" applyBorder="1" applyAlignment="1">
      <alignment vertical="center"/>
    </xf>
    <xf numFmtId="176" fontId="12" fillId="0" borderId="87" xfId="0" applyNumberFormat="1" applyFont="1" applyFill="1" applyBorder="1" applyAlignment="1">
      <alignment vertical="center"/>
    </xf>
    <xf numFmtId="176" fontId="12" fillId="0" borderId="88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6" fontId="12" fillId="0" borderId="89" xfId="0" applyNumberFormat="1" applyFont="1" applyFill="1" applyBorder="1" applyAlignment="1">
      <alignment vertical="center"/>
    </xf>
    <xf numFmtId="176" fontId="12" fillId="0" borderId="90" xfId="0" applyNumberFormat="1" applyFont="1" applyFill="1" applyBorder="1" applyAlignment="1">
      <alignment vertical="center"/>
    </xf>
    <xf numFmtId="176" fontId="11" fillId="0" borderId="91" xfId="0" applyNumberFormat="1" applyFont="1" applyFill="1" applyBorder="1" applyAlignment="1">
      <alignment vertical="center"/>
    </xf>
    <xf numFmtId="176" fontId="11" fillId="0" borderId="86" xfId="0" applyNumberFormat="1" applyFont="1" applyFill="1" applyBorder="1" applyAlignment="1">
      <alignment vertical="center"/>
    </xf>
    <xf numFmtId="176" fontId="12" fillId="0" borderId="92" xfId="0" applyNumberFormat="1" applyFont="1" applyFill="1" applyBorder="1" applyAlignment="1">
      <alignment vertical="center"/>
    </xf>
    <xf numFmtId="178" fontId="12" fillId="0" borderId="35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176" fontId="13" fillId="0" borderId="36" xfId="0" applyNumberFormat="1" applyFont="1" applyFill="1" applyBorder="1" applyAlignment="1">
      <alignment vertical="center"/>
    </xf>
    <xf numFmtId="176" fontId="13" fillId="0" borderId="37" xfId="0" applyNumberFormat="1" applyFont="1" applyFill="1" applyBorder="1" applyAlignment="1">
      <alignment vertical="center"/>
    </xf>
    <xf numFmtId="176" fontId="11" fillId="0" borderId="93" xfId="0" applyNumberFormat="1" applyFont="1" applyFill="1" applyBorder="1" applyAlignment="1">
      <alignment vertical="center"/>
    </xf>
    <xf numFmtId="178" fontId="12" fillId="0" borderId="73" xfId="0" applyNumberFormat="1" applyFont="1" applyFill="1" applyBorder="1" applyAlignment="1">
      <alignment vertical="center"/>
    </xf>
    <xf numFmtId="178" fontId="12" fillId="0" borderId="69" xfId="0" applyNumberFormat="1" applyFont="1" applyFill="1" applyBorder="1" applyAlignment="1">
      <alignment vertical="center"/>
    </xf>
    <xf numFmtId="178" fontId="12" fillId="0" borderId="72" xfId="0" applyNumberFormat="1" applyFont="1" applyFill="1" applyBorder="1" applyAlignment="1">
      <alignment vertical="center"/>
    </xf>
    <xf numFmtId="176" fontId="13" fillId="0" borderId="69" xfId="0" applyNumberFormat="1" applyFont="1" applyFill="1" applyBorder="1" applyAlignment="1">
      <alignment vertical="center"/>
    </xf>
    <xf numFmtId="176" fontId="13" fillId="0" borderId="7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9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94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8" fontId="12" fillId="0" borderId="38" xfId="0" applyNumberFormat="1" applyFont="1" applyFill="1" applyBorder="1" applyAlignment="1">
      <alignment vertical="center"/>
    </xf>
    <xf numFmtId="176" fontId="12" fillId="0" borderId="66" xfId="0" applyNumberFormat="1" applyFont="1" applyFill="1" applyBorder="1" applyAlignment="1">
      <alignment vertical="center"/>
    </xf>
    <xf numFmtId="176" fontId="13" fillId="0" borderId="38" xfId="0" applyNumberFormat="1" applyFont="1" applyFill="1" applyBorder="1" applyAlignment="1">
      <alignment vertical="center"/>
    </xf>
    <xf numFmtId="176" fontId="12" fillId="0" borderId="95" xfId="0" applyNumberFormat="1" applyFont="1" applyFill="1" applyBorder="1" applyAlignment="1">
      <alignment vertical="center"/>
    </xf>
    <xf numFmtId="176" fontId="12" fillId="0" borderId="96" xfId="0" applyNumberFormat="1" applyFont="1" applyFill="1" applyBorder="1" applyAlignment="1">
      <alignment vertical="center"/>
    </xf>
    <xf numFmtId="178" fontId="12" fillId="0" borderId="71" xfId="0" applyNumberFormat="1" applyFont="1" applyFill="1" applyBorder="1" applyAlignment="1">
      <alignment vertical="center"/>
    </xf>
    <xf numFmtId="178" fontId="12" fillId="0" borderId="70" xfId="0" applyNumberFormat="1" applyFont="1" applyFill="1" applyBorder="1" applyAlignment="1">
      <alignment vertical="center"/>
    </xf>
    <xf numFmtId="176" fontId="12" fillId="0" borderId="68" xfId="0" applyNumberFormat="1" applyFont="1" applyFill="1" applyBorder="1" applyAlignment="1">
      <alignment vertical="center"/>
    </xf>
    <xf numFmtId="176" fontId="12" fillId="0" borderId="71" xfId="0" applyNumberFormat="1" applyFont="1" applyFill="1" applyBorder="1" applyAlignment="1">
      <alignment vertical="center"/>
    </xf>
    <xf numFmtId="176" fontId="13" fillId="0" borderId="72" xfId="0" applyNumberFormat="1" applyFont="1" applyFill="1" applyBorder="1" applyAlignment="1">
      <alignment vertical="center"/>
    </xf>
    <xf numFmtId="178" fontId="12" fillId="0" borderId="68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2" fillId="0" borderId="73" xfId="0" applyNumberFormat="1" applyFont="1" applyFill="1" applyBorder="1" applyAlignment="1">
      <alignment vertical="center"/>
    </xf>
    <xf numFmtId="176" fontId="12" fillId="32" borderId="14" xfId="0" applyNumberFormat="1" applyFont="1" applyFill="1" applyBorder="1" applyAlignment="1">
      <alignment vertical="center"/>
    </xf>
    <xf numFmtId="176" fontId="12" fillId="32" borderId="25" xfId="0" applyNumberFormat="1" applyFont="1" applyFill="1" applyBorder="1" applyAlignment="1">
      <alignment vertical="center"/>
    </xf>
    <xf numFmtId="176" fontId="12" fillId="32" borderId="26" xfId="0" applyNumberFormat="1" applyFont="1" applyFill="1" applyBorder="1" applyAlignment="1">
      <alignment vertical="center"/>
    </xf>
    <xf numFmtId="176" fontId="12" fillId="32" borderId="27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2" fontId="6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182" fontId="9" fillId="0" borderId="97" xfId="0" applyNumberFormat="1" applyFont="1" applyFill="1" applyBorder="1" applyAlignment="1">
      <alignment horizontal="center"/>
    </xf>
    <xf numFmtId="182" fontId="7" fillId="0" borderId="97" xfId="0" applyNumberFormat="1" applyFont="1" applyFill="1" applyBorder="1" applyAlignment="1">
      <alignment horizontal="center" vertical="center"/>
    </xf>
    <xf numFmtId="182" fontId="6" fillId="0" borderId="98" xfId="0" applyNumberFormat="1" applyFont="1" applyBorder="1" applyAlignment="1">
      <alignment horizontal="center" vertical="center"/>
    </xf>
    <xf numFmtId="182" fontId="6" fillId="0" borderId="99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40" xfId="0" applyNumberFormat="1" applyFont="1" applyBorder="1" applyAlignment="1">
      <alignment horizontal="center" vertical="center"/>
    </xf>
    <xf numFmtId="182" fontId="6" fillId="0" borderId="100" xfId="0" applyNumberFormat="1" applyFont="1" applyBorder="1" applyAlignment="1">
      <alignment horizontal="center" vertical="center"/>
    </xf>
    <xf numFmtId="182" fontId="6" fillId="0" borderId="101" xfId="0" applyNumberFormat="1" applyFont="1" applyBorder="1" applyAlignment="1">
      <alignment horizontal="center" vertical="center"/>
    </xf>
    <xf numFmtId="182" fontId="6" fillId="0" borderId="98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102" xfId="0" applyNumberFormat="1" applyFont="1" applyBorder="1" applyAlignment="1">
      <alignment vertical="center"/>
    </xf>
    <xf numFmtId="182" fontId="3" fillId="0" borderId="62" xfId="0" applyNumberFormat="1" applyFont="1" applyBorder="1" applyAlignment="1">
      <alignment vertical="center"/>
    </xf>
    <xf numFmtId="182" fontId="3" fillId="0" borderId="103" xfId="0" applyNumberFormat="1" applyFont="1" applyBorder="1" applyAlignment="1">
      <alignment vertical="center"/>
    </xf>
    <xf numFmtId="182" fontId="5" fillId="0" borderId="62" xfId="0" applyNumberFormat="1" applyFont="1" applyBorder="1" applyAlignment="1">
      <alignment horizontal="left" vertical="center"/>
    </xf>
    <xf numFmtId="182" fontId="5" fillId="0" borderId="103" xfId="0" applyNumberFormat="1" applyFont="1" applyBorder="1" applyAlignment="1">
      <alignment horizontal="left" vertical="center"/>
    </xf>
    <xf numFmtId="182" fontId="5" fillId="0" borderId="104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vertical="center"/>
    </xf>
    <xf numFmtId="182" fontId="5" fillId="0" borderId="7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2" fontId="6" fillId="0" borderId="105" xfId="0" applyNumberFormat="1" applyFont="1" applyBorder="1" applyAlignment="1">
      <alignment horizontal="center" vertical="center"/>
    </xf>
    <xf numFmtId="182" fontId="6" fillId="0" borderId="106" xfId="0" applyNumberFormat="1" applyFont="1" applyBorder="1" applyAlignment="1">
      <alignment horizontal="center" vertical="center"/>
    </xf>
    <xf numFmtId="182" fontId="6" fillId="0" borderId="107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/>
    </xf>
    <xf numFmtId="182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SheetLayoutView="100" workbookViewId="0" topLeftCell="A1">
      <selection activeCell="A1" sqref="A1:P1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15.375" style="0" customWidth="1"/>
    <col min="4" max="4" width="12.875" style="138" customWidth="1"/>
    <col min="5" max="16" width="10.25390625" style="138" customWidth="1"/>
    <col min="17" max="17" width="12.25390625" style="138" customWidth="1"/>
    <col min="18" max="18" width="0.875" style="138" customWidth="1"/>
    <col min="19" max="19" width="12.875" style="138" customWidth="1"/>
    <col min="20" max="20" width="0.74609375" style="138" customWidth="1"/>
    <col min="21" max="21" width="13.375" style="138" customWidth="1"/>
    <col min="23" max="23" width="14.50390625" style="0" bestFit="1" customWidth="1"/>
  </cols>
  <sheetData>
    <row r="1" spans="1:21" ht="41.25" customHeight="1" thickBot="1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33" t="s">
        <v>44</v>
      </c>
      <c r="R1" s="34"/>
      <c r="S1" s="188"/>
      <c r="T1" s="188"/>
      <c r="U1" s="188"/>
    </row>
    <row r="2" spans="1:43" s="2" customFormat="1" ht="24" customHeight="1" thickBot="1">
      <c r="A2" s="208"/>
      <c r="B2" s="209"/>
      <c r="C2" s="210"/>
      <c r="D2" s="35" t="s">
        <v>6</v>
      </c>
      <c r="E2" s="36" t="s">
        <v>9</v>
      </c>
      <c r="F2" s="37" t="s">
        <v>10</v>
      </c>
      <c r="G2" s="38" t="s">
        <v>11</v>
      </c>
      <c r="H2" s="39" t="s">
        <v>12</v>
      </c>
      <c r="I2" s="37" t="s">
        <v>13</v>
      </c>
      <c r="J2" s="40" t="s">
        <v>14</v>
      </c>
      <c r="K2" s="36" t="s">
        <v>15</v>
      </c>
      <c r="L2" s="37" t="s">
        <v>16</v>
      </c>
      <c r="M2" s="38" t="s">
        <v>17</v>
      </c>
      <c r="N2" s="39" t="s">
        <v>18</v>
      </c>
      <c r="O2" s="37" t="s">
        <v>19</v>
      </c>
      <c r="P2" s="40" t="s">
        <v>20</v>
      </c>
      <c r="Q2" s="35" t="s">
        <v>21</v>
      </c>
      <c r="R2" s="41"/>
      <c r="S2" s="42" t="s">
        <v>50</v>
      </c>
      <c r="T2" s="42"/>
      <c r="U2" s="42" t="s">
        <v>48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2" customFormat="1" ht="20.25" customHeight="1">
      <c r="A3" s="196" t="s">
        <v>7</v>
      </c>
      <c r="B3" s="197"/>
      <c r="C3" s="198"/>
      <c r="D3" s="43">
        <f aca="true" t="shared" si="0" ref="D3:P3">SUM(D4+D9+D10)</f>
        <v>307428000</v>
      </c>
      <c r="E3" s="43">
        <f>SUM(E4+E9+E10)</f>
        <v>37294709</v>
      </c>
      <c r="F3" s="44">
        <f t="shared" si="0"/>
        <v>24896263</v>
      </c>
      <c r="G3" s="46">
        <f t="shared" si="0"/>
        <v>26247329</v>
      </c>
      <c r="H3" s="43">
        <f t="shared" si="0"/>
        <v>51928864</v>
      </c>
      <c r="I3" s="44">
        <f t="shared" si="0"/>
        <v>31094399</v>
      </c>
      <c r="J3" s="45">
        <f t="shared" si="0"/>
        <v>23449510</v>
      </c>
      <c r="K3" s="83">
        <f t="shared" si="0"/>
        <v>37617872</v>
      </c>
      <c r="L3" s="44">
        <f t="shared" si="0"/>
        <v>4009699</v>
      </c>
      <c r="M3" s="46">
        <f t="shared" si="0"/>
        <v>4683648</v>
      </c>
      <c r="N3" s="43">
        <f t="shared" si="0"/>
        <v>24375007</v>
      </c>
      <c r="O3" s="44">
        <f t="shared" si="0"/>
        <v>559501</v>
      </c>
      <c r="P3" s="45">
        <f t="shared" si="0"/>
        <v>7924613</v>
      </c>
      <c r="Q3" s="47">
        <f aca="true" t="shared" si="1" ref="Q3:Q10">SUM(E3:P3)</f>
        <v>274081414</v>
      </c>
      <c r="R3" s="48"/>
      <c r="S3" s="47">
        <v>279348617</v>
      </c>
      <c r="T3" s="47">
        <v>267254655</v>
      </c>
      <c r="U3" s="47">
        <v>284625693</v>
      </c>
      <c r="V3" s="2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2" customFormat="1" ht="20.25" customHeight="1">
      <c r="A4" s="16"/>
      <c r="B4" s="201" t="s">
        <v>38</v>
      </c>
      <c r="C4" s="202"/>
      <c r="D4" s="49">
        <f>SUM(D5:D8)</f>
        <v>189711000</v>
      </c>
      <c r="E4" s="50">
        <f>SUM(E5:E8)</f>
        <v>13249490</v>
      </c>
      <c r="F4" s="50">
        <f aca="true" t="shared" si="2" ref="F4:P4">SUM(F5:F8)</f>
        <v>24137219</v>
      </c>
      <c r="G4" s="51">
        <f t="shared" si="2"/>
        <v>25941595</v>
      </c>
      <c r="H4" s="58">
        <f t="shared" si="2"/>
        <v>27697278</v>
      </c>
      <c r="I4" s="50">
        <f t="shared" si="2"/>
        <v>25522129</v>
      </c>
      <c r="J4" s="139">
        <f t="shared" si="2"/>
        <v>23038900</v>
      </c>
      <c r="K4" s="50">
        <f t="shared" si="2"/>
        <v>13083812</v>
      </c>
      <c r="L4" s="50">
        <f t="shared" si="2"/>
        <v>2589489</v>
      </c>
      <c r="M4" s="51">
        <f t="shared" si="2"/>
        <v>4096593</v>
      </c>
      <c r="N4" s="58">
        <f t="shared" si="2"/>
        <v>213049</v>
      </c>
      <c r="O4" s="50">
        <f t="shared" si="2"/>
        <v>361151</v>
      </c>
      <c r="P4" s="139">
        <f t="shared" si="2"/>
        <v>7380414</v>
      </c>
      <c r="Q4" s="154">
        <f t="shared" si="1"/>
        <v>167311119</v>
      </c>
      <c r="R4" s="52"/>
      <c r="S4" s="49">
        <v>174469253</v>
      </c>
      <c r="T4" s="49">
        <v>168320250</v>
      </c>
      <c r="U4" s="49">
        <v>171282543</v>
      </c>
      <c r="V4" s="24"/>
      <c r="W4" s="2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2" customFormat="1" ht="20.25" customHeight="1">
      <c r="A5" s="16"/>
      <c r="B5" s="17"/>
      <c r="C5" s="19" t="s">
        <v>39</v>
      </c>
      <c r="D5" s="53">
        <v>110786000</v>
      </c>
      <c r="E5" s="54">
        <v>7557090</v>
      </c>
      <c r="F5" s="54">
        <v>15260900</v>
      </c>
      <c r="G5" s="55">
        <v>15839650</v>
      </c>
      <c r="H5" s="56">
        <v>16294140</v>
      </c>
      <c r="I5" s="146">
        <v>15294110</v>
      </c>
      <c r="J5" s="57">
        <v>14075250</v>
      </c>
      <c r="K5" s="54">
        <v>7937910</v>
      </c>
      <c r="L5" s="54">
        <v>1542370</v>
      </c>
      <c r="M5" s="55">
        <v>2234960</v>
      </c>
      <c r="N5" s="56">
        <v>161620</v>
      </c>
      <c r="O5" s="54">
        <v>278470</v>
      </c>
      <c r="P5" s="57">
        <v>4277910</v>
      </c>
      <c r="Q5" s="53">
        <f t="shared" si="1"/>
        <v>100754380</v>
      </c>
      <c r="R5" s="52"/>
      <c r="S5" s="53"/>
      <c r="T5" s="53"/>
      <c r="U5" s="53"/>
      <c r="V5" s="24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21" s="2" customFormat="1" ht="20.25" customHeight="1">
      <c r="A6" s="16"/>
      <c r="B6" s="17"/>
      <c r="C6" s="20" t="s">
        <v>40</v>
      </c>
      <c r="D6" s="49"/>
      <c r="E6" s="50">
        <v>3700</v>
      </c>
      <c r="F6" s="50">
        <v>3700</v>
      </c>
      <c r="G6" s="51">
        <v>13980</v>
      </c>
      <c r="H6" s="58">
        <v>3700</v>
      </c>
      <c r="I6" s="59">
        <v>11100</v>
      </c>
      <c r="J6" s="60">
        <v>3700</v>
      </c>
      <c r="K6" s="50">
        <v>3700</v>
      </c>
      <c r="L6" s="59">
        <v>3700</v>
      </c>
      <c r="M6" s="61">
        <v>3700</v>
      </c>
      <c r="N6" s="58">
        <v>3700</v>
      </c>
      <c r="O6" s="59">
        <v>3700</v>
      </c>
      <c r="P6" s="60">
        <v>16860</v>
      </c>
      <c r="Q6" s="62">
        <f t="shared" si="1"/>
        <v>75240</v>
      </c>
      <c r="R6" s="52"/>
      <c r="S6" s="49"/>
      <c r="T6" s="49"/>
      <c r="U6" s="49"/>
    </row>
    <row r="7" spans="1:21" s="2" customFormat="1" ht="20.25" customHeight="1">
      <c r="A7" s="16"/>
      <c r="B7" s="17"/>
      <c r="C7" s="27" t="s">
        <v>41</v>
      </c>
      <c r="D7" s="63">
        <v>73425000</v>
      </c>
      <c r="E7" s="64">
        <v>5417444</v>
      </c>
      <c r="F7" s="64">
        <v>8562070</v>
      </c>
      <c r="G7" s="145">
        <v>9612210</v>
      </c>
      <c r="H7" s="65">
        <v>10930880</v>
      </c>
      <c r="I7" s="66">
        <v>9383490</v>
      </c>
      <c r="J7" s="67">
        <v>8252824</v>
      </c>
      <c r="K7" s="64">
        <v>4867660</v>
      </c>
      <c r="L7" s="66">
        <v>955320</v>
      </c>
      <c r="M7" s="68">
        <v>1771900</v>
      </c>
      <c r="N7" s="65">
        <v>8400</v>
      </c>
      <c r="O7" s="66">
        <v>0</v>
      </c>
      <c r="P7" s="67">
        <v>2954660</v>
      </c>
      <c r="Q7" s="63">
        <f t="shared" si="1"/>
        <v>62716858</v>
      </c>
      <c r="R7" s="52"/>
      <c r="S7" s="49"/>
      <c r="T7" s="49"/>
      <c r="U7" s="49"/>
    </row>
    <row r="8" spans="1:23" ht="20.25" customHeight="1">
      <c r="A8" s="3"/>
      <c r="B8" s="18"/>
      <c r="C8" s="28" t="s">
        <v>42</v>
      </c>
      <c r="D8" s="69">
        <v>5500000</v>
      </c>
      <c r="E8" s="70">
        <v>271256</v>
      </c>
      <c r="F8" s="71">
        <v>310549</v>
      </c>
      <c r="G8" s="72">
        <v>475755</v>
      </c>
      <c r="H8" s="73">
        <v>468558</v>
      </c>
      <c r="I8" s="71">
        <v>833429</v>
      </c>
      <c r="J8" s="74">
        <v>707126</v>
      </c>
      <c r="K8" s="70">
        <v>274542</v>
      </c>
      <c r="L8" s="71">
        <v>88099</v>
      </c>
      <c r="M8" s="72">
        <v>86033</v>
      </c>
      <c r="N8" s="73">
        <v>39329</v>
      </c>
      <c r="O8" s="71">
        <v>78981</v>
      </c>
      <c r="P8" s="74">
        <v>130984</v>
      </c>
      <c r="Q8" s="69">
        <f t="shared" si="1"/>
        <v>3764641</v>
      </c>
      <c r="R8" s="52"/>
      <c r="S8" s="69">
        <v>5139501</v>
      </c>
      <c r="T8" s="49"/>
      <c r="U8" s="69">
        <v>4933273</v>
      </c>
      <c r="W8" s="2"/>
    </row>
    <row r="9" spans="1:23" ht="20.25" customHeight="1">
      <c r="A9" s="3"/>
      <c r="B9" s="205" t="s">
        <v>0</v>
      </c>
      <c r="C9" s="206"/>
      <c r="D9" s="75">
        <v>19755000</v>
      </c>
      <c r="E9" s="76">
        <v>0</v>
      </c>
      <c r="F9" s="77">
        <v>759044</v>
      </c>
      <c r="G9" s="78">
        <v>305734</v>
      </c>
      <c r="H9" s="79">
        <v>186368</v>
      </c>
      <c r="I9" s="77">
        <v>5572270</v>
      </c>
      <c r="J9" s="80">
        <v>410610</v>
      </c>
      <c r="K9" s="76">
        <v>488842</v>
      </c>
      <c r="L9" s="77">
        <v>1420210</v>
      </c>
      <c r="M9" s="78">
        <v>587055</v>
      </c>
      <c r="N9" s="79">
        <v>116740</v>
      </c>
      <c r="O9" s="77">
        <v>198350</v>
      </c>
      <c r="P9" s="80">
        <v>544199</v>
      </c>
      <c r="Q9" s="81">
        <f t="shared" si="1"/>
        <v>10589422</v>
      </c>
      <c r="R9" s="52"/>
      <c r="S9" s="75">
        <v>8643510</v>
      </c>
      <c r="T9" s="75">
        <v>3557420</v>
      </c>
      <c r="U9" s="75">
        <v>9466150</v>
      </c>
      <c r="W9" s="2"/>
    </row>
    <row r="10" spans="1:23" ht="20.25" customHeight="1" thickBot="1">
      <c r="A10" s="4"/>
      <c r="B10" s="203" t="s">
        <v>22</v>
      </c>
      <c r="C10" s="204"/>
      <c r="D10" s="75">
        <v>97962000</v>
      </c>
      <c r="E10" s="76">
        <v>24045219</v>
      </c>
      <c r="F10" s="77">
        <v>0</v>
      </c>
      <c r="G10" s="78">
        <v>0</v>
      </c>
      <c r="H10" s="79">
        <v>24045218</v>
      </c>
      <c r="I10" s="77">
        <v>0</v>
      </c>
      <c r="J10" s="80">
        <v>0</v>
      </c>
      <c r="K10" s="76">
        <v>24045218</v>
      </c>
      <c r="L10" s="77">
        <v>0</v>
      </c>
      <c r="M10" s="78">
        <v>0</v>
      </c>
      <c r="N10" s="79">
        <v>24045218</v>
      </c>
      <c r="O10" s="77">
        <v>0</v>
      </c>
      <c r="P10" s="80">
        <v>0</v>
      </c>
      <c r="Q10" s="82">
        <f t="shared" si="1"/>
        <v>96180873</v>
      </c>
      <c r="R10" s="52"/>
      <c r="S10" s="75">
        <v>96235854</v>
      </c>
      <c r="T10" s="75">
        <v>89175060</v>
      </c>
      <c r="U10" s="75">
        <v>96476000</v>
      </c>
      <c r="V10" s="24"/>
      <c r="W10" s="22"/>
    </row>
    <row r="11" spans="1:43" s="2" customFormat="1" ht="20.25" customHeight="1">
      <c r="A11" s="196" t="s">
        <v>8</v>
      </c>
      <c r="B11" s="197"/>
      <c r="C11" s="198"/>
      <c r="D11" s="47">
        <f>D12+D29</f>
        <v>306463000</v>
      </c>
      <c r="E11" s="83">
        <f aca="true" t="shared" si="3" ref="E11:O11">SUM(E12+E29)</f>
        <v>25353511</v>
      </c>
      <c r="F11" s="83">
        <f t="shared" si="3"/>
        <v>24338420</v>
      </c>
      <c r="G11" s="84">
        <f t="shared" si="3"/>
        <v>29570216</v>
      </c>
      <c r="H11" s="43">
        <f t="shared" si="3"/>
        <v>35948418</v>
      </c>
      <c r="I11" s="44">
        <f t="shared" si="3"/>
        <v>30458735</v>
      </c>
      <c r="J11" s="45">
        <f t="shared" si="3"/>
        <v>27660460</v>
      </c>
      <c r="K11" s="83">
        <f t="shared" si="3"/>
        <v>23290006</v>
      </c>
      <c r="L11" s="83">
        <f t="shared" si="3"/>
        <v>18004188</v>
      </c>
      <c r="M11" s="84">
        <f t="shared" si="3"/>
        <v>17871385</v>
      </c>
      <c r="N11" s="43">
        <f t="shared" si="3"/>
        <v>15359148</v>
      </c>
      <c r="O11" s="44">
        <f t="shared" si="3"/>
        <v>16933987</v>
      </c>
      <c r="P11" s="45">
        <f>SUM(P12+P29)</f>
        <v>21574910</v>
      </c>
      <c r="Q11" s="47">
        <f>SUM(Q12+Q29)</f>
        <v>286363384</v>
      </c>
      <c r="R11" s="48"/>
      <c r="S11" s="47">
        <v>280529377</v>
      </c>
      <c r="T11" s="47">
        <v>261719052</v>
      </c>
      <c r="U11" s="47">
        <f>U12+U29</f>
        <v>283366343</v>
      </c>
      <c r="V11" s="24"/>
      <c r="W11" s="23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1" customFormat="1" ht="20.25" customHeight="1">
      <c r="A12" s="5"/>
      <c r="B12" s="199" t="s">
        <v>31</v>
      </c>
      <c r="C12" s="200"/>
      <c r="D12" s="92">
        <f aca="true" t="shared" si="4" ref="D12:P12">SUM(D13:D28)</f>
        <v>233538000</v>
      </c>
      <c r="E12" s="85">
        <f t="shared" si="4"/>
        <v>19334939</v>
      </c>
      <c r="F12" s="86">
        <f t="shared" si="4"/>
        <v>15977398</v>
      </c>
      <c r="G12" s="87">
        <f t="shared" si="4"/>
        <v>20165248</v>
      </c>
      <c r="H12" s="88">
        <f t="shared" si="4"/>
        <v>24596582</v>
      </c>
      <c r="I12" s="86">
        <f t="shared" si="4"/>
        <v>20929621</v>
      </c>
      <c r="J12" s="89">
        <f t="shared" si="4"/>
        <v>18972596</v>
      </c>
      <c r="K12" s="85">
        <f t="shared" si="4"/>
        <v>17670239</v>
      </c>
      <c r="L12" s="86">
        <f t="shared" si="4"/>
        <v>15965333</v>
      </c>
      <c r="M12" s="87">
        <f t="shared" si="4"/>
        <v>15166210</v>
      </c>
      <c r="N12" s="88">
        <f t="shared" si="4"/>
        <v>14496919</v>
      </c>
      <c r="O12" s="86">
        <f t="shared" si="4"/>
        <v>15287690</v>
      </c>
      <c r="P12" s="89">
        <f t="shared" si="4"/>
        <v>17678777</v>
      </c>
      <c r="Q12" s="90">
        <f aca="true" t="shared" si="5" ref="Q12:Q18">SUM(E12:P12)</f>
        <v>216241552</v>
      </c>
      <c r="R12" s="91"/>
      <c r="S12" s="92">
        <v>210046300</v>
      </c>
      <c r="T12" s="92">
        <v>194172346</v>
      </c>
      <c r="U12" s="92">
        <f>SUM(U13:U28)</f>
        <v>214414086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21" ht="20.25" customHeight="1">
      <c r="A13" s="3"/>
      <c r="B13" s="6"/>
      <c r="C13" s="7" t="s">
        <v>1</v>
      </c>
      <c r="D13" s="93">
        <v>116543000</v>
      </c>
      <c r="E13" s="94">
        <v>9145203</v>
      </c>
      <c r="F13" s="95">
        <v>9492982</v>
      </c>
      <c r="G13" s="96">
        <v>10221780</v>
      </c>
      <c r="H13" s="97">
        <v>13343842</v>
      </c>
      <c r="I13" s="95">
        <v>10528369</v>
      </c>
      <c r="J13" s="30">
        <v>10148406</v>
      </c>
      <c r="K13" s="94">
        <v>9782571</v>
      </c>
      <c r="L13" s="95">
        <v>9068383</v>
      </c>
      <c r="M13" s="96">
        <v>8998887</v>
      </c>
      <c r="N13" s="97">
        <v>9164587</v>
      </c>
      <c r="O13" s="95">
        <v>11647132</v>
      </c>
      <c r="P13" s="156">
        <v>9040547</v>
      </c>
      <c r="Q13" s="98">
        <f t="shared" si="5"/>
        <v>120582689</v>
      </c>
      <c r="R13" s="52"/>
      <c r="S13" s="93">
        <v>117174964</v>
      </c>
      <c r="T13" s="93">
        <v>100083062</v>
      </c>
      <c r="U13" s="93">
        <v>117688062</v>
      </c>
    </row>
    <row r="14" spans="1:21" ht="20.25" customHeight="1">
      <c r="A14" s="3"/>
      <c r="B14" s="6"/>
      <c r="C14" s="11" t="s">
        <v>23</v>
      </c>
      <c r="D14" s="99">
        <v>5836000</v>
      </c>
      <c r="E14" s="100">
        <v>145186</v>
      </c>
      <c r="F14" s="101">
        <v>338013</v>
      </c>
      <c r="G14" s="102">
        <v>252237</v>
      </c>
      <c r="H14" s="103">
        <v>316212</v>
      </c>
      <c r="I14" s="101">
        <v>963463</v>
      </c>
      <c r="J14" s="31">
        <v>577681</v>
      </c>
      <c r="K14" s="100">
        <v>286769</v>
      </c>
      <c r="L14" s="101">
        <v>251979</v>
      </c>
      <c r="M14" s="102">
        <v>203342</v>
      </c>
      <c r="N14" s="103">
        <v>56240</v>
      </c>
      <c r="O14" s="101">
        <v>330714</v>
      </c>
      <c r="P14" s="157">
        <v>424462</v>
      </c>
      <c r="Q14" s="104">
        <f t="shared" si="5"/>
        <v>4146298</v>
      </c>
      <c r="R14" s="52"/>
      <c r="S14" s="99">
        <v>4631401</v>
      </c>
      <c r="T14" s="99">
        <v>3425451</v>
      </c>
      <c r="U14" s="99">
        <v>4540750</v>
      </c>
    </row>
    <row r="15" spans="1:21" ht="20.25" customHeight="1">
      <c r="A15" s="3"/>
      <c r="B15" s="6"/>
      <c r="C15" s="8" t="s">
        <v>24</v>
      </c>
      <c r="D15" s="99">
        <v>30837000</v>
      </c>
      <c r="E15" s="100">
        <v>1651777</v>
      </c>
      <c r="F15" s="101">
        <v>1726010</v>
      </c>
      <c r="G15" s="102">
        <v>2828664</v>
      </c>
      <c r="H15" s="103">
        <v>3734500</v>
      </c>
      <c r="I15" s="101">
        <v>4174987</v>
      </c>
      <c r="J15" s="31">
        <v>3501837</v>
      </c>
      <c r="K15" s="100">
        <v>1586352</v>
      </c>
      <c r="L15" s="101">
        <v>1472200</v>
      </c>
      <c r="M15" s="155">
        <v>1290507</v>
      </c>
      <c r="N15" s="103">
        <v>1321819</v>
      </c>
      <c r="O15" s="101">
        <v>1277231</v>
      </c>
      <c r="P15" s="31">
        <v>1334697</v>
      </c>
      <c r="Q15" s="104">
        <f t="shared" si="5"/>
        <v>25900581</v>
      </c>
      <c r="R15" s="52"/>
      <c r="S15" s="99">
        <v>28039938</v>
      </c>
      <c r="T15" s="99">
        <v>24981336</v>
      </c>
      <c r="U15" s="99">
        <v>24704960</v>
      </c>
    </row>
    <row r="16" spans="1:21" ht="20.25" customHeight="1">
      <c r="A16" s="3"/>
      <c r="B16" s="6"/>
      <c r="C16" s="8" t="s">
        <v>25</v>
      </c>
      <c r="D16" s="99">
        <v>2800000</v>
      </c>
      <c r="E16" s="100">
        <v>677683</v>
      </c>
      <c r="F16" s="101">
        <v>674866</v>
      </c>
      <c r="G16" s="102">
        <v>352478</v>
      </c>
      <c r="H16" s="103">
        <v>823369</v>
      </c>
      <c r="I16" s="101">
        <v>306113</v>
      </c>
      <c r="J16" s="31">
        <v>314487</v>
      </c>
      <c r="K16" s="100">
        <v>218520</v>
      </c>
      <c r="L16" s="101">
        <v>452491</v>
      </c>
      <c r="M16" s="102">
        <v>212028</v>
      </c>
      <c r="N16" s="103">
        <v>83416</v>
      </c>
      <c r="O16" s="101">
        <v>330229</v>
      </c>
      <c r="P16" s="31">
        <v>439855</v>
      </c>
      <c r="Q16" s="104">
        <f t="shared" si="5"/>
        <v>4885535</v>
      </c>
      <c r="R16" s="52"/>
      <c r="S16" s="99">
        <v>4409535</v>
      </c>
      <c r="T16" s="99">
        <v>1782460</v>
      </c>
      <c r="U16" s="99">
        <v>5062443</v>
      </c>
    </row>
    <row r="17" spans="1:21" ht="20.25" customHeight="1">
      <c r="A17" s="3"/>
      <c r="B17" s="6"/>
      <c r="C17" s="8" t="s">
        <v>26</v>
      </c>
      <c r="D17" s="99">
        <v>2000000</v>
      </c>
      <c r="E17" s="100">
        <v>575577</v>
      </c>
      <c r="F17" s="101">
        <v>0</v>
      </c>
      <c r="G17" s="102">
        <v>1782</v>
      </c>
      <c r="H17" s="103">
        <v>18176</v>
      </c>
      <c r="I17" s="101">
        <v>14818</v>
      </c>
      <c r="J17" s="31">
        <v>13824</v>
      </c>
      <c r="K17" s="100">
        <v>0</v>
      </c>
      <c r="L17" s="101">
        <v>26806</v>
      </c>
      <c r="M17" s="102">
        <v>0</v>
      </c>
      <c r="N17" s="103">
        <v>0</v>
      </c>
      <c r="O17" s="101">
        <v>40889</v>
      </c>
      <c r="P17" s="31">
        <v>40176</v>
      </c>
      <c r="Q17" s="104">
        <f t="shared" si="5"/>
        <v>732048</v>
      </c>
      <c r="R17" s="52"/>
      <c r="S17" s="99">
        <v>694278</v>
      </c>
      <c r="T17" s="99">
        <v>705450</v>
      </c>
      <c r="U17" s="99">
        <v>787297</v>
      </c>
    </row>
    <row r="18" spans="1:21" ht="20.25" customHeight="1">
      <c r="A18" s="3"/>
      <c r="B18" s="6"/>
      <c r="C18" s="8" t="s">
        <v>27</v>
      </c>
      <c r="D18" s="99">
        <v>7000000</v>
      </c>
      <c r="E18" s="100">
        <v>287388</v>
      </c>
      <c r="F18" s="101">
        <v>107540</v>
      </c>
      <c r="G18" s="102">
        <v>2003530</v>
      </c>
      <c r="H18" s="103">
        <v>128714</v>
      </c>
      <c r="I18" s="101">
        <v>97200</v>
      </c>
      <c r="J18" s="31">
        <v>211485</v>
      </c>
      <c r="K18" s="100">
        <v>526132</v>
      </c>
      <c r="L18" s="101">
        <v>205133</v>
      </c>
      <c r="M18" s="102">
        <v>761206</v>
      </c>
      <c r="N18" s="103">
        <v>43444</v>
      </c>
      <c r="O18" s="101">
        <v>203527</v>
      </c>
      <c r="P18" s="31">
        <v>600798</v>
      </c>
      <c r="Q18" s="104">
        <f t="shared" si="5"/>
        <v>5176097</v>
      </c>
      <c r="R18" s="52"/>
      <c r="S18" s="99">
        <v>4472732</v>
      </c>
      <c r="T18" s="99">
        <v>7055865</v>
      </c>
      <c r="U18" s="99">
        <v>9231015</v>
      </c>
    </row>
    <row r="19" spans="1:21" ht="20.25" customHeight="1">
      <c r="A19" s="3"/>
      <c r="B19" s="6"/>
      <c r="C19" s="8" t="s">
        <v>28</v>
      </c>
      <c r="D19" s="99">
        <v>2000000</v>
      </c>
      <c r="E19" s="100">
        <v>657018</v>
      </c>
      <c r="F19" s="101">
        <v>0</v>
      </c>
      <c r="G19" s="102">
        <v>696708</v>
      </c>
      <c r="H19" s="103">
        <v>106920</v>
      </c>
      <c r="I19" s="101">
        <v>54000</v>
      </c>
      <c r="J19" s="31">
        <v>237924</v>
      </c>
      <c r="K19" s="100">
        <v>0</v>
      </c>
      <c r="L19" s="101">
        <v>0</v>
      </c>
      <c r="M19" s="102">
        <v>200880</v>
      </c>
      <c r="N19" s="103">
        <v>0</v>
      </c>
      <c r="O19" s="101">
        <v>0</v>
      </c>
      <c r="P19" s="31">
        <v>429408</v>
      </c>
      <c r="Q19" s="104">
        <f aca="true" t="shared" si="6" ref="Q19:Q38">SUM(E19:P19)</f>
        <v>2382858</v>
      </c>
      <c r="R19" s="52"/>
      <c r="S19" s="99">
        <v>2370839</v>
      </c>
      <c r="T19" s="99">
        <v>6</v>
      </c>
      <c r="U19" s="99">
        <v>938941</v>
      </c>
    </row>
    <row r="20" spans="1:21" ht="20.25" customHeight="1">
      <c r="A20" s="3"/>
      <c r="B20" s="6"/>
      <c r="C20" s="8" t="s">
        <v>36</v>
      </c>
      <c r="D20" s="99">
        <v>1127000</v>
      </c>
      <c r="E20" s="100">
        <v>0</v>
      </c>
      <c r="F20" s="101">
        <v>0</v>
      </c>
      <c r="G20" s="102">
        <v>0</v>
      </c>
      <c r="H20" s="103">
        <v>0</v>
      </c>
      <c r="I20" s="101">
        <v>0</v>
      </c>
      <c r="J20" s="31">
        <v>0</v>
      </c>
      <c r="K20" s="100">
        <v>0</v>
      </c>
      <c r="L20" s="101">
        <v>0</v>
      </c>
      <c r="M20" s="102">
        <v>0</v>
      </c>
      <c r="N20" s="103">
        <v>0</v>
      </c>
      <c r="O20" s="101">
        <v>0</v>
      </c>
      <c r="P20" s="31">
        <v>0</v>
      </c>
      <c r="Q20" s="104">
        <f t="shared" si="6"/>
        <v>0</v>
      </c>
      <c r="R20" s="52"/>
      <c r="S20" s="99">
        <v>0</v>
      </c>
      <c r="T20" s="99"/>
      <c r="U20" s="99">
        <v>0</v>
      </c>
    </row>
    <row r="21" spans="1:21" ht="20.25" customHeight="1">
      <c r="A21" s="3"/>
      <c r="B21" s="6"/>
      <c r="C21" s="8" t="s">
        <v>2</v>
      </c>
      <c r="D21" s="99">
        <v>14948000</v>
      </c>
      <c r="E21" s="100">
        <v>1030314</v>
      </c>
      <c r="F21" s="101">
        <v>529611</v>
      </c>
      <c r="G21" s="102">
        <v>899455</v>
      </c>
      <c r="H21" s="103">
        <v>939758</v>
      </c>
      <c r="I21" s="101">
        <v>510129</v>
      </c>
      <c r="J21" s="31">
        <v>598318</v>
      </c>
      <c r="K21" s="100">
        <v>620986</v>
      </c>
      <c r="L21" s="101">
        <v>2119306</v>
      </c>
      <c r="M21" s="102">
        <v>1519095</v>
      </c>
      <c r="N21" s="103">
        <v>190587</v>
      </c>
      <c r="O21" s="101">
        <v>187254</v>
      </c>
      <c r="P21" s="157">
        <v>3988158</v>
      </c>
      <c r="Q21" s="104">
        <f t="shared" si="6"/>
        <v>13132971</v>
      </c>
      <c r="R21" s="52"/>
      <c r="S21" s="99">
        <v>12567315</v>
      </c>
      <c r="T21" s="99">
        <v>17160675</v>
      </c>
      <c r="U21" s="99">
        <v>16427946</v>
      </c>
    </row>
    <row r="22" spans="1:21" ht="20.25" customHeight="1">
      <c r="A22" s="3"/>
      <c r="B22" s="6"/>
      <c r="C22" s="8" t="s">
        <v>3</v>
      </c>
      <c r="D22" s="99">
        <v>1750000</v>
      </c>
      <c r="E22" s="100">
        <v>143325</v>
      </c>
      <c r="F22" s="101">
        <v>298845</v>
      </c>
      <c r="G22" s="102">
        <v>289125</v>
      </c>
      <c r="H22" s="103">
        <v>289125</v>
      </c>
      <c r="I22" s="101">
        <v>298845</v>
      </c>
      <c r="J22" s="31">
        <v>328005</v>
      </c>
      <c r="K22" s="100">
        <v>434925</v>
      </c>
      <c r="L22" s="101">
        <v>444645</v>
      </c>
      <c r="M22" s="102">
        <v>434925</v>
      </c>
      <c r="N22" s="103">
        <v>444645</v>
      </c>
      <c r="O22" s="101">
        <v>376605</v>
      </c>
      <c r="P22" s="31">
        <v>366885</v>
      </c>
      <c r="Q22" s="104">
        <f t="shared" si="6"/>
        <v>4149900</v>
      </c>
      <c r="R22" s="52"/>
      <c r="S22" s="99">
        <v>3077441</v>
      </c>
      <c r="T22" s="99">
        <v>7614757</v>
      </c>
      <c r="U22" s="99">
        <v>1719900</v>
      </c>
    </row>
    <row r="23" spans="1:21" ht="20.25" customHeight="1">
      <c r="A23" s="3"/>
      <c r="B23" s="6"/>
      <c r="C23" s="8" t="s">
        <v>4</v>
      </c>
      <c r="D23" s="99">
        <v>40000</v>
      </c>
      <c r="E23" s="100">
        <v>4000</v>
      </c>
      <c r="F23" s="101">
        <v>4000</v>
      </c>
      <c r="G23" s="102">
        <v>20500</v>
      </c>
      <c r="H23" s="103">
        <v>10000</v>
      </c>
      <c r="I23" s="101">
        <v>5000</v>
      </c>
      <c r="J23" s="31">
        <v>6500</v>
      </c>
      <c r="K23" s="100">
        <v>-1500</v>
      </c>
      <c r="L23" s="101">
        <v>3000</v>
      </c>
      <c r="M23" s="102">
        <v>0</v>
      </c>
      <c r="N23" s="103">
        <v>0</v>
      </c>
      <c r="O23" s="101">
        <v>0</v>
      </c>
      <c r="P23" s="31">
        <v>5000</v>
      </c>
      <c r="Q23" s="104">
        <f t="shared" si="6"/>
        <v>56500</v>
      </c>
      <c r="R23" s="52"/>
      <c r="S23" s="99">
        <v>71500</v>
      </c>
      <c r="T23" s="99">
        <v>63600</v>
      </c>
      <c r="U23" s="99">
        <v>38000</v>
      </c>
    </row>
    <row r="24" spans="1:21" ht="20.25" customHeight="1">
      <c r="A24" s="3"/>
      <c r="B24" s="6"/>
      <c r="C24" s="8" t="s">
        <v>46</v>
      </c>
      <c r="D24" s="99">
        <v>13000000</v>
      </c>
      <c r="E24" s="100">
        <v>1749149</v>
      </c>
      <c r="F24" s="101">
        <v>817311</v>
      </c>
      <c r="G24" s="102">
        <v>555869</v>
      </c>
      <c r="H24" s="103">
        <v>2406104</v>
      </c>
      <c r="I24" s="101">
        <v>982859</v>
      </c>
      <c r="J24" s="31">
        <v>556518</v>
      </c>
      <c r="K24" s="100">
        <v>2012686</v>
      </c>
      <c r="L24" s="101">
        <v>-282294</v>
      </c>
      <c r="M24" s="102">
        <v>-239974</v>
      </c>
      <c r="N24" s="103">
        <v>1527944</v>
      </c>
      <c r="O24" s="101">
        <v>-218390</v>
      </c>
      <c r="P24" s="157">
        <v>-257207</v>
      </c>
      <c r="Q24" s="104">
        <f t="shared" si="6"/>
        <v>9610575</v>
      </c>
      <c r="R24" s="52"/>
      <c r="S24" s="99">
        <v>10131760</v>
      </c>
      <c r="T24" s="99"/>
      <c r="U24" s="99">
        <v>10304655</v>
      </c>
    </row>
    <row r="25" spans="1:21" ht="20.25" customHeight="1">
      <c r="A25" s="3"/>
      <c r="B25" s="6"/>
      <c r="C25" s="13" t="s">
        <v>29</v>
      </c>
      <c r="D25" s="99">
        <v>120000</v>
      </c>
      <c r="E25" s="100">
        <v>0</v>
      </c>
      <c r="F25" s="101">
        <v>1296</v>
      </c>
      <c r="G25" s="102">
        <v>1296</v>
      </c>
      <c r="H25" s="103">
        <v>4796</v>
      </c>
      <c r="I25" s="101">
        <v>9096</v>
      </c>
      <c r="J25" s="31">
        <v>0</v>
      </c>
      <c r="K25" s="100">
        <v>5876</v>
      </c>
      <c r="L25" s="101">
        <v>5596</v>
      </c>
      <c r="M25" s="102">
        <v>16796</v>
      </c>
      <c r="N25" s="103">
        <v>1296</v>
      </c>
      <c r="O25" s="101">
        <v>34954</v>
      </c>
      <c r="P25" s="31">
        <v>3496</v>
      </c>
      <c r="Q25" s="104">
        <f t="shared" si="6"/>
        <v>84498</v>
      </c>
      <c r="R25" s="52"/>
      <c r="S25" s="99">
        <v>83703</v>
      </c>
      <c r="T25" s="99">
        <v>1920</v>
      </c>
      <c r="U25" s="99">
        <v>232584</v>
      </c>
    </row>
    <row r="26" spans="1:21" ht="20.25" customHeight="1">
      <c r="A26" s="3"/>
      <c r="B26" s="6"/>
      <c r="C26" s="8" t="s">
        <v>45</v>
      </c>
      <c r="D26" s="99">
        <v>1269000</v>
      </c>
      <c r="E26" s="100">
        <v>0</v>
      </c>
      <c r="F26" s="101">
        <v>0</v>
      </c>
      <c r="G26" s="102">
        <v>0</v>
      </c>
      <c r="H26" s="103">
        <v>0</v>
      </c>
      <c r="I26" s="101">
        <v>0</v>
      </c>
      <c r="J26" s="31">
        <v>0</v>
      </c>
      <c r="K26" s="100">
        <v>0</v>
      </c>
      <c r="L26" s="101">
        <v>0</v>
      </c>
      <c r="M26" s="102">
        <v>0</v>
      </c>
      <c r="N26" s="103">
        <v>0</v>
      </c>
      <c r="O26" s="101">
        <v>0</v>
      </c>
      <c r="P26" s="31">
        <v>0</v>
      </c>
      <c r="Q26" s="104">
        <f t="shared" si="6"/>
        <v>0</v>
      </c>
      <c r="R26" s="52"/>
      <c r="S26" s="99">
        <v>0</v>
      </c>
      <c r="T26" s="99"/>
      <c r="U26" s="99">
        <v>0</v>
      </c>
    </row>
    <row r="27" spans="1:21" ht="20.25" customHeight="1">
      <c r="A27" s="3"/>
      <c r="B27" s="6"/>
      <c r="C27" s="12" t="s">
        <v>30</v>
      </c>
      <c r="D27" s="105">
        <v>0</v>
      </c>
      <c r="E27" s="106">
        <v>0</v>
      </c>
      <c r="F27" s="107">
        <v>0</v>
      </c>
      <c r="G27" s="108">
        <v>0</v>
      </c>
      <c r="H27" s="109">
        <v>0</v>
      </c>
      <c r="I27" s="107">
        <v>0</v>
      </c>
      <c r="J27" s="32">
        <v>0</v>
      </c>
      <c r="K27" s="106">
        <v>0</v>
      </c>
      <c r="L27" s="107">
        <v>0</v>
      </c>
      <c r="M27" s="108">
        <v>0</v>
      </c>
      <c r="N27" s="109">
        <v>0</v>
      </c>
      <c r="O27" s="107">
        <v>0</v>
      </c>
      <c r="P27" s="32"/>
      <c r="Q27" s="104">
        <f t="shared" si="6"/>
        <v>0</v>
      </c>
      <c r="R27" s="52"/>
      <c r="S27" s="105">
        <v>0</v>
      </c>
      <c r="T27" s="105">
        <v>1200000</v>
      </c>
      <c r="U27" s="105">
        <v>0</v>
      </c>
    </row>
    <row r="28" spans="1:21" ht="20.25" customHeight="1">
      <c r="A28" s="3"/>
      <c r="B28" s="6"/>
      <c r="C28" s="14" t="s">
        <v>42</v>
      </c>
      <c r="D28" s="110">
        <v>34268000</v>
      </c>
      <c r="E28" s="111">
        <v>3268319</v>
      </c>
      <c r="F28" s="112">
        <v>1986924</v>
      </c>
      <c r="G28" s="113">
        <v>2041824</v>
      </c>
      <c r="H28" s="114">
        <v>2475066</v>
      </c>
      <c r="I28" s="112">
        <v>2984742</v>
      </c>
      <c r="J28" s="115">
        <v>2477611</v>
      </c>
      <c r="K28" s="111">
        <v>2196922</v>
      </c>
      <c r="L28" s="112">
        <v>2198088</v>
      </c>
      <c r="M28" s="113">
        <v>1768518</v>
      </c>
      <c r="N28" s="114">
        <v>1662941</v>
      </c>
      <c r="O28" s="112">
        <v>1077545</v>
      </c>
      <c r="P28" s="115">
        <v>1262502</v>
      </c>
      <c r="Q28" s="104">
        <f t="shared" si="6"/>
        <v>25401002</v>
      </c>
      <c r="R28" s="52"/>
      <c r="S28" s="110">
        <v>22279268</v>
      </c>
      <c r="T28" s="110"/>
      <c r="U28" s="110">
        <v>22737533</v>
      </c>
    </row>
    <row r="29" spans="1:21" ht="20.25" customHeight="1">
      <c r="A29" s="3"/>
      <c r="B29" s="199" t="s">
        <v>5</v>
      </c>
      <c r="C29" s="200"/>
      <c r="D29" s="92">
        <f>SUM(D30:D37)</f>
        <v>72925000</v>
      </c>
      <c r="E29" s="85">
        <f aca="true" t="shared" si="7" ref="E29:P29">SUM(E30:E37)</f>
        <v>6018572</v>
      </c>
      <c r="F29" s="85">
        <f t="shared" si="7"/>
        <v>8361022</v>
      </c>
      <c r="G29" s="116">
        <f t="shared" si="7"/>
        <v>9404968</v>
      </c>
      <c r="H29" s="88">
        <f t="shared" si="7"/>
        <v>11351836</v>
      </c>
      <c r="I29" s="85">
        <f t="shared" si="7"/>
        <v>9529114</v>
      </c>
      <c r="J29" s="90">
        <f t="shared" si="7"/>
        <v>8687864</v>
      </c>
      <c r="K29" s="85">
        <f t="shared" si="7"/>
        <v>5619767</v>
      </c>
      <c r="L29" s="85">
        <f t="shared" si="7"/>
        <v>2038855</v>
      </c>
      <c r="M29" s="116">
        <f t="shared" si="7"/>
        <v>2705175</v>
      </c>
      <c r="N29" s="88">
        <f t="shared" si="7"/>
        <v>862229</v>
      </c>
      <c r="O29" s="86">
        <f t="shared" si="7"/>
        <v>1646297</v>
      </c>
      <c r="P29" s="89">
        <f t="shared" si="7"/>
        <v>3896133</v>
      </c>
      <c r="Q29" s="90">
        <f t="shared" si="6"/>
        <v>70121832</v>
      </c>
      <c r="R29" s="52"/>
      <c r="S29" s="92">
        <v>70483077</v>
      </c>
      <c r="T29" s="92">
        <v>67546706</v>
      </c>
      <c r="U29" s="92">
        <f>SUM(U30:U37)</f>
        <v>68952257</v>
      </c>
    </row>
    <row r="30" spans="1:21" ht="20.25" customHeight="1">
      <c r="A30" s="3"/>
      <c r="B30" s="6"/>
      <c r="C30" s="7" t="s">
        <v>1</v>
      </c>
      <c r="D30" s="93">
        <v>26788000</v>
      </c>
      <c r="E30" s="94">
        <v>2132020</v>
      </c>
      <c r="F30" s="95">
        <v>2324917</v>
      </c>
      <c r="G30" s="96">
        <v>2469118</v>
      </c>
      <c r="H30" s="97">
        <v>3397265</v>
      </c>
      <c r="I30" s="95">
        <v>2602085</v>
      </c>
      <c r="J30" s="30">
        <v>2690637</v>
      </c>
      <c r="K30" s="94">
        <v>2098535</v>
      </c>
      <c r="L30" s="95">
        <v>1175357</v>
      </c>
      <c r="M30" s="96">
        <v>1335772</v>
      </c>
      <c r="N30" s="97">
        <v>790085</v>
      </c>
      <c r="O30" s="95">
        <v>1583054</v>
      </c>
      <c r="P30" s="156">
        <v>1674674</v>
      </c>
      <c r="Q30" s="98">
        <f t="shared" si="6"/>
        <v>24273519</v>
      </c>
      <c r="R30" s="52"/>
      <c r="S30" s="99">
        <v>24895504</v>
      </c>
      <c r="T30" s="99">
        <v>19802711</v>
      </c>
      <c r="U30" s="99">
        <v>24037525</v>
      </c>
    </row>
    <row r="31" spans="1:21" ht="20.25" customHeight="1">
      <c r="A31" s="3"/>
      <c r="B31" s="6"/>
      <c r="C31" s="8" t="s">
        <v>24</v>
      </c>
      <c r="D31" s="99">
        <v>5743000</v>
      </c>
      <c r="E31" s="100">
        <v>476221</v>
      </c>
      <c r="F31" s="101">
        <v>610411</v>
      </c>
      <c r="G31" s="102">
        <v>845823</v>
      </c>
      <c r="H31" s="103">
        <v>1003192</v>
      </c>
      <c r="I31" s="101">
        <v>996406</v>
      </c>
      <c r="J31" s="31">
        <v>765920</v>
      </c>
      <c r="K31" s="100">
        <v>442574</v>
      </c>
      <c r="L31" s="101">
        <v>252159</v>
      </c>
      <c r="M31" s="155">
        <v>247827</v>
      </c>
      <c r="N31" s="103">
        <v>58287</v>
      </c>
      <c r="O31" s="101">
        <v>50102</v>
      </c>
      <c r="P31" s="31">
        <v>343480</v>
      </c>
      <c r="Q31" s="104">
        <f t="shared" si="6"/>
        <v>6092402</v>
      </c>
      <c r="R31" s="52"/>
      <c r="S31" s="105">
        <v>5144486</v>
      </c>
      <c r="T31" s="105">
        <v>5904878</v>
      </c>
      <c r="U31" s="105">
        <v>4666363</v>
      </c>
    </row>
    <row r="32" spans="1:22" ht="20.25" customHeight="1">
      <c r="A32" s="3"/>
      <c r="B32" s="6"/>
      <c r="C32" s="8" t="s">
        <v>25</v>
      </c>
      <c r="D32" s="99">
        <v>250000</v>
      </c>
      <c r="E32" s="100">
        <v>18600</v>
      </c>
      <c r="F32" s="101">
        <v>25365</v>
      </c>
      <c r="G32" s="102">
        <v>32720</v>
      </c>
      <c r="H32" s="103">
        <v>70960</v>
      </c>
      <c r="I32" s="101">
        <v>38895</v>
      </c>
      <c r="J32" s="31">
        <v>55200</v>
      </c>
      <c r="K32" s="100">
        <v>11875</v>
      </c>
      <c r="L32" s="101">
        <v>3650</v>
      </c>
      <c r="M32" s="102">
        <v>0</v>
      </c>
      <c r="N32" s="103">
        <v>0</v>
      </c>
      <c r="O32" s="101">
        <v>0</v>
      </c>
      <c r="P32" s="31">
        <v>12095</v>
      </c>
      <c r="Q32" s="104">
        <f t="shared" si="6"/>
        <v>269360</v>
      </c>
      <c r="R32" s="52"/>
      <c r="S32" s="105">
        <v>99059</v>
      </c>
      <c r="T32" s="105">
        <v>150305</v>
      </c>
      <c r="U32" s="105">
        <v>86275</v>
      </c>
      <c r="V32" s="29"/>
    </row>
    <row r="33" spans="1:21" ht="20.25" customHeight="1">
      <c r="A33" s="3"/>
      <c r="B33" s="6"/>
      <c r="C33" s="8" t="s">
        <v>26</v>
      </c>
      <c r="D33" s="99"/>
      <c r="E33" s="100">
        <v>0</v>
      </c>
      <c r="F33" s="101">
        <v>0</v>
      </c>
      <c r="G33" s="102">
        <v>0</v>
      </c>
      <c r="H33" s="103"/>
      <c r="I33" s="101"/>
      <c r="J33" s="31"/>
      <c r="K33" s="100">
        <v>0</v>
      </c>
      <c r="L33" s="101">
        <v>0</v>
      </c>
      <c r="M33" s="102">
        <v>0</v>
      </c>
      <c r="N33" s="103">
        <v>0</v>
      </c>
      <c r="O33" s="101">
        <v>0</v>
      </c>
      <c r="P33" s="31">
        <v>0</v>
      </c>
      <c r="Q33" s="104">
        <f t="shared" si="6"/>
        <v>0</v>
      </c>
      <c r="R33" s="52"/>
      <c r="S33" s="105">
        <v>0</v>
      </c>
      <c r="T33" s="105">
        <v>0</v>
      </c>
      <c r="U33" s="105">
        <v>0</v>
      </c>
    </row>
    <row r="34" spans="1:21" ht="20.25" customHeight="1">
      <c r="A34" s="3"/>
      <c r="B34" s="6"/>
      <c r="C34" s="8" t="s">
        <v>2</v>
      </c>
      <c r="D34" s="99"/>
      <c r="E34" s="100">
        <v>0</v>
      </c>
      <c r="F34" s="101">
        <v>0</v>
      </c>
      <c r="G34" s="102">
        <v>0</v>
      </c>
      <c r="H34" s="103"/>
      <c r="I34" s="101"/>
      <c r="J34" s="31"/>
      <c r="K34" s="100">
        <v>0</v>
      </c>
      <c r="L34" s="101">
        <v>0</v>
      </c>
      <c r="M34" s="102">
        <v>0</v>
      </c>
      <c r="N34" s="103">
        <v>0</v>
      </c>
      <c r="O34" s="101">
        <v>0</v>
      </c>
      <c r="P34" s="31">
        <v>0</v>
      </c>
      <c r="Q34" s="104">
        <f t="shared" si="6"/>
        <v>0</v>
      </c>
      <c r="R34" s="52"/>
      <c r="S34" s="105">
        <v>0</v>
      </c>
      <c r="T34" s="105">
        <v>0</v>
      </c>
      <c r="U34" s="105">
        <v>0</v>
      </c>
    </row>
    <row r="35" spans="1:21" ht="20.25" customHeight="1">
      <c r="A35" s="3"/>
      <c r="B35" s="6"/>
      <c r="C35" s="15" t="s">
        <v>37</v>
      </c>
      <c r="D35" s="99"/>
      <c r="E35" s="100">
        <v>0</v>
      </c>
      <c r="F35" s="101">
        <v>0</v>
      </c>
      <c r="G35" s="102">
        <v>0</v>
      </c>
      <c r="H35" s="103"/>
      <c r="I35" s="101"/>
      <c r="J35" s="31"/>
      <c r="K35" s="100">
        <v>0</v>
      </c>
      <c r="L35" s="101">
        <v>0</v>
      </c>
      <c r="M35" s="102">
        <v>0</v>
      </c>
      <c r="N35" s="103">
        <v>0</v>
      </c>
      <c r="O35" s="101">
        <v>0</v>
      </c>
      <c r="P35" s="31">
        <v>0</v>
      </c>
      <c r="Q35" s="104">
        <f t="shared" si="6"/>
        <v>0</v>
      </c>
      <c r="R35" s="52"/>
      <c r="S35" s="105">
        <v>0</v>
      </c>
      <c r="T35" s="105"/>
      <c r="U35" s="105">
        <v>0</v>
      </c>
    </row>
    <row r="36" spans="1:21" ht="20.25" customHeight="1">
      <c r="A36" s="3"/>
      <c r="B36" s="6"/>
      <c r="C36" s="15" t="s">
        <v>47</v>
      </c>
      <c r="D36" s="105">
        <v>3032000</v>
      </c>
      <c r="E36" s="106">
        <v>122471</v>
      </c>
      <c r="F36" s="107">
        <v>202077</v>
      </c>
      <c r="G36" s="108">
        <v>214108</v>
      </c>
      <c r="H36" s="109">
        <v>238105</v>
      </c>
      <c r="I36" s="107">
        <v>196517</v>
      </c>
      <c r="J36" s="32">
        <v>180447</v>
      </c>
      <c r="K36" s="106">
        <v>107714</v>
      </c>
      <c r="L36" s="107">
        <v>7346</v>
      </c>
      <c r="M36" s="108">
        <v>32200</v>
      </c>
      <c r="N36" s="109">
        <v>-5099</v>
      </c>
      <c r="O36" s="107">
        <v>-5059</v>
      </c>
      <c r="P36" s="158">
        <v>58657</v>
      </c>
      <c r="Q36" s="104">
        <f t="shared" si="6"/>
        <v>1349484</v>
      </c>
      <c r="R36" s="52"/>
      <c r="S36" s="105">
        <v>1497066</v>
      </c>
      <c r="T36" s="105">
        <v>0</v>
      </c>
      <c r="U36" s="105">
        <v>1522115</v>
      </c>
    </row>
    <row r="37" spans="1:21" ht="20.25" customHeight="1" thickBot="1">
      <c r="A37" s="3"/>
      <c r="B37" s="6"/>
      <c r="C37" s="14" t="s">
        <v>42</v>
      </c>
      <c r="D37" s="110">
        <v>37112000</v>
      </c>
      <c r="E37" s="111">
        <v>3269260</v>
      </c>
      <c r="F37" s="112">
        <v>5198252</v>
      </c>
      <c r="G37" s="113">
        <v>5843199</v>
      </c>
      <c r="H37" s="114">
        <v>6642314</v>
      </c>
      <c r="I37" s="112">
        <v>5695211</v>
      </c>
      <c r="J37" s="115">
        <v>4995660</v>
      </c>
      <c r="K37" s="111">
        <v>2959069</v>
      </c>
      <c r="L37" s="112">
        <v>600343</v>
      </c>
      <c r="M37" s="113">
        <v>1089376</v>
      </c>
      <c r="N37" s="114">
        <v>18956</v>
      </c>
      <c r="O37" s="112">
        <v>18200</v>
      </c>
      <c r="P37" s="115">
        <v>1807227</v>
      </c>
      <c r="Q37" s="117">
        <f t="shared" si="6"/>
        <v>38137067</v>
      </c>
      <c r="R37" s="52"/>
      <c r="S37" s="118">
        <v>38846962</v>
      </c>
      <c r="T37" s="118">
        <v>41688812</v>
      </c>
      <c r="U37" s="118">
        <v>38639979</v>
      </c>
    </row>
    <row r="38" spans="1:21" ht="20.25" customHeight="1" thickBot="1">
      <c r="A38" s="190" t="s">
        <v>32</v>
      </c>
      <c r="B38" s="191"/>
      <c r="C38" s="9" t="s">
        <v>35</v>
      </c>
      <c r="D38" s="119">
        <f aca="true" t="shared" si="8" ref="D38:P38">SUM(D3-D11)</f>
        <v>965000</v>
      </c>
      <c r="E38" s="119">
        <f t="shared" si="8"/>
        <v>11941198</v>
      </c>
      <c r="F38" s="120">
        <f t="shared" si="8"/>
        <v>557843</v>
      </c>
      <c r="G38" s="142">
        <f t="shared" si="8"/>
        <v>-3322887</v>
      </c>
      <c r="H38" s="119">
        <f t="shared" si="8"/>
        <v>15980446</v>
      </c>
      <c r="I38" s="120">
        <f t="shared" si="8"/>
        <v>635664</v>
      </c>
      <c r="J38" s="121">
        <f t="shared" si="8"/>
        <v>-4210950</v>
      </c>
      <c r="K38" s="143">
        <f t="shared" si="8"/>
        <v>14327866</v>
      </c>
      <c r="L38" s="123">
        <f t="shared" si="8"/>
        <v>-13994489</v>
      </c>
      <c r="M38" s="144">
        <f t="shared" si="8"/>
        <v>-13187737</v>
      </c>
      <c r="N38" s="122">
        <f t="shared" si="8"/>
        <v>9015859</v>
      </c>
      <c r="O38" s="123">
        <f t="shared" si="8"/>
        <v>-16374486</v>
      </c>
      <c r="P38" s="124">
        <f t="shared" si="8"/>
        <v>-13650297</v>
      </c>
      <c r="Q38" s="47">
        <f t="shared" si="6"/>
        <v>-12281970</v>
      </c>
      <c r="R38" s="91"/>
      <c r="S38" s="125">
        <f>S3-S11</f>
        <v>-1180760</v>
      </c>
      <c r="T38" s="125">
        <v>5535603</v>
      </c>
      <c r="U38" s="125">
        <f>U3-U11</f>
        <v>1259350</v>
      </c>
    </row>
    <row r="39" spans="1:21" ht="20.25" customHeight="1" thickBot="1">
      <c r="A39" s="192"/>
      <c r="B39" s="193"/>
      <c r="C39" s="10" t="s">
        <v>33</v>
      </c>
      <c r="D39" s="126">
        <v>678000</v>
      </c>
      <c r="E39" s="152">
        <v>15053141</v>
      </c>
      <c r="F39" s="127">
        <v>838755</v>
      </c>
      <c r="G39" s="148">
        <v>445001</v>
      </c>
      <c r="H39" s="147">
        <v>18267162</v>
      </c>
      <c r="I39" s="127">
        <v>-2912077</v>
      </c>
      <c r="J39" s="128">
        <v>-4097544</v>
      </c>
      <c r="K39" s="149">
        <v>14310528</v>
      </c>
      <c r="L39" s="129">
        <v>-14199307</v>
      </c>
      <c r="M39" s="130">
        <v>-12154548</v>
      </c>
      <c r="N39" s="150">
        <v>9412825</v>
      </c>
      <c r="O39" s="129">
        <v>-15210789</v>
      </c>
      <c r="P39" s="151">
        <v>-10933907</v>
      </c>
      <c r="Q39" s="153">
        <f>SUM(E39:P39)</f>
        <v>-1180760</v>
      </c>
      <c r="R39" s="131"/>
      <c r="S39" s="132"/>
      <c r="T39" s="133"/>
      <c r="U39" s="134"/>
    </row>
    <row r="40" spans="1:43" s="26" customFormat="1" ht="20.25" customHeight="1" thickBot="1">
      <c r="A40" s="194"/>
      <c r="B40" s="195"/>
      <c r="C40" s="25" t="s">
        <v>34</v>
      </c>
      <c r="D40" s="126">
        <v>831000</v>
      </c>
      <c r="E40" s="152">
        <v>17718597</v>
      </c>
      <c r="F40" s="127">
        <v>2740203</v>
      </c>
      <c r="G40" s="148">
        <v>562130</v>
      </c>
      <c r="H40" s="147">
        <v>20864029</v>
      </c>
      <c r="I40" s="127">
        <v>630234</v>
      </c>
      <c r="J40" s="128">
        <v>-7049448</v>
      </c>
      <c r="K40" s="149">
        <v>18720938</v>
      </c>
      <c r="L40" s="129">
        <v>-13330280</v>
      </c>
      <c r="M40" s="130">
        <v>-17169047</v>
      </c>
      <c r="N40" s="150">
        <v>10809243</v>
      </c>
      <c r="O40" s="129">
        <v>-16319115</v>
      </c>
      <c r="P40" s="151">
        <v>-16902886</v>
      </c>
      <c r="Q40" s="153">
        <f>SUM(E40:P40)</f>
        <v>1274598</v>
      </c>
      <c r="R40" s="135"/>
      <c r="S40" s="135"/>
      <c r="T40" s="136"/>
      <c r="U40" s="137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5:17" ht="9.75" customHeight="1"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21" ht="25.5" customHeight="1">
      <c r="A42" s="207" t="s">
        <v>43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</row>
    <row r="43" spans="2:21" s="24" customFormat="1" ht="28.5" customHeight="1">
      <c r="B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</row>
    <row r="44" spans="1:21" s="24" customFormat="1" ht="28.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162"/>
      <c r="R44" s="163"/>
      <c r="S44" s="211"/>
      <c r="T44" s="211"/>
      <c r="U44" s="211"/>
    </row>
    <row r="45" spans="1:21" s="24" customFormat="1" ht="26.25" customHeight="1">
      <c r="A45" s="186"/>
      <c r="B45" s="186"/>
      <c r="C45" s="186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/>
      <c r="S45" s="166"/>
      <c r="T45" s="166"/>
      <c r="U45" s="166"/>
    </row>
    <row r="46" spans="1:21" s="24" customFormat="1" ht="26.25" customHeight="1">
      <c r="A46" s="185"/>
      <c r="B46" s="185"/>
      <c r="C46" s="18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68"/>
      <c r="S46" s="21"/>
      <c r="T46" s="21"/>
      <c r="U46" s="21"/>
    </row>
    <row r="47" spans="1:21" s="24" customFormat="1" ht="26.25" customHeight="1">
      <c r="A47" s="169"/>
      <c r="B47" s="187"/>
      <c r="C47" s="187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71"/>
      <c r="R47" s="22"/>
      <c r="S47" s="168"/>
      <c r="T47" s="51"/>
      <c r="U47" s="168"/>
    </row>
    <row r="48" spans="1:43" s="173" customFormat="1" ht="20.25" customHeight="1">
      <c r="A48" s="167"/>
      <c r="B48" s="170"/>
      <c r="C48" s="172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140"/>
      <c r="S48" s="51"/>
      <c r="T48" s="51"/>
      <c r="U48" s="51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s="173" customFormat="1" ht="20.25" customHeight="1">
      <c r="A49" s="167"/>
      <c r="B49" s="170"/>
      <c r="C49" s="17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140"/>
      <c r="S49" s="51"/>
      <c r="T49" s="51"/>
      <c r="U49" s="51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21" s="24" customFormat="1" ht="20.25" customHeight="1">
      <c r="A50" s="169"/>
      <c r="B50" s="170"/>
      <c r="C50" s="17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40"/>
      <c r="S50" s="51"/>
      <c r="T50" s="51"/>
      <c r="U50" s="51"/>
    </row>
    <row r="51" spans="1:21" s="24" customFormat="1" ht="20.25" customHeight="1">
      <c r="A51" s="169"/>
      <c r="B51" s="170"/>
      <c r="C51" s="17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40"/>
      <c r="S51" s="51"/>
      <c r="T51" s="51"/>
      <c r="U51" s="51"/>
    </row>
    <row r="52" spans="1:21" s="24" customFormat="1" ht="26.25" customHeight="1">
      <c r="A52" s="169"/>
      <c r="B52" s="187"/>
      <c r="C52" s="187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68"/>
      <c r="R52" s="22"/>
      <c r="S52" s="168"/>
      <c r="T52" s="51"/>
      <c r="U52" s="168"/>
    </row>
    <row r="53" spans="1:21" s="24" customFormat="1" ht="26.25" customHeight="1">
      <c r="A53" s="169"/>
      <c r="B53" s="187"/>
      <c r="C53" s="187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168"/>
      <c r="R53" s="22"/>
      <c r="S53" s="168"/>
      <c r="T53" s="51"/>
      <c r="U53" s="168"/>
    </row>
    <row r="54" spans="1:21" s="24" customFormat="1" ht="26.25" customHeight="1">
      <c r="A54" s="185"/>
      <c r="B54" s="185"/>
      <c r="C54" s="185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2"/>
      <c r="P54" s="22"/>
      <c r="Q54" s="22"/>
      <c r="R54" s="22"/>
      <c r="S54" s="51"/>
      <c r="T54" s="51"/>
      <c r="U54" s="51"/>
    </row>
    <row r="55" spans="1:21" s="24" customFormat="1" ht="26.25" customHeight="1">
      <c r="A55" s="169"/>
      <c r="B55" s="169"/>
      <c r="C55" s="16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2"/>
      <c r="P55" s="22"/>
      <c r="Q55" s="22"/>
      <c r="R55" s="22"/>
      <c r="S55" s="51"/>
      <c r="T55" s="51"/>
      <c r="U55" s="51"/>
    </row>
    <row r="56" spans="1:21" s="24" customFormat="1" ht="26.25" customHeight="1">
      <c r="A56" s="169"/>
      <c r="B56" s="169"/>
      <c r="C56" s="174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2"/>
      <c r="P56" s="22"/>
      <c r="Q56" s="22"/>
      <c r="R56" s="22"/>
      <c r="S56" s="51"/>
      <c r="T56" s="51"/>
      <c r="U56" s="51"/>
    </row>
    <row r="57" spans="1:21" s="24" customFormat="1" ht="26.25" customHeight="1">
      <c r="A57" s="169"/>
      <c r="B57" s="169"/>
      <c r="C57" s="169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2"/>
      <c r="P57" s="22"/>
      <c r="Q57" s="22"/>
      <c r="R57" s="22"/>
      <c r="S57" s="51"/>
      <c r="T57" s="51"/>
      <c r="U57" s="51"/>
    </row>
    <row r="58" spans="1:21" s="24" customFormat="1" ht="26.25" customHeight="1">
      <c r="A58" s="169"/>
      <c r="B58" s="169"/>
      <c r="C58" s="169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2"/>
      <c r="P58" s="22"/>
      <c r="Q58" s="22"/>
      <c r="R58" s="22"/>
      <c r="S58" s="51"/>
      <c r="T58" s="51"/>
      <c r="U58" s="51"/>
    </row>
    <row r="59" spans="1:21" s="24" customFormat="1" ht="26.25" customHeight="1">
      <c r="A59" s="169"/>
      <c r="B59" s="169"/>
      <c r="C59" s="169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2"/>
      <c r="P59" s="22"/>
      <c r="Q59" s="22"/>
      <c r="R59" s="22"/>
      <c r="S59" s="51"/>
      <c r="T59" s="51"/>
      <c r="U59" s="51"/>
    </row>
    <row r="60" spans="1:21" s="24" customFormat="1" ht="26.25" customHeight="1">
      <c r="A60" s="169"/>
      <c r="B60" s="169"/>
      <c r="C60" s="169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22"/>
      <c r="P60" s="22"/>
      <c r="Q60" s="22"/>
      <c r="R60" s="22"/>
      <c r="S60" s="51"/>
      <c r="T60" s="51"/>
      <c r="U60" s="51"/>
    </row>
    <row r="61" spans="1:21" s="24" customFormat="1" ht="26.25" customHeight="1">
      <c r="A61" s="169"/>
      <c r="B61" s="169"/>
      <c r="C61" s="169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2"/>
      <c r="P61" s="22"/>
      <c r="Q61" s="22"/>
      <c r="R61" s="22"/>
      <c r="S61" s="51"/>
      <c r="T61" s="51"/>
      <c r="U61" s="51"/>
    </row>
    <row r="62" spans="1:21" s="24" customFormat="1" ht="26.25" customHeight="1">
      <c r="A62" s="169"/>
      <c r="B62" s="169"/>
      <c r="C62" s="169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2"/>
      <c r="P62" s="22"/>
      <c r="Q62" s="22"/>
      <c r="R62" s="22"/>
      <c r="S62" s="51"/>
      <c r="T62" s="51"/>
      <c r="U62" s="51"/>
    </row>
    <row r="63" spans="1:21" s="24" customFormat="1" ht="26.25" customHeight="1">
      <c r="A63" s="169"/>
      <c r="B63" s="169"/>
      <c r="C63" s="16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2"/>
      <c r="P63" s="22"/>
      <c r="Q63" s="22"/>
      <c r="R63" s="22"/>
      <c r="S63" s="51"/>
      <c r="T63" s="51"/>
      <c r="U63" s="51"/>
    </row>
    <row r="64" spans="1:21" s="24" customFormat="1" ht="26.25" customHeight="1">
      <c r="A64" s="169"/>
      <c r="B64" s="169"/>
      <c r="C64" s="16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2"/>
      <c r="P64" s="22"/>
      <c r="Q64" s="22"/>
      <c r="R64" s="22"/>
      <c r="S64" s="51"/>
      <c r="T64" s="51"/>
      <c r="U64" s="51"/>
    </row>
    <row r="65" spans="1:21" s="24" customFormat="1" ht="26.25" customHeight="1">
      <c r="A65" s="169"/>
      <c r="B65" s="169"/>
      <c r="C65" s="169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22"/>
      <c r="R65" s="22"/>
      <c r="S65" s="51"/>
      <c r="T65" s="51"/>
      <c r="U65" s="51"/>
    </row>
    <row r="66" spans="1:21" s="24" customFormat="1" ht="26.25" customHeight="1">
      <c r="A66" s="169"/>
      <c r="B66" s="169"/>
      <c r="C66" s="16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22"/>
      <c r="R66" s="22"/>
      <c r="S66" s="51"/>
      <c r="T66" s="51"/>
      <c r="U66" s="51"/>
    </row>
    <row r="67" spans="1:21" s="24" customFormat="1" ht="26.25" customHeight="1">
      <c r="A67" s="169"/>
      <c r="B67" s="169"/>
      <c r="C67" s="175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22"/>
      <c r="P67" s="22"/>
      <c r="Q67" s="22"/>
      <c r="R67" s="22"/>
      <c r="S67" s="51"/>
      <c r="T67" s="51"/>
      <c r="U67" s="51"/>
    </row>
    <row r="68" spans="1:21" s="24" customFormat="1" ht="26.25" customHeight="1">
      <c r="A68" s="169"/>
      <c r="B68" s="169"/>
      <c r="C68" s="176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22"/>
      <c r="P68" s="22"/>
      <c r="Q68" s="22"/>
      <c r="R68" s="22"/>
      <c r="S68" s="51"/>
      <c r="T68" s="51"/>
      <c r="U68" s="51"/>
    </row>
    <row r="69" spans="1:21" s="24" customFormat="1" ht="26.25" customHeight="1">
      <c r="A69" s="169"/>
      <c r="B69" s="169"/>
      <c r="C69" s="169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2"/>
      <c r="P69" s="22"/>
      <c r="Q69" s="22"/>
      <c r="R69" s="22"/>
      <c r="S69" s="51"/>
      <c r="T69" s="51"/>
      <c r="U69" s="51"/>
    </row>
    <row r="70" spans="1:21" s="24" customFormat="1" ht="26.25" customHeight="1">
      <c r="A70" s="186"/>
      <c r="B70" s="186"/>
      <c r="C70" s="177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9"/>
      <c r="R70" s="22"/>
      <c r="S70" s="51"/>
      <c r="T70" s="51"/>
      <c r="U70" s="51"/>
    </row>
    <row r="71" spans="1:21" s="24" customFormat="1" ht="26.25" customHeight="1">
      <c r="A71" s="186"/>
      <c r="B71" s="186"/>
      <c r="C71" s="180"/>
      <c r="D71" s="178"/>
      <c r="E71" s="178"/>
      <c r="F71" s="178"/>
      <c r="G71" s="178"/>
      <c r="H71" s="178"/>
      <c r="I71" s="178"/>
      <c r="J71" s="178"/>
      <c r="K71" s="51"/>
      <c r="L71" s="181"/>
      <c r="M71" s="181"/>
      <c r="N71" s="51"/>
      <c r="O71" s="181"/>
      <c r="P71" s="181"/>
      <c r="Q71" s="21"/>
      <c r="R71" s="22"/>
      <c r="S71" s="22"/>
      <c r="T71" s="22"/>
      <c r="U71" s="141"/>
    </row>
    <row r="72" spans="1:21" s="24" customFormat="1" ht="26.25" customHeight="1">
      <c r="A72" s="186"/>
      <c r="B72" s="186"/>
      <c r="C72" s="180"/>
      <c r="D72" s="178"/>
      <c r="E72" s="178"/>
      <c r="F72" s="178"/>
      <c r="G72" s="178"/>
      <c r="H72" s="178"/>
      <c r="I72" s="178"/>
      <c r="J72" s="178"/>
      <c r="K72" s="51"/>
      <c r="L72" s="181"/>
      <c r="M72" s="181"/>
      <c r="N72" s="51"/>
      <c r="O72" s="181"/>
      <c r="P72" s="181"/>
      <c r="Q72" s="21"/>
      <c r="R72" s="22"/>
      <c r="S72" s="22"/>
      <c r="T72" s="22"/>
      <c r="U72" s="141"/>
    </row>
    <row r="73" spans="4:21" s="24" customFormat="1" ht="28.5" customHeight="1">
      <c r="D73" s="161"/>
      <c r="E73" s="161"/>
      <c r="F73" s="182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2:21" s="24" customFormat="1" ht="28.5" customHeight="1">
      <c r="B74" s="183"/>
      <c r="C74" s="183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</row>
    <row r="75" spans="4:21" s="24" customFormat="1" ht="28.5" customHeight="1"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</sheetData>
  <sheetProtection/>
  <mergeCells count="21">
    <mergeCell ref="A45:C45"/>
    <mergeCell ref="A11:C11"/>
    <mergeCell ref="A42:U42"/>
    <mergeCell ref="A2:C2"/>
    <mergeCell ref="S44:U44"/>
    <mergeCell ref="A44:P44"/>
    <mergeCell ref="S1:U1"/>
    <mergeCell ref="A1:P1"/>
    <mergeCell ref="A38:B40"/>
    <mergeCell ref="A3:C3"/>
    <mergeCell ref="B12:C12"/>
    <mergeCell ref="B4:C4"/>
    <mergeCell ref="B10:C10"/>
    <mergeCell ref="B29:C29"/>
    <mergeCell ref="B9:C9"/>
    <mergeCell ref="A46:C46"/>
    <mergeCell ref="A70:B72"/>
    <mergeCell ref="B47:C47"/>
    <mergeCell ref="B53:C53"/>
    <mergeCell ref="A54:C54"/>
    <mergeCell ref="B52:C52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8" scale="9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2019-01-28T02:11:11Z</cp:lastPrinted>
  <dcterms:created xsi:type="dcterms:W3CDTF">2007-07-26T00:24:30Z</dcterms:created>
  <dcterms:modified xsi:type="dcterms:W3CDTF">2019-07-10T02:45:32Z</dcterms:modified>
  <cp:category/>
  <cp:version/>
  <cp:contentType/>
  <cp:contentStatus/>
</cp:coreProperties>
</file>