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0490" windowHeight="5955"/>
  </bookViews>
  <sheets>
    <sheet name="赤字解消" sheetId="11" r:id="rId1"/>
    <sheet name="別紙" sheetId="12" r:id="rId2"/>
  </sheets>
  <externalReferences>
    <externalReference r:id="rId3"/>
    <externalReference r:id="rId4"/>
  </externalReferences>
  <definedNames>
    <definedName name="_xlnm.Print_Area" localSheetId="0">赤字解消!$C$1:$P$123</definedName>
    <definedName name="_xlnm.Print_Area" localSheetId="1">別紙!$C$1:$O$49</definedName>
  </definedNames>
  <calcPr calcId="162913"/>
</workbook>
</file>

<file path=xl/calcChain.xml><?xml version="1.0" encoding="utf-8"?>
<calcChain xmlns="http://schemas.openxmlformats.org/spreadsheetml/2006/main">
  <c r="G48" i="12" l="1"/>
  <c r="O47" i="12" s="1"/>
  <c r="G45" i="12"/>
  <c r="O44" i="12" s="1"/>
  <c r="H42" i="12"/>
  <c r="I41" i="12" s="1"/>
  <c r="H41" i="12"/>
  <c r="O40" i="12"/>
  <c r="O41" i="12" s="1"/>
  <c r="G39" i="12"/>
  <c r="O38" i="12" s="1"/>
  <c r="H37" i="12"/>
  <c r="H39" i="12" s="1"/>
  <c r="I38" i="12" s="1"/>
  <c r="G36" i="12"/>
  <c r="O35" i="12" s="1"/>
  <c r="H33" i="12"/>
  <c r="I33" i="12" s="1"/>
  <c r="H32" i="12"/>
  <c r="O31" i="12"/>
  <c r="O32" i="12" s="1"/>
  <c r="G30" i="12"/>
  <c r="O29" i="12" s="1"/>
  <c r="G27" i="12"/>
  <c r="O26" i="12" s="1"/>
  <c r="H26" i="12"/>
  <c r="J25" i="12"/>
  <c r="G24" i="12"/>
  <c r="O23" i="12" s="1"/>
  <c r="G21" i="12"/>
  <c r="O20" i="12" s="1"/>
  <c r="H18" i="12"/>
  <c r="I17" i="12" s="1"/>
  <c r="H17" i="12"/>
  <c r="O16" i="12"/>
  <c r="O17" i="12" s="1"/>
  <c r="H15" i="12"/>
  <c r="I15" i="12" s="1"/>
  <c r="O14" i="12"/>
  <c r="N14" i="12"/>
  <c r="H14" i="12"/>
  <c r="O13" i="12"/>
  <c r="N13" i="12"/>
  <c r="G12" i="12"/>
  <c r="N11" i="12" s="1"/>
  <c r="H9" i="12"/>
  <c r="I9" i="12" s="1"/>
  <c r="I8" i="12"/>
  <c r="H8" i="12"/>
  <c r="O7" i="12"/>
  <c r="O8" i="12" s="1"/>
  <c r="G6" i="12"/>
  <c r="H5" i="12" s="1"/>
  <c r="E62" i="11"/>
  <c r="L61" i="11"/>
  <c r="K61" i="11"/>
  <c r="J61" i="11"/>
  <c r="I61" i="11"/>
  <c r="H61" i="11"/>
  <c r="G61" i="11"/>
  <c r="F61" i="11"/>
  <c r="E61" i="11"/>
  <c r="M48" i="11"/>
  <c r="E47" i="11"/>
  <c r="F23" i="11"/>
  <c r="E50" i="11" s="1"/>
  <c r="E63" i="11" s="1"/>
  <c r="F19" i="11"/>
  <c r="N16" i="11"/>
  <c r="L10" i="11"/>
  <c r="O16" i="11" s="1"/>
  <c r="J9" i="12" l="1"/>
  <c r="J8" i="12"/>
  <c r="H43" i="12"/>
  <c r="K10" i="12"/>
  <c r="H28" i="12"/>
  <c r="H4" i="12"/>
  <c r="H22" i="12"/>
  <c r="H24" i="12" s="1"/>
  <c r="J28" i="12"/>
  <c r="H34" i="12"/>
  <c r="H36" i="12" s="1"/>
  <c r="I42" i="12"/>
  <c r="L4" i="12"/>
  <c r="I22" i="12"/>
  <c r="N22" i="12" s="1"/>
  <c r="O22" i="12" s="1"/>
  <c r="H25" i="12"/>
  <c r="H27" i="12" s="1"/>
  <c r="M28" i="12"/>
  <c r="F27" i="11"/>
  <c r="J10" i="12"/>
  <c r="N10" i="12" s="1"/>
  <c r="O10" i="12" s="1"/>
  <c r="J22" i="12"/>
  <c r="I25" i="12"/>
  <c r="H29" i="12"/>
  <c r="I43" i="12"/>
  <c r="N43" i="12" s="1"/>
  <c r="O43" i="12" s="1"/>
  <c r="L22" i="12"/>
  <c r="M22" i="12"/>
  <c r="N26" i="12"/>
  <c r="H45" i="12"/>
  <c r="I44" i="12" s="1"/>
  <c r="K22" i="12"/>
  <c r="H19" i="12"/>
  <c r="H23" i="12"/>
  <c r="I32" i="12"/>
  <c r="I10" i="12"/>
  <c r="O11" i="12"/>
  <c r="L28" i="12"/>
  <c r="H35" i="12"/>
  <c r="H47" i="12"/>
  <c r="J4" i="12"/>
  <c r="L10" i="12"/>
  <c r="I34" i="12"/>
  <c r="I37" i="12"/>
  <c r="I39" i="12" s="1"/>
  <c r="J38" i="12" s="1"/>
  <c r="J43" i="12"/>
  <c r="K4" i="12"/>
  <c r="M10" i="12"/>
  <c r="J34" i="12"/>
  <c r="J37" i="12"/>
  <c r="K43" i="12"/>
  <c r="H46" i="12"/>
  <c r="H11" i="12"/>
  <c r="K25" i="12"/>
  <c r="I28" i="12"/>
  <c r="H30" i="12"/>
  <c r="K34" i="12"/>
  <c r="K37" i="12"/>
  <c r="L43" i="12"/>
  <c r="I46" i="12"/>
  <c r="N23" i="12"/>
  <c r="L25" i="12"/>
  <c r="L34" i="12"/>
  <c r="L37" i="12"/>
  <c r="H44" i="12"/>
  <c r="J46" i="12"/>
  <c r="H6" i="12"/>
  <c r="H10" i="12"/>
  <c r="H12" i="12" s="1"/>
  <c r="I11" i="12" s="1"/>
  <c r="M25" i="12"/>
  <c r="K28" i="12"/>
  <c r="M34" i="12"/>
  <c r="H38" i="12"/>
  <c r="K46" i="12"/>
  <c r="K9" i="12"/>
  <c r="K8" i="12"/>
  <c r="J15" i="12"/>
  <c r="J14" i="12"/>
  <c r="I27" i="12"/>
  <c r="I26" i="12"/>
  <c r="J32" i="12"/>
  <c r="J33" i="12"/>
  <c r="J39" i="12"/>
  <c r="M4" i="12"/>
  <c r="I14" i="12"/>
  <c r="I18" i="12"/>
  <c r="I19" i="12"/>
  <c r="H21" i="12"/>
  <c r="N29" i="12"/>
  <c r="N5" i="12"/>
  <c r="J19" i="12"/>
  <c r="N35" i="12"/>
  <c r="M37" i="12"/>
  <c r="H20" i="12"/>
  <c r="O5" i="12"/>
  <c r="K19" i="12"/>
  <c r="N38" i="12"/>
  <c r="M43" i="12"/>
  <c r="L46" i="12"/>
  <c r="L19" i="12"/>
  <c r="N44" i="12"/>
  <c r="M46" i="12"/>
  <c r="I4" i="12"/>
  <c r="N4" i="12" s="1"/>
  <c r="M19" i="12"/>
  <c r="N47" i="12"/>
  <c r="N20" i="12"/>
  <c r="F18" i="11"/>
  <c r="F26" i="11" s="1"/>
  <c r="F50" i="11"/>
  <c r="E53" i="11"/>
  <c r="M61" i="11"/>
  <c r="E60" i="11"/>
  <c r="N19" i="12" l="1"/>
  <c r="N25" i="12"/>
  <c r="I45" i="12"/>
  <c r="N28" i="12"/>
  <c r="O28" i="12" s="1"/>
  <c r="I36" i="12"/>
  <c r="I24" i="12"/>
  <c r="I23" i="12"/>
  <c r="J41" i="12"/>
  <c r="J42" i="12"/>
  <c r="N37" i="12"/>
  <c r="I35" i="12"/>
  <c r="I6" i="12"/>
  <c r="J5" i="12" s="1"/>
  <c r="N46" i="12"/>
  <c r="O46" i="12" s="1"/>
  <c r="N34" i="12"/>
  <c r="O34" i="12" s="1"/>
  <c r="O19" i="12"/>
  <c r="H48" i="12"/>
  <c r="J45" i="12"/>
  <c r="J44" i="12"/>
  <c r="O25" i="12"/>
  <c r="I5" i="12"/>
  <c r="I30" i="12"/>
  <c r="I29" i="12"/>
  <c r="O4" i="12"/>
  <c r="I12" i="12"/>
  <c r="O37" i="12"/>
  <c r="K33" i="12"/>
  <c r="K32" i="12"/>
  <c r="J36" i="12"/>
  <c r="J35" i="12"/>
  <c r="L8" i="12"/>
  <c r="L9" i="12"/>
  <c r="J6" i="12"/>
  <c r="I21" i="12"/>
  <c r="I20" i="12"/>
  <c r="K15" i="12"/>
  <c r="K14" i="12"/>
  <c r="K39" i="12"/>
  <c r="K38" i="12"/>
  <c r="J27" i="12"/>
  <c r="J26" i="12"/>
  <c r="J17" i="12"/>
  <c r="J18" i="12"/>
  <c r="E66" i="11"/>
  <c r="G50" i="11"/>
  <c r="F63" i="11"/>
  <c r="K41" i="12" l="1"/>
  <c r="K42" i="12"/>
  <c r="J24" i="12"/>
  <c r="J23" i="12"/>
  <c r="J11" i="12"/>
  <c r="J12" i="12"/>
  <c r="J30" i="12"/>
  <c r="J29" i="12"/>
  <c r="K45" i="12"/>
  <c r="K44" i="12"/>
  <c r="I48" i="12"/>
  <c r="I47" i="12"/>
  <c r="K17" i="12"/>
  <c r="K18" i="12"/>
  <c r="K27" i="12"/>
  <c r="K26" i="12"/>
  <c r="L39" i="12"/>
  <c r="L38" i="12"/>
  <c r="L15" i="12"/>
  <c r="L14" i="12"/>
  <c r="J21" i="12"/>
  <c r="J20" i="12"/>
  <c r="K5" i="12"/>
  <c r="K6" i="12"/>
  <c r="M8" i="12"/>
  <c r="M9" i="12"/>
  <c r="N9" i="12" s="1"/>
  <c r="O9" i="12" s="1"/>
  <c r="L32" i="12"/>
  <c r="L33" i="12"/>
  <c r="K35" i="12"/>
  <c r="K36" i="12"/>
  <c r="G63" i="11"/>
  <c r="H50" i="11"/>
  <c r="K24" i="12" l="1"/>
  <c r="K23" i="12"/>
  <c r="L41" i="12"/>
  <c r="L42" i="12"/>
  <c r="J47" i="12"/>
  <c r="J48" i="12"/>
  <c r="L45" i="12"/>
  <c r="L44" i="12"/>
  <c r="K29" i="12"/>
  <c r="K30" i="12"/>
  <c r="K11" i="12"/>
  <c r="K12" i="12"/>
  <c r="L35" i="12"/>
  <c r="L36" i="12"/>
  <c r="M15" i="12"/>
  <c r="N15" i="12" s="1"/>
  <c r="O15" i="12" s="1"/>
  <c r="M14" i="12"/>
  <c r="M32" i="12"/>
  <c r="M33" i="12"/>
  <c r="N33" i="12" s="1"/>
  <c r="O33" i="12" s="1"/>
  <c r="L5" i="12"/>
  <c r="L6" i="12"/>
  <c r="L27" i="12"/>
  <c r="L26" i="12"/>
  <c r="L17" i="12"/>
  <c r="L18" i="12"/>
  <c r="K21" i="12"/>
  <c r="K20" i="12"/>
  <c r="M39" i="12"/>
  <c r="N39" i="12" s="1"/>
  <c r="O39" i="12" s="1"/>
  <c r="M38" i="12"/>
  <c r="I50" i="11"/>
  <c r="H63" i="11"/>
  <c r="M41" i="12" l="1"/>
  <c r="M42" i="12"/>
  <c r="N42" i="12" s="1"/>
  <c r="O42" i="12" s="1"/>
  <c r="L24" i="12"/>
  <c r="L23" i="12"/>
  <c r="L12" i="12"/>
  <c r="L11" i="12"/>
  <c r="L29" i="12"/>
  <c r="L30" i="12"/>
  <c r="M45" i="12"/>
  <c r="N45" i="12" s="1"/>
  <c r="O45" i="12" s="1"/>
  <c r="M44" i="12"/>
  <c r="K47" i="12"/>
  <c r="K48" i="12"/>
  <c r="M6" i="12"/>
  <c r="N6" i="12" s="1"/>
  <c r="O6" i="12" s="1"/>
  <c r="M5" i="12"/>
  <c r="L21" i="12"/>
  <c r="L20" i="12"/>
  <c r="M36" i="12"/>
  <c r="N36" i="12" s="1"/>
  <c r="O36" i="12" s="1"/>
  <c r="M35" i="12"/>
  <c r="M17" i="12"/>
  <c r="M18" i="12"/>
  <c r="N18" i="12" s="1"/>
  <c r="O18" i="12" s="1"/>
  <c r="M26" i="12"/>
  <c r="M27" i="12"/>
  <c r="N27" i="12" s="1"/>
  <c r="O27" i="12" s="1"/>
  <c r="J50" i="11"/>
  <c r="J63" i="11" s="1"/>
  <c r="K50" i="11"/>
  <c r="I63" i="11"/>
  <c r="M24" i="12" l="1"/>
  <c r="N24" i="12" s="1"/>
  <c r="O24" i="12" s="1"/>
  <c r="M23" i="12"/>
  <c r="M29" i="12"/>
  <c r="M30" i="12"/>
  <c r="N30" i="12" s="1"/>
  <c r="O30" i="12" s="1"/>
  <c r="L48" i="12"/>
  <c r="L47" i="12"/>
  <c r="M11" i="12"/>
  <c r="M12" i="12"/>
  <c r="N12" i="12" s="1"/>
  <c r="O12" i="12" s="1"/>
  <c r="M21" i="12"/>
  <c r="M20" i="12"/>
  <c r="K63" i="11"/>
  <c r="L50" i="11"/>
  <c r="M48" i="12" l="1"/>
  <c r="N48" i="12" s="1"/>
  <c r="O48" i="12" s="1"/>
  <c r="M47" i="12"/>
  <c r="N21" i="12"/>
  <c r="O21" i="12"/>
  <c r="L63" i="11"/>
  <c r="M50" i="11"/>
  <c r="M63" i="11" s="1"/>
  <c r="F58" i="11" l="1"/>
  <c r="F45" i="11"/>
  <c r="J45" i="11"/>
  <c r="J58" i="11"/>
  <c r="I45" i="11"/>
  <c r="I58" i="11"/>
  <c r="K45" i="11"/>
  <c r="K58" i="11"/>
  <c r="G45" i="11"/>
  <c r="G58" i="11"/>
  <c r="H45" i="11"/>
  <c r="H58" i="11"/>
  <c r="K46" i="11" l="1"/>
  <c r="K51" i="11"/>
  <c r="K52" i="11" s="1"/>
  <c r="I59" i="11"/>
  <c r="I64" i="11"/>
  <c r="I65" i="11" s="1"/>
  <c r="I51" i="11"/>
  <c r="I52" i="11" s="1"/>
  <c r="I46" i="11"/>
  <c r="H59" i="11"/>
  <c r="H64" i="11"/>
  <c r="H65" i="11" s="1"/>
  <c r="J64" i="11"/>
  <c r="J65" i="11" s="1"/>
  <c r="J59" i="11"/>
  <c r="H46" i="11"/>
  <c r="H51" i="11"/>
  <c r="H52" i="11" s="1"/>
  <c r="J51" i="11"/>
  <c r="J52" i="11" s="1"/>
  <c r="J46" i="11"/>
  <c r="G59" i="11"/>
  <c r="G64" i="11"/>
  <c r="G65" i="11" s="1"/>
  <c r="F46" i="11"/>
  <c r="F51" i="11"/>
  <c r="F47" i="11"/>
  <c r="G47" i="11" s="1"/>
  <c r="H47" i="11" s="1"/>
  <c r="I47" i="11" s="1"/>
  <c r="J47" i="11" s="1"/>
  <c r="K47" i="11" s="1"/>
  <c r="G51" i="11"/>
  <c r="G52" i="11" s="1"/>
  <c r="G46" i="11"/>
  <c r="F64" i="11"/>
  <c r="F60" i="11"/>
  <c r="G60" i="11" s="1"/>
  <c r="H60" i="11" s="1"/>
  <c r="I60" i="11" s="1"/>
  <c r="J60" i="11" s="1"/>
  <c r="K60" i="11" s="1"/>
  <c r="L60" i="11" s="1"/>
  <c r="M60" i="11" s="1"/>
  <c r="F59" i="11"/>
  <c r="K59" i="11"/>
  <c r="K64" i="11"/>
  <c r="K65" i="11" s="1"/>
  <c r="L58" i="11"/>
  <c r="L45" i="11"/>
  <c r="F66" i="11" l="1"/>
  <c r="G66" i="11" s="1"/>
  <c r="H66" i="11" s="1"/>
  <c r="I66" i="11" s="1"/>
  <c r="J66" i="11" s="1"/>
  <c r="K66" i="11" s="1"/>
  <c r="F65" i="11"/>
  <c r="L46" i="11"/>
  <c r="L51" i="11"/>
  <c r="L52" i="11" s="1"/>
  <c r="L47" i="11"/>
  <c r="M47" i="11" s="1"/>
  <c r="L64" i="11"/>
  <c r="L65" i="11" s="1"/>
  <c r="L59" i="11"/>
  <c r="F53" i="11"/>
  <c r="G53" i="11" s="1"/>
  <c r="H53" i="11" s="1"/>
  <c r="I53" i="11" s="1"/>
  <c r="J53" i="11" s="1"/>
  <c r="K53" i="11" s="1"/>
  <c r="L53" i="11" s="1"/>
  <c r="M53" i="11" s="1"/>
  <c r="F52" i="11"/>
  <c r="L66" i="11" l="1"/>
  <c r="M66" i="11" s="1"/>
  <c r="M58" i="11" l="1"/>
  <c r="M45" i="11"/>
  <c r="M46" i="11" l="1"/>
  <c r="M51" i="11"/>
  <c r="M52" i="11" s="1"/>
  <c r="M59" i="11"/>
  <c r="M64" i="11"/>
  <c r="M65" i="11"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<sst xmlns="http://schemas.openxmlformats.org/spreadsheetml/2006/main" count="493" uniqueCount="217">
  <si>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</si>
  <si>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</si>
  <si>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</si>
  <si>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</si>
  <si>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</si>
  <si>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</si>
  <si>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</si>
  <si>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</si>
  <si>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</si>
  <si>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</si>
  <si>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</si>
  <si>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</si>
  <si>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</si>
  <si>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</si>
  <si>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</si>
  <si>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</si>
  <si>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</si>
  <si>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</si>
  <si>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</si>
  <si>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</si>
  <si>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</si>
  <si>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</si>
  <si>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</si>
  <si>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</si>
  <si>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</si>
  <si>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</si>
  <si>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</si>
  <si>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</si>
  <si>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</si>
  <si>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</si>
  <si>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</si>
  <si>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</si>
  <si>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</si>
  <si>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</si>
  <si>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</si>
  <si>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</si>
  <si>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</si>
  <si>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</si>
  <si>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</si>
  <si>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</si>
  <si>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</si>
  <si>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</si>
  <si>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</si>
  <si>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</si>
  <si>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</si>
  <si>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</si>
  <si>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</si>
  <si>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</si>
  <si>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</si>
  <si>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</si>
  <si>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</si>
  <si>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</si>
  <si>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</si>
  <si>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</si>
  <si>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</si>
  <si>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</si>
  <si>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</si>
  <si>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</si>
  <si>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</si>
  <si>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</si>
  <si>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</si>
  <si>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</si>
  <si>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</si>
  <si>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</si>
  <si>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</si>
  <si>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</si>
  <si>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</si>
  <si>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</si>
  <si>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</si>
  <si>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</si>
  <si>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</si>
  <si>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</si>
  <si>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</si>
  <si>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</si>
  <si>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</si>
  <si>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</si>
  <si>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</si>
  <si>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</si>
  <si>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</si>
  <si>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</si>
  <si>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</si>
  <si>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</si>
  <si>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</si>
  <si>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</si>
  <si>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</si>
  <si>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</si>
  <si>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</si>
  <si>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</si>
  <si>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</si>
  <si>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</si>
  <si>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</si>
  <si>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</si>
  <si>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</si>
  <si>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</si>
  <si>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</si>
  <si>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</si>
  <si>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</si>
  <si>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</si>
  <si>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</si>
  <si>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</si>
  <si>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</si>
  <si>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</si>
  <si>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</si>
  <si>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</si>
  <si>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</si>
  <si>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</si>
  <si>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</si>
  <si>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</si>
  <si>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</si>
  <si>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</si>
  <si>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</si>
  <si>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</si>
  <si>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</si>
  <si>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</si>
  <si>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</si>
  <si>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</si>
  <si>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</si>
  <si>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</si>
  <si>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</si>
  <si>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</si>
  <si>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</si>
  <si>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</si>
  <si>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</si>
  <si>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</si>
  <si>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</si>
  <si>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</si>
  <si>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</si>
  <si>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</si>
  <si>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</si>
  <si>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</si>
  <si>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</si>
  <si>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</si>
  <si>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</si>
  <si>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</si>
  <si>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</si>
  <si>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</si>
  <si>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</si>
  <si>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</si>
  <si>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</si>
  <si>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</si>
  <si>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</si>
  <si>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</si>
  <si>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</si>
  <si>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</si>
  <si>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</si>
  <si>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</si>
  <si>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</si>
  <si>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</si>
  <si>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</si>
  <si>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</si>
  <si>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</si>
  <si>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</si>
  <si>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</si>
  <si>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</si>
  <si>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</si>
  <si>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</si>
  <si>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</si>
  <si>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</si>
  <si>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</si>
  <si>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　　　　　　　　　　　赤字解消・激変緩和措置計画（忠岡町）</t>
    <rPh sb="11" eb="13">
      <t>アカジ</t>
    </rPh>
    <rPh sb="13" eb="15">
      <t>カイショウ</t>
    </rPh>
    <rPh sb="16" eb="18">
      <t>ゲキヘン</t>
    </rPh>
    <rPh sb="18" eb="20">
      <t>カンワ</t>
    </rPh>
    <rPh sb="20" eb="22">
      <t>ソチ</t>
    </rPh>
    <rPh sb="22" eb="24">
      <t>ケイカク</t>
    </rPh>
    <rPh sb="25" eb="28">
      <t>タダオカチョウ</t>
    </rPh>
    <phoneticPr fontId="4"/>
  </si>
  <si>
    <t>忠岡町</t>
    <rPh sb="0" eb="3">
      <t>タダオカチョウ</t>
    </rPh>
    <phoneticPr fontId="2"/>
  </si>
  <si>
    <t>【累積赤字の状況】　 
本町では、平成12年度に介護保険制度導入に伴う老人保健拠出金の減少を見込み、繰越金を財源とした積算を行ったことによる保険料率の大幅な引き下げを実施し、その後２年間保険料率を据え置いた結果、平成14年度に40,441千円の赤字となった。平成15年度以降、赤字解消を図るべく料率の改定を実施したが、急激な住民負担を避けるため大幅な増改定には至らず、収納率低下も相まって各年度の保険給付費に見合う保険料収入が確保できなかった。その結果、後期高齢者医療制度が開始となり全国的に収納率が低下した平成20年度末には166,022千円の累積赤字を抱えることとなった。その後、平成21～23年度の3年間は前期高齢者交付金の増等による単年度黒字が続き、平成23年度末には53,766千円まで累積赤字が一時的に減少したものの、平成24～26年度には前期高齢者交付金の精算額及び前年度国庫支出金精算返還金の増加に伴い単年度赤字が続き、平成26年度末には再び142,649千円の累積赤字を抱えることとなった。平成27・28年度については、主に緊急収納対策プランの実施による収納率の向上及び保険財政共同安定化事業にて交付金が拠出金を超過したこと等により単年度黒字を達成し、平成28年度末時点の累積赤字は88,385千円となったところである。主な法定外繰入金に着目すると、累積赤字を解消するため平成25・26年度に3,000千円ずつ、平成27年度以降は毎年度5,000千円の一般会計繰入を実施しており、また、保険料減免分についても平成23年度以降毎年度一般会計繰入を実施している。
【主な赤字要因】
　①保険給付費に見合った保険料改定を実施できず、保険料収入が確保できなかったこと
　②収納部門の体制整備に起因する収納率の低下
　③一般会計の財政状況悪化に伴う法定外繰入の廃止・縮小
　④特定健診受診率向上や医療費適正化など、医療費抑制に係る取組が不十分であったこと</t>
    <rPh sb="1" eb="3">
      <t>ルイセキ</t>
    </rPh>
    <rPh sb="3" eb="5">
      <t>アカジ</t>
    </rPh>
    <rPh sb="6" eb="8">
      <t>ジョウキョウ</t>
    </rPh>
    <rPh sb="12" eb="14">
      <t>ホンチョウ</t>
    </rPh>
    <rPh sb="17" eb="19">
      <t>ヘイセイ</t>
    </rPh>
    <rPh sb="21" eb="23">
      <t>ネンド</t>
    </rPh>
    <rPh sb="24" eb="26">
      <t>カイゴ</t>
    </rPh>
    <rPh sb="26" eb="28">
      <t>ホケン</t>
    </rPh>
    <rPh sb="28" eb="30">
      <t>セイド</t>
    </rPh>
    <rPh sb="30" eb="32">
      <t>ドウニュウ</t>
    </rPh>
    <rPh sb="33" eb="34">
      <t>トモナ</t>
    </rPh>
    <rPh sb="35" eb="37">
      <t>ロウジン</t>
    </rPh>
    <rPh sb="37" eb="39">
      <t>ホケン</t>
    </rPh>
    <rPh sb="39" eb="42">
      <t>キョシュツキン</t>
    </rPh>
    <rPh sb="43" eb="45">
      <t>ゲンショウ</t>
    </rPh>
    <rPh sb="46" eb="48">
      <t>ミコ</t>
    </rPh>
    <rPh sb="50" eb="52">
      <t>クリコシ</t>
    </rPh>
    <rPh sb="52" eb="53">
      <t>キン</t>
    </rPh>
    <rPh sb="54" eb="56">
      <t>ザイゲン</t>
    </rPh>
    <rPh sb="59" eb="61">
      <t>セキサン</t>
    </rPh>
    <rPh sb="62" eb="63">
      <t>オコナ</t>
    </rPh>
    <rPh sb="70" eb="73">
      <t>ホケンリョウ</t>
    </rPh>
    <rPh sb="73" eb="74">
      <t>リツ</t>
    </rPh>
    <rPh sb="75" eb="77">
      <t>オオハバ</t>
    </rPh>
    <rPh sb="78" eb="79">
      <t>ヒ</t>
    </rPh>
    <rPh sb="80" eb="81">
      <t>サ</t>
    </rPh>
    <rPh sb="83" eb="85">
      <t>ジッシ</t>
    </rPh>
    <rPh sb="89" eb="90">
      <t>ゴ</t>
    </rPh>
    <rPh sb="91" eb="93">
      <t>ネンカン</t>
    </rPh>
    <rPh sb="93" eb="96">
      <t>ホケンリョウ</t>
    </rPh>
    <rPh sb="96" eb="97">
      <t>リツ</t>
    </rPh>
    <rPh sb="98" eb="99">
      <t>ス</t>
    </rPh>
    <rPh sb="100" eb="101">
      <t>オ</t>
    </rPh>
    <rPh sb="103" eb="105">
      <t>ケッカ</t>
    </rPh>
    <rPh sb="106" eb="108">
      <t>ヘイセイ</t>
    </rPh>
    <rPh sb="110" eb="112">
      <t>ネンド</t>
    </rPh>
    <rPh sb="119" eb="121">
      <t>センエン</t>
    </rPh>
    <rPh sb="122" eb="124">
      <t>アカジ</t>
    </rPh>
    <rPh sb="129" eb="131">
      <t>ヘイセイ</t>
    </rPh>
    <rPh sb="133" eb="135">
      <t>ネンド</t>
    </rPh>
    <rPh sb="135" eb="137">
      <t>イコウ</t>
    </rPh>
    <rPh sb="138" eb="140">
      <t>アカジ</t>
    </rPh>
    <rPh sb="140" eb="142">
      <t>カイショウ</t>
    </rPh>
    <rPh sb="143" eb="144">
      <t>ハカ</t>
    </rPh>
    <rPh sb="147" eb="149">
      <t>リョウリツ</t>
    </rPh>
    <rPh sb="150" eb="152">
      <t>カイテイ</t>
    </rPh>
    <rPh sb="153" eb="155">
      <t>ジッシ</t>
    </rPh>
    <rPh sb="159" eb="161">
      <t>キュウゲキ</t>
    </rPh>
    <rPh sb="162" eb="164">
      <t>ジュウミン</t>
    </rPh>
    <rPh sb="164" eb="166">
      <t>フタン</t>
    </rPh>
    <rPh sb="167" eb="168">
      <t>サ</t>
    </rPh>
    <rPh sb="172" eb="174">
      <t>オオハバ</t>
    </rPh>
    <rPh sb="175" eb="176">
      <t>ゾウ</t>
    </rPh>
    <rPh sb="176" eb="178">
      <t>カイテイ</t>
    </rPh>
    <rPh sb="180" eb="181">
      <t>イタ</t>
    </rPh>
    <rPh sb="184" eb="186">
      <t>シュウノウ</t>
    </rPh>
    <rPh sb="186" eb="187">
      <t>リツ</t>
    </rPh>
    <rPh sb="187" eb="189">
      <t>テイカ</t>
    </rPh>
    <rPh sb="190" eb="191">
      <t>アイ</t>
    </rPh>
    <rPh sb="194" eb="197">
      <t>カクネンド</t>
    </rPh>
    <rPh sb="198" eb="200">
      <t>ホケン</t>
    </rPh>
    <rPh sb="200" eb="202">
      <t>キュウフ</t>
    </rPh>
    <rPh sb="202" eb="203">
      <t>ヒ</t>
    </rPh>
    <rPh sb="204" eb="206">
      <t>ミア</t>
    </rPh>
    <rPh sb="207" eb="210">
      <t>ホケンリョウ</t>
    </rPh>
    <rPh sb="210" eb="212">
      <t>シュウニュウ</t>
    </rPh>
    <rPh sb="213" eb="215">
      <t>カクホ</t>
    </rPh>
    <rPh sb="224" eb="226">
      <t>ケッカ</t>
    </rPh>
    <rPh sb="227" eb="236">
      <t>コウキコウレイシャイリョウセイド</t>
    </rPh>
    <rPh sb="237" eb="239">
      <t>カイシ</t>
    </rPh>
    <rPh sb="242" eb="245">
      <t>ゼンコクテキ</t>
    </rPh>
    <rPh sb="246" eb="248">
      <t>シュウノウ</t>
    </rPh>
    <rPh sb="248" eb="249">
      <t>リツ</t>
    </rPh>
    <rPh sb="250" eb="252">
      <t>テイカ</t>
    </rPh>
    <rPh sb="254" eb="256">
      <t>ヘイセイ</t>
    </rPh>
    <rPh sb="258" eb="260">
      <t>ネンド</t>
    </rPh>
    <rPh sb="260" eb="261">
      <t>マツ</t>
    </rPh>
    <rPh sb="270" eb="272">
      <t>センエン</t>
    </rPh>
    <rPh sb="273" eb="275">
      <t>ルイセキ</t>
    </rPh>
    <rPh sb="275" eb="277">
      <t>アカジ</t>
    </rPh>
    <rPh sb="278" eb="279">
      <t>カカ</t>
    </rPh>
    <rPh sb="290" eb="291">
      <t>ゴ</t>
    </rPh>
    <rPh sb="292" eb="294">
      <t>ヘイセイ</t>
    </rPh>
    <rPh sb="299" eb="301">
      <t>ネンド</t>
    </rPh>
    <rPh sb="303" eb="305">
      <t>ネンカン</t>
    </rPh>
    <rPh sb="306" eb="308">
      <t>ゼンキ</t>
    </rPh>
    <rPh sb="308" eb="311">
      <t>コウレイシャ</t>
    </rPh>
    <rPh sb="311" eb="314">
      <t>コウフキン</t>
    </rPh>
    <rPh sb="315" eb="316">
      <t>ゾウ</t>
    </rPh>
    <rPh sb="316" eb="317">
      <t>トウ</t>
    </rPh>
    <rPh sb="320" eb="323">
      <t>タンネンド</t>
    </rPh>
    <rPh sb="323" eb="325">
      <t>クロジ</t>
    </rPh>
    <rPh sb="326" eb="327">
      <t>ツヅ</t>
    </rPh>
    <rPh sb="329" eb="331">
      <t>ヘイセイ</t>
    </rPh>
    <rPh sb="333" eb="336">
      <t>ネンドマツ</t>
    </rPh>
    <rPh sb="344" eb="346">
      <t>センエン</t>
    </rPh>
    <rPh sb="348" eb="350">
      <t>ルイセキ</t>
    </rPh>
    <rPh sb="350" eb="352">
      <t>アカジ</t>
    </rPh>
    <rPh sb="353" eb="356">
      <t>イチジテキ</t>
    </rPh>
    <rPh sb="357" eb="359">
      <t>ゲンショウ</t>
    </rPh>
    <rPh sb="365" eb="367">
      <t>ヘイセイ</t>
    </rPh>
    <rPh sb="372" eb="374">
      <t>ネンド</t>
    </rPh>
    <rPh sb="376" eb="378">
      <t>ゼンキ</t>
    </rPh>
    <rPh sb="378" eb="381">
      <t>コウレイシャ</t>
    </rPh>
    <rPh sb="381" eb="384">
      <t>コウフキン</t>
    </rPh>
    <rPh sb="385" eb="387">
      <t>セイサン</t>
    </rPh>
    <rPh sb="387" eb="388">
      <t>ガク</t>
    </rPh>
    <rPh sb="388" eb="389">
      <t>オヨ</t>
    </rPh>
    <rPh sb="390" eb="393">
      <t>ゼンネンド</t>
    </rPh>
    <rPh sb="393" eb="398">
      <t>コッコシシュツキン</t>
    </rPh>
    <rPh sb="398" eb="403">
      <t>セイサンヘンカンキン</t>
    </rPh>
    <rPh sb="404" eb="406">
      <t>ゾウカ</t>
    </rPh>
    <rPh sb="407" eb="408">
      <t>トモナ</t>
    </rPh>
    <rPh sb="409" eb="412">
      <t>タンネンド</t>
    </rPh>
    <rPh sb="412" eb="414">
      <t>アカジ</t>
    </rPh>
    <rPh sb="415" eb="416">
      <t>ツヅ</t>
    </rPh>
    <rPh sb="418" eb="420">
      <t>ヘイセイ</t>
    </rPh>
    <rPh sb="422" eb="425">
      <t>ネンドマツ</t>
    </rPh>
    <rPh sb="427" eb="428">
      <t>フタタ</t>
    </rPh>
    <rPh sb="436" eb="438">
      <t>センエン</t>
    </rPh>
    <rPh sb="439" eb="443">
      <t>ルイセキアカジ</t>
    </rPh>
    <rPh sb="444" eb="445">
      <t>カカ</t>
    </rPh>
    <rPh sb="454" eb="456">
      <t>ヘイセイ</t>
    </rPh>
    <rPh sb="461" eb="463">
      <t>ネンド</t>
    </rPh>
    <rPh sb="469" eb="470">
      <t>オモ</t>
    </rPh>
    <rPh sb="471" eb="473">
      <t>キンキュウ</t>
    </rPh>
    <rPh sb="473" eb="475">
      <t>シュウノウ</t>
    </rPh>
    <rPh sb="475" eb="477">
      <t>タイサク</t>
    </rPh>
    <rPh sb="481" eb="483">
      <t>ジッシ</t>
    </rPh>
    <rPh sb="486" eb="488">
      <t>シュウノウ</t>
    </rPh>
    <rPh sb="488" eb="489">
      <t>リツ</t>
    </rPh>
    <rPh sb="490" eb="492">
      <t>コウジョウ</t>
    </rPh>
    <rPh sb="492" eb="493">
      <t>オヨ</t>
    </rPh>
    <rPh sb="494" eb="505">
      <t>ホケンザイセイキョウドウアンテイカジギョウ</t>
    </rPh>
    <rPh sb="507" eb="510">
      <t>コウフキン</t>
    </rPh>
    <rPh sb="511" eb="514">
      <t>キョシュツキン</t>
    </rPh>
    <rPh sb="515" eb="517">
      <t>チョウカ</t>
    </rPh>
    <rPh sb="521" eb="522">
      <t>トウ</t>
    </rPh>
    <rPh sb="525" eb="528">
      <t>タンネンド</t>
    </rPh>
    <rPh sb="528" eb="530">
      <t>クロジ</t>
    </rPh>
    <rPh sb="531" eb="533">
      <t>タッセイ</t>
    </rPh>
    <rPh sb="535" eb="537">
      <t>ヘイセイ</t>
    </rPh>
    <rPh sb="539" eb="541">
      <t>ネンド</t>
    </rPh>
    <rPh sb="541" eb="542">
      <t>マツ</t>
    </rPh>
    <rPh sb="542" eb="544">
      <t>ジテン</t>
    </rPh>
    <rPh sb="545" eb="549">
      <t>ルイセキアカジ</t>
    </rPh>
    <rPh sb="556" eb="558">
      <t>センエン</t>
    </rPh>
    <rPh sb="569" eb="570">
      <t>オモ</t>
    </rPh>
    <rPh sb="571" eb="573">
      <t>ホウテイ</t>
    </rPh>
    <rPh sb="573" eb="574">
      <t>ガイ</t>
    </rPh>
    <rPh sb="574" eb="576">
      <t>クリイレ</t>
    </rPh>
    <rPh sb="576" eb="577">
      <t>キン</t>
    </rPh>
    <rPh sb="578" eb="580">
      <t>チャクモク</t>
    </rPh>
    <rPh sb="584" eb="588">
      <t>ルイセキアカジ</t>
    </rPh>
    <rPh sb="589" eb="591">
      <t>カイショウ</t>
    </rPh>
    <rPh sb="595" eb="597">
      <t>ヘイセイ</t>
    </rPh>
    <rPh sb="602" eb="604">
      <t>ネンド</t>
    </rPh>
    <rPh sb="610" eb="612">
      <t>センエン</t>
    </rPh>
    <rPh sb="615" eb="617">
      <t>ヘイセイ</t>
    </rPh>
    <rPh sb="619" eb="621">
      <t>ネンド</t>
    </rPh>
    <rPh sb="621" eb="623">
      <t>イコウ</t>
    </rPh>
    <rPh sb="624" eb="627">
      <t>マイネンド</t>
    </rPh>
    <rPh sb="632" eb="634">
      <t>センエン</t>
    </rPh>
    <rPh sb="635" eb="639">
      <t>イッパンカイケイ</t>
    </rPh>
    <rPh sb="639" eb="641">
      <t>クリイレ</t>
    </rPh>
    <rPh sb="642" eb="644">
      <t>ジッシ</t>
    </rPh>
    <rPh sb="652" eb="655">
      <t>ホケンリョウ</t>
    </rPh>
    <rPh sb="655" eb="657">
      <t>ゲンメン</t>
    </rPh>
    <rPh sb="657" eb="658">
      <t>ブン</t>
    </rPh>
    <rPh sb="663" eb="665">
      <t>ヘイセイ</t>
    </rPh>
    <rPh sb="667" eb="669">
      <t>ネンド</t>
    </rPh>
    <rPh sb="669" eb="671">
      <t>イコウ</t>
    </rPh>
    <rPh sb="671" eb="674">
      <t>マイネンド</t>
    </rPh>
    <rPh sb="674" eb="676">
      <t>イッパン</t>
    </rPh>
    <rPh sb="676" eb="678">
      <t>カイケイ</t>
    </rPh>
    <rPh sb="678" eb="679">
      <t>ク</t>
    </rPh>
    <rPh sb="679" eb="680">
      <t>イ</t>
    </rPh>
    <rPh sb="681" eb="683">
      <t>ジッシ</t>
    </rPh>
    <rPh sb="691" eb="692">
      <t>オモ</t>
    </rPh>
    <rPh sb="693" eb="695">
      <t>アカジ</t>
    </rPh>
    <rPh sb="695" eb="697">
      <t>ヨウイン</t>
    </rPh>
    <rPh sb="701" eb="703">
      <t>ホケン</t>
    </rPh>
    <rPh sb="703" eb="705">
      <t>キュウフ</t>
    </rPh>
    <rPh sb="705" eb="706">
      <t>ヒ</t>
    </rPh>
    <rPh sb="707" eb="709">
      <t>ミア</t>
    </rPh>
    <rPh sb="711" eb="714">
      <t>ホケンリョウ</t>
    </rPh>
    <rPh sb="714" eb="716">
      <t>カイテイ</t>
    </rPh>
    <rPh sb="717" eb="719">
      <t>ジッシ</t>
    </rPh>
    <rPh sb="723" eb="726">
      <t>ホケンリョウ</t>
    </rPh>
    <rPh sb="726" eb="728">
      <t>シュウニュウ</t>
    </rPh>
    <rPh sb="729" eb="731">
      <t>カクホ</t>
    </rPh>
    <rPh sb="742" eb="744">
      <t>シュウノウ</t>
    </rPh>
    <rPh sb="744" eb="746">
      <t>ブモン</t>
    </rPh>
    <rPh sb="747" eb="749">
      <t>タイセイ</t>
    </rPh>
    <rPh sb="749" eb="751">
      <t>セイビ</t>
    </rPh>
    <rPh sb="752" eb="754">
      <t>キイン</t>
    </rPh>
    <rPh sb="756" eb="758">
      <t>シュウノウ</t>
    </rPh>
    <rPh sb="758" eb="759">
      <t>リツ</t>
    </rPh>
    <rPh sb="760" eb="762">
      <t>テイカ</t>
    </rPh>
    <rPh sb="765" eb="767">
      <t>イッパン</t>
    </rPh>
    <rPh sb="767" eb="769">
      <t>カイケイ</t>
    </rPh>
    <rPh sb="770" eb="772">
      <t>ザイセイ</t>
    </rPh>
    <rPh sb="772" eb="774">
      <t>ジョウキョウ</t>
    </rPh>
    <rPh sb="774" eb="776">
      <t>アッカ</t>
    </rPh>
    <rPh sb="777" eb="778">
      <t>トモナ</t>
    </rPh>
    <rPh sb="779" eb="781">
      <t>ホウテイ</t>
    </rPh>
    <rPh sb="781" eb="782">
      <t>ガイ</t>
    </rPh>
    <rPh sb="782" eb="784">
      <t>クリイレ</t>
    </rPh>
    <rPh sb="785" eb="787">
      <t>ハイシ</t>
    </rPh>
    <rPh sb="788" eb="790">
      <t>シュクショウ</t>
    </rPh>
    <rPh sb="793" eb="795">
      <t>トクテイ</t>
    </rPh>
    <rPh sb="795" eb="797">
      <t>ケンシン</t>
    </rPh>
    <rPh sb="797" eb="799">
      <t>ジュシン</t>
    </rPh>
    <rPh sb="799" eb="800">
      <t>リツ</t>
    </rPh>
    <rPh sb="800" eb="802">
      <t>コウジョウ</t>
    </rPh>
    <rPh sb="803" eb="806">
      <t>イリョウヒ</t>
    </rPh>
    <rPh sb="806" eb="809">
      <t>テキセイカ</t>
    </rPh>
    <rPh sb="812" eb="815">
      <t>イリョウヒ</t>
    </rPh>
    <rPh sb="815" eb="817">
      <t>ヨクセイ</t>
    </rPh>
    <rPh sb="818" eb="819">
      <t>カカ</t>
    </rPh>
    <rPh sb="820" eb="822">
      <t>トリクミ</t>
    </rPh>
    <rPh sb="823" eb="826">
      <t>フジュウブン</t>
    </rPh>
    <phoneticPr fontId="2"/>
  </si>
  <si>
    <t>平成29年度決算で赤字解消。</t>
    <rPh sb="0" eb="2">
      <t>ヘイセイ</t>
    </rPh>
    <rPh sb="4" eb="6">
      <t>ネンド</t>
    </rPh>
    <rPh sb="6" eb="8">
      <t>ケッサン</t>
    </rPh>
    <rPh sb="9" eb="11">
      <t>アカジ</t>
    </rPh>
    <rPh sb="11" eb="13">
      <t>カイショウ</t>
    </rPh>
    <phoneticPr fontId="2"/>
  </si>
  <si>
    <t>【①収納対策】
口座振替推進要領に基づき、新規加入者には原則口座振替納付を勧奨し、ペイジーによる登録受付を実施する。また、滞納者対策として、新規滞納者に対しては、電話及び文書による催告や財産調査等を中心に行い、長期滞納者化を防ぐ。長期滞納者に対しては、財産調査等を行い、差押等滞納処分を積極的に実施した。
【②インセンティブを重視した事業展開】
保険者努力支援制度で定められている評価指標のうち、健診等受診率や保険料収納率等の目標値の達成に努め、糖尿病性腎症重症化予防事業や地域包括ケア等評価指標の対象となる事業について、インセンティブが働くよう重点的に実施した。</t>
    <rPh sb="2" eb="4">
      <t>シュウノウ</t>
    </rPh>
    <rPh sb="4" eb="6">
      <t>タイサク</t>
    </rPh>
    <rPh sb="8" eb="10">
      <t>コウザ</t>
    </rPh>
    <rPh sb="10" eb="12">
      <t>フリカエ</t>
    </rPh>
    <rPh sb="12" eb="14">
      <t>スイシン</t>
    </rPh>
    <rPh sb="14" eb="16">
      <t>ヨウリョウ</t>
    </rPh>
    <rPh sb="17" eb="18">
      <t>モト</t>
    </rPh>
    <rPh sb="28" eb="30">
      <t>ゲンソク</t>
    </rPh>
    <rPh sb="61" eb="64">
      <t>タイノウシャ</t>
    </rPh>
    <rPh sb="64" eb="66">
      <t>タイサク</t>
    </rPh>
    <rPh sb="70" eb="72">
      <t>シンキ</t>
    </rPh>
    <rPh sb="72" eb="74">
      <t>タイノウ</t>
    </rPh>
    <rPh sb="74" eb="75">
      <t>シャ</t>
    </rPh>
    <rPh sb="76" eb="77">
      <t>タイ</t>
    </rPh>
    <rPh sb="81" eb="83">
      <t>デンワ</t>
    </rPh>
    <rPh sb="83" eb="84">
      <t>オヨ</t>
    </rPh>
    <rPh sb="85" eb="87">
      <t>ブンショ</t>
    </rPh>
    <rPh sb="90" eb="92">
      <t>サイコク</t>
    </rPh>
    <rPh sb="93" eb="95">
      <t>ザイサン</t>
    </rPh>
    <rPh sb="95" eb="97">
      <t>チョウサ</t>
    </rPh>
    <rPh sb="97" eb="98">
      <t>トウ</t>
    </rPh>
    <rPh sb="99" eb="101">
      <t>チュウシン</t>
    </rPh>
    <rPh sb="102" eb="103">
      <t>オコナ</t>
    </rPh>
    <rPh sb="105" eb="107">
      <t>チョウキ</t>
    </rPh>
    <rPh sb="107" eb="110">
      <t>タイノウシャ</t>
    </rPh>
    <rPh sb="110" eb="111">
      <t>カ</t>
    </rPh>
    <rPh sb="112" eb="113">
      <t>フセ</t>
    </rPh>
    <rPh sb="115" eb="117">
      <t>チョウキ</t>
    </rPh>
    <rPh sb="117" eb="120">
      <t>タイノウシャ</t>
    </rPh>
    <rPh sb="121" eb="122">
      <t>タイ</t>
    </rPh>
    <rPh sb="126" eb="130">
      <t>ザイサンチョウサ</t>
    </rPh>
    <rPh sb="130" eb="131">
      <t>トウ</t>
    </rPh>
    <rPh sb="132" eb="133">
      <t>オコナ</t>
    </rPh>
    <rPh sb="135" eb="137">
      <t>サシオサエ</t>
    </rPh>
    <rPh sb="137" eb="138">
      <t>トウ</t>
    </rPh>
    <rPh sb="138" eb="140">
      <t>タイノウ</t>
    </rPh>
    <rPh sb="140" eb="142">
      <t>ショブン</t>
    </rPh>
    <rPh sb="143" eb="146">
      <t>セッキョクテキ</t>
    </rPh>
    <rPh sb="147" eb="149">
      <t>ジッシ</t>
    </rPh>
    <rPh sb="163" eb="165">
      <t>ジュウシ</t>
    </rPh>
    <rPh sb="167" eb="169">
      <t>ジギョウ</t>
    </rPh>
    <rPh sb="169" eb="171">
      <t>テンカイ</t>
    </rPh>
    <rPh sb="173" eb="176">
      <t>ホケンシャ</t>
    </rPh>
    <rPh sb="176" eb="178">
      <t>ドリョク</t>
    </rPh>
    <rPh sb="178" eb="180">
      <t>シエン</t>
    </rPh>
    <rPh sb="180" eb="182">
      <t>セイド</t>
    </rPh>
    <rPh sb="183" eb="184">
      <t>サダ</t>
    </rPh>
    <rPh sb="190" eb="192">
      <t>ヒョウカ</t>
    </rPh>
    <rPh sb="192" eb="194">
      <t>シヒョウ</t>
    </rPh>
    <rPh sb="198" eb="200">
      <t>ケンシン</t>
    </rPh>
    <rPh sb="200" eb="201">
      <t>トウ</t>
    </rPh>
    <rPh sb="201" eb="203">
      <t>ジュシン</t>
    </rPh>
    <rPh sb="203" eb="204">
      <t>リツ</t>
    </rPh>
    <rPh sb="205" eb="208">
      <t>ホケンリョウ</t>
    </rPh>
    <rPh sb="208" eb="210">
      <t>シュウノウ</t>
    </rPh>
    <rPh sb="210" eb="211">
      <t>リツ</t>
    </rPh>
    <rPh sb="211" eb="212">
      <t>トウ</t>
    </rPh>
    <rPh sb="213" eb="216">
      <t>モクヒョウチ</t>
    </rPh>
    <rPh sb="217" eb="219">
      <t>タッセイ</t>
    </rPh>
    <rPh sb="220" eb="221">
      <t>ツト</t>
    </rPh>
    <rPh sb="223" eb="236">
      <t>トウニョウビョウセイジンショウジュウショウカヨボウジギョウ</t>
    </rPh>
    <rPh sb="237" eb="239">
      <t>チイキ</t>
    </rPh>
    <rPh sb="239" eb="241">
      <t>ホウカツ</t>
    </rPh>
    <rPh sb="243" eb="244">
      <t>トウ</t>
    </rPh>
    <rPh sb="244" eb="246">
      <t>ヒョウカ</t>
    </rPh>
    <rPh sb="246" eb="248">
      <t>シヒョウ</t>
    </rPh>
    <rPh sb="249" eb="251">
      <t>タイショウ</t>
    </rPh>
    <rPh sb="254" eb="256">
      <t>ジギョウ</t>
    </rPh>
    <rPh sb="269" eb="270">
      <t>ハタラ</t>
    </rPh>
    <rPh sb="273" eb="276">
      <t>ジュウテンテキ</t>
    </rPh>
    <rPh sb="277" eb="279">
      <t>ジッシ</t>
    </rPh>
    <phoneticPr fontId="2"/>
  </si>
  <si>
    <t>・平成29年度決算で赤字解消が図られたので、平成30年度から大阪府国保運営方針に基づき統一基準とした。</t>
    <rPh sb="1" eb="3">
      <t>ヘイセイ</t>
    </rPh>
    <rPh sb="5" eb="7">
      <t>ネンド</t>
    </rPh>
    <rPh sb="7" eb="9">
      <t>ケッサン</t>
    </rPh>
    <rPh sb="10" eb="12">
      <t>アカジ</t>
    </rPh>
    <rPh sb="12" eb="14">
      <t>カイショウ</t>
    </rPh>
    <rPh sb="15" eb="16">
      <t>ハカ</t>
    </rPh>
    <rPh sb="22" eb="24">
      <t>ヘイセイ</t>
    </rPh>
    <rPh sb="26" eb="28">
      <t>ネンド</t>
    </rPh>
    <rPh sb="30" eb="33">
      <t>オオサカフ</t>
    </rPh>
    <rPh sb="33" eb="35">
      <t>コクホ</t>
    </rPh>
    <rPh sb="35" eb="37">
      <t>ウンエイ</t>
    </rPh>
    <rPh sb="37" eb="39">
      <t>ホウシン</t>
    </rPh>
    <rPh sb="40" eb="41">
      <t>モト</t>
    </rPh>
    <rPh sb="43" eb="45">
      <t>トウイツ</t>
    </rPh>
    <rPh sb="45" eb="47">
      <t>キジュン</t>
    </rPh>
    <phoneticPr fontId="2"/>
  </si>
  <si>
    <t>料</t>
  </si>
  <si>
    <t>統一</t>
  </si>
  <si>
    <t>8.34％（45）</t>
  </si>
  <si>
    <t>25,900円（35）</t>
  </si>
  <si>
    <t>25,600円（20）</t>
  </si>
  <si>
    <t>54万円</t>
  </si>
  <si>
    <t>2.80％（45）</t>
  </si>
  <si>
    <t>9,460円（35）</t>
  </si>
  <si>
    <t>11,430円（20）</t>
  </si>
  <si>
    <t>19万円</t>
  </si>
  <si>
    <t>現状</t>
  </si>
  <si>
    <t>第1年次</t>
  </si>
  <si>
    <t>第2年次</t>
  </si>
  <si>
    <t>第3年次</t>
  </si>
  <si>
    <t>第4年次</t>
  </si>
  <si>
    <t>第5年次</t>
  </si>
  <si>
    <t>第6年次</t>
  </si>
  <si>
    <t>令和6年度</t>
  </si>
  <si>
    <t>平成29年度</t>
  </si>
  <si>
    <t>平成30年度</t>
  </si>
  <si>
    <t>令和元年度</t>
  </si>
  <si>
    <t>令和2年度</t>
  </si>
  <si>
    <t>令和3年度</t>
  </si>
  <si>
    <t>令和4年度</t>
  </si>
  <si>
    <t>令和5年度</t>
  </si>
  <si>
    <t>2.75％（45）</t>
  </si>
  <si>
    <t>7,640円（20）</t>
  </si>
  <si>
    <t>16万円</t>
  </si>
  <si>
    <t>据え置き</t>
  </si>
  <si>
    <t>一部据え置き</t>
  </si>
  <si>
    <t>仮算定有</t>
  </si>
  <si>
    <t>7月</t>
  </si>
  <si>
    <t>12ヶ月</t>
  </si>
  <si>
    <t>忠岡町長　杉原　健士</t>
    <rPh sb="0" eb="4">
      <t>タダオカチョウチョウ</t>
    </rPh>
    <rPh sb="5" eb="7">
      <t>スギハラ</t>
    </rPh>
    <rPh sb="8" eb="10">
      <t>ケンシ</t>
    </rPh>
    <phoneticPr fontId="2"/>
  </si>
  <si>
    <t>8.33%（45）</t>
  </si>
  <si>
    <t>8.6%（45）</t>
  </si>
  <si>
    <t>28,902円（35）</t>
  </si>
  <si>
    <t>30,417円（35）</t>
  </si>
  <si>
    <t>30,931円（20）</t>
  </si>
  <si>
    <t>32,099円（20）</t>
  </si>
  <si>
    <t>2.69%（45）</t>
    <phoneticPr fontId="2"/>
  </si>
  <si>
    <t>9,249円（35）</t>
    <phoneticPr fontId="2"/>
  </si>
  <si>
    <t>9,358円（35）</t>
    <phoneticPr fontId="2"/>
  </si>
  <si>
    <t>9,898円（20）</t>
    <phoneticPr fontId="2"/>
  </si>
  <si>
    <t>9,875円（20）</t>
    <phoneticPr fontId="2"/>
  </si>
  <si>
    <t>2.58%（45）</t>
    <phoneticPr fontId="2"/>
  </si>
  <si>
    <t>2.66%（45）</t>
    <phoneticPr fontId="2"/>
  </si>
  <si>
    <t>11,180円（35）</t>
    <phoneticPr fontId="2"/>
  </si>
  <si>
    <t>19,134円（55）</t>
    <phoneticPr fontId="2"/>
  </si>
  <si>
    <t>19,729円（55）</t>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</si>
  <si>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</si>
  <si>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令和　５年　１月　１８日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</si>
</sst>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7"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
      <sz val="11"/>
      <color rgb="FF9C0006"/>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7CE"/>
      </patternFill>
    </fill>
  </fills>
  <borders count="10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xf numFmtId="0" fontId="36" fillId="5" borderId="0" applyNumberFormat="0" applyBorder="0" applyAlignment="0" applyProtection="0">
      <alignment vertical="center"/>
    </xf>
  </cellStyleXfs>
  <cellXfs count="337">
    <xf numFmtId="0" fontId="0" fillId="0" borderId="0" xfId="0">
      <alignment vertical="center"/>
    </xf>
    <xf numFmtId="0" fontId="1" fillId="2" borderId="0" xfId="3" applyFill="1" applyProtection="1"/>
    <xf numFmtId="38" fontId="1" fillId="2" borderId="0" xfId="1" applyFont="1" applyFill="1" applyAlignment="1" applyProtection="1"/>
    <xf numFmtId="0" fontId="7" fillId="2" borderId="0" xfId="3" applyFont="1" applyFill="1" applyAlignment="1" applyProtection="1"/>
    <xf numFmtId="0" fontId="7" fillId="2" borderId="0" xfId="3" applyFont="1" applyFill="1" applyProtection="1"/>
    <xf numFmtId="0" fontId="1" fillId="2" borderId="0" xfId="3" applyFont="1" applyFill="1" applyProtection="1"/>
    <xf numFmtId="0" fontId="10" fillId="2" borderId="0" xfId="3" applyFont="1" applyFill="1" applyBorder="1" applyAlignment="1" applyProtection="1">
      <alignment horizontal="right" vertical="center"/>
    </xf>
    <xf numFmtId="0" fontId="11" fillId="2" borderId="0" xfId="3" applyFont="1" applyFill="1" applyProtection="1"/>
    <xf numFmtId="0" fontId="13" fillId="2" borderId="0" xfId="3" applyFont="1" applyFill="1" applyProtection="1"/>
    <xf numFmtId="0" fontId="8" fillId="2" borderId="0" xfId="3" applyFont="1" applyFill="1" applyProtection="1"/>
    <xf numFmtId="0" fontId="14" fillId="2" borderId="0" xfId="3" applyFont="1" applyFill="1" applyAlignment="1" applyProtection="1"/>
    <xf numFmtId="38" fontId="8" fillId="2" borderId="0" xfId="1" applyFont="1" applyFill="1" applyAlignment="1" applyProtection="1"/>
    <xf numFmtId="0" fontId="15" fillId="2" borderId="0" xfId="3" applyFont="1" applyFill="1" applyAlignment="1" applyProtection="1">
      <alignment horizontal="right"/>
    </xf>
    <xf numFmtId="0" fontId="15" fillId="2" borderId="0" xfId="3" applyFont="1" applyFill="1" applyAlignment="1" applyProtection="1"/>
    <xf numFmtId="0" fontId="16" fillId="2" borderId="0" xfId="3" applyFont="1" applyFill="1" applyProtection="1"/>
    <xf numFmtId="0" fontId="20" fillId="2" borderId="0" xfId="3" applyFont="1" applyFill="1" applyProtection="1"/>
    <xf numFmtId="0" fontId="20" fillId="2" borderId="0" xfId="3" applyFont="1" applyFill="1" applyAlignment="1" applyProtection="1">
      <alignment horizontal="left"/>
    </xf>
    <xf numFmtId="0" fontId="8" fillId="2" borderId="0" xfId="3" applyFont="1" applyFill="1" applyBorder="1" applyProtection="1"/>
    <xf numFmtId="38" fontId="8" fillId="2" borderId="0" xfId="1" applyFont="1" applyFill="1" applyBorder="1" applyAlignment="1" applyProtection="1"/>
    <xf numFmtId="0" fontId="8" fillId="2" borderId="0" xfId="3" applyFont="1" applyFill="1" applyAlignment="1" applyProtection="1">
      <alignment horizontal="right"/>
    </xf>
    <xf numFmtId="0" fontId="8" fillId="2" borderId="0" xfId="3" applyFont="1" applyFill="1" applyBorder="1" applyAlignment="1" applyProtection="1"/>
    <xf numFmtId="0" fontId="9" fillId="2" borderId="0" xfId="3" applyFont="1" applyFill="1" applyProtection="1"/>
    <xf numFmtId="0" fontId="9" fillId="2" borderId="0" xfId="3" applyFont="1" applyFill="1" applyAlignment="1" applyProtection="1">
      <alignment horizontal="right"/>
    </xf>
    <xf numFmtId="0" fontId="10" fillId="2" borderId="0" xfId="3" applyFont="1" applyFill="1" applyBorder="1" applyAlignment="1" applyProtection="1"/>
    <xf numFmtId="0" fontId="22" fillId="2" borderId="0" xfId="3" applyFont="1" applyFill="1" applyProtection="1"/>
    <xf numFmtId="0" fontId="10" fillId="2" borderId="0" xfId="3" applyFont="1" applyFill="1" applyProtection="1"/>
    <xf numFmtId="0" fontId="17" fillId="2" borderId="0" xfId="3" applyFont="1" applyFill="1" applyProtection="1"/>
    <xf numFmtId="0" fontId="8" fillId="2" borderId="0" xfId="3" applyFont="1" applyFill="1" applyBorder="1" applyAlignment="1" applyProtection="1">
      <alignment horizontal="left" vertical="center"/>
    </xf>
    <xf numFmtId="49" fontId="8" fillId="2" borderId="0" xfId="3" applyNumberFormat="1" applyFont="1" applyFill="1" applyBorder="1" applyAlignment="1" applyProtection="1">
      <alignment horizontal="left" vertical="center"/>
    </xf>
    <xf numFmtId="0" fontId="7" fillId="2" borderId="0" xfId="3" applyFont="1" applyFill="1" applyBorder="1" applyProtection="1"/>
    <xf numFmtId="0" fontId="9" fillId="2" borderId="0" xfId="3" applyFont="1" applyFill="1" applyBorder="1" applyAlignment="1" applyProtection="1">
      <alignment horizontal="right"/>
    </xf>
    <xf numFmtId="0" fontId="23" fillId="2" borderId="0" xfId="3" applyFont="1" applyFill="1" applyAlignment="1" applyProtection="1">
      <alignment horizontal="center" vertical="center"/>
    </xf>
    <xf numFmtId="0" fontId="3" fillId="2" borderId="0" xfId="3" applyFont="1" applyFill="1" applyAlignment="1" applyProtection="1">
      <alignment horizontal="center" vertical="center"/>
    </xf>
    <xf numFmtId="0" fontId="17" fillId="2" borderId="15" xfId="3" applyFont="1" applyFill="1" applyBorder="1" applyAlignment="1" applyProtection="1">
      <alignment horizontal="center" vertical="center"/>
    </xf>
    <xf numFmtId="0" fontId="18" fillId="2" borderId="0" xfId="3" applyFont="1" applyFill="1" applyBorder="1" applyAlignment="1" applyProtection="1">
      <alignment vertical="top" wrapText="1"/>
    </xf>
    <xf numFmtId="0" fontId="17" fillId="3" borderId="22" xfId="3" applyFont="1" applyFill="1" applyBorder="1" applyAlignment="1" applyProtection="1">
      <alignment horizontal="left" vertical="center"/>
    </xf>
    <xf numFmtId="0" fontId="17" fillId="2" borderId="23" xfId="3" applyFont="1" applyFill="1" applyBorder="1" applyAlignment="1" applyProtection="1">
      <alignment horizontal="left" vertical="center"/>
    </xf>
    <xf numFmtId="0" fontId="17" fillId="3" borderId="23" xfId="3" applyFont="1" applyFill="1" applyBorder="1" applyAlignment="1" applyProtection="1">
      <alignment horizontal="left" vertical="center"/>
    </xf>
    <xf numFmtId="0" fontId="17" fillId="3" borderId="21" xfId="3" applyFont="1" applyFill="1" applyBorder="1" applyAlignment="1" applyProtection="1">
      <alignment horizontal="left" vertical="center"/>
    </xf>
    <xf numFmtId="176" fontId="17" fillId="3" borderId="5" xfId="4" applyNumberFormat="1" applyFont="1" applyFill="1" applyBorder="1" applyAlignment="1" applyProtection="1">
      <alignment horizontal="right"/>
      <protection locked="0"/>
    </xf>
    <xf numFmtId="0" fontId="17" fillId="2" borderId="0" xfId="3" applyFont="1" applyFill="1" applyBorder="1" applyProtection="1"/>
    <xf numFmtId="0" fontId="25" fillId="2" borderId="0" xfId="3" applyFont="1" applyFill="1" applyProtection="1"/>
    <xf numFmtId="0" fontId="17" fillId="3" borderId="27" xfId="3" applyFont="1" applyFill="1" applyBorder="1" applyAlignment="1" applyProtection="1">
      <alignment horizontal="center"/>
    </xf>
    <xf numFmtId="0" fontId="17" fillId="3" borderId="28" xfId="3" applyFont="1" applyFill="1" applyBorder="1" applyAlignment="1" applyProtection="1">
      <alignment horizontal="left" vertical="center" wrapText="1"/>
    </xf>
    <xf numFmtId="0" fontId="17" fillId="3" borderId="51" xfId="3" applyFont="1" applyFill="1" applyBorder="1" applyAlignment="1" applyProtection="1">
      <alignment horizontal="center" vertical="center" wrapText="1"/>
    </xf>
    <xf numFmtId="0" fontId="17" fillId="3" borderId="21" xfId="3" applyFont="1" applyFill="1" applyBorder="1" applyAlignment="1" applyProtection="1">
      <alignment horizontal="center" vertical="center"/>
    </xf>
    <xf numFmtId="0" fontId="24" fillId="2" borderId="0" xfId="3" applyFont="1" applyFill="1" applyBorder="1" applyAlignment="1" applyProtection="1">
      <alignment vertical="top" wrapText="1"/>
    </xf>
    <xf numFmtId="0" fontId="17" fillId="2" borderId="29" xfId="3" applyFont="1" applyFill="1" applyBorder="1" applyAlignment="1" applyProtection="1">
      <alignment vertical="center"/>
    </xf>
    <xf numFmtId="0" fontId="17" fillId="3" borderId="39" xfId="3" applyFont="1" applyFill="1" applyBorder="1" applyAlignment="1" applyProtection="1">
      <alignment horizontal="left" vertical="center"/>
    </xf>
    <xf numFmtId="0" fontId="17" fillId="2" borderId="29" xfId="3" applyFont="1" applyFill="1" applyBorder="1" applyAlignment="1" applyProtection="1">
      <alignment horizontal="center" vertical="center"/>
    </xf>
    <xf numFmtId="0" fontId="8" fillId="2" borderId="0" xfId="3" applyFont="1" applyFill="1" applyBorder="1" applyAlignment="1" applyProtection="1">
      <alignment horizontal="center"/>
    </xf>
    <xf numFmtId="0" fontId="17" fillId="2" borderId="2" xfId="3" applyFont="1" applyFill="1" applyBorder="1" applyAlignment="1" applyProtection="1">
      <alignment horizontal="center"/>
    </xf>
    <xf numFmtId="0" fontId="17" fillId="2" borderId="5" xfId="3" applyFont="1" applyFill="1" applyBorder="1" applyAlignment="1" applyProtection="1">
      <alignment horizontal="center"/>
    </xf>
    <xf numFmtId="0" fontId="21" fillId="2" borderId="1" xfId="3" applyFont="1" applyFill="1" applyBorder="1" applyAlignment="1" applyProtection="1">
      <alignment horizontal="center" vertical="center"/>
    </xf>
    <xf numFmtId="0" fontId="10" fillId="2" borderId="0" xfId="3" applyFont="1" applyFill="1" applyBorder="1" applyAlignment="1" applyProtection="1">
      <alignment horizontal="left" vertical="center" wrapText="1"/>
    </xf>
    <xf numFmtId="176" fontId="17" fillId="2" borderId="0" xfId="3" applyNumberFormat="1" applyFont="1" applyFill="1" applyBorder="1" applyAlignment="1" applyProtection="1">
      <alignment vertical="center"/>
    </xf>
    <xf numFmtId="0" fontId="17" fillId="2" borderId="34" xfId="3" applyFont="1" applyFill="1" applyBorder="1" applyAlignment="1" applyProtection="1">
      <alignment horizontal="center"/>
    </xf>
    <xf numFmtId="0" fontId="17" fillId="2" borderId="38" xfId="3" applyFont="1" applyFill="1" applyBorder="1" applyAlignment="1" applyProtection="1">
      <alignment horizontal="center" vertical="center" wrapText="1"/>
    </xf>
    <xf numFmtId="38" fontId="17" fillId="2" borderId="23" xfId="1" applyFont="1" applyFill="1" applyBorder="1" applyAlignment="1" applyProtection="1">
      <alignment vertical="center"/>
    </xf>
    <xf numFmtId="0" fontId="17" fillId="2" borderId="40" xfId="3" applyFont="1" applyFill="1" applyBorder="1" applyAlignment="1" applyProtection="1">
      <alignment horizontal="center" vertical="center" wrapText="1"/>
    </xf>
    <xf numFmtId="10" fontId="17" fillId="2" borderId="28" xfId="1" applyNumberFormat="1" applyFont="1" applyFill="1" applyBorder="1" applyAlignment="1" applyProtection="1">
      <alignment vertical="center"/>
    </xf>
    <xf numFmtId="10" fontId="17" fillId="2" borderId="28" xfId="3" applyNumberFormat="1" applyFont="1" applyFill="1" applyBorder="1" applyAlignment="1" applyProtection="1">
      <alignment vertical="center"/>
    </xf>
    <xf numFmtId="38" fontId="17" fillId="2" borderId="42" xfId="1" applyFont="1" applyFill="1" applyBorder="1" applyAlignment="1" applyProtection="1"/>
    <xf numFmtId="38" fontId="17" fillId="2" borderId="5" xfId="1" applyFont="1" applyFill="1" applyBorder="1" applyAlignment="1" applyProtection="1"/>
    <xf numFmtId="0" fontId="23" fillId="2" borderId="0" xfId="3" applyFont="1" applyFill="1" applyAlignment="1" applyProtection="1"/>
    <xf numFmtId="0" fontId="26" fillId="2" borderId="0" xfId="3" applyFont="1" applyFill="1" applyProtection="1"/>
    <xf numFmtId="176" fontId="28" fillId="2" borderId="16" xfId="3" applyNumberFormat="1" applyFont="1" applyFill="1" applyBorder="1" applyAlignment="1" applyProtection="1">
      <alignment vertical="center"/>
    </xf>
    <xf numFmtId="176" fontId="28" fillId="3" borderId="16" xfId="3" applyNumberFormat="1" applyFont="1" applyFill="1" applyBorder="1" applyAlignment="1" applyProtection="1">
      <alignment vertical="center"/>
    </xf>
    <xf numFmtId="0" fontId="21" fillId="2" borderId="2" xfId="3" applyFont="1" applyFill="1" applyBorder="1" applyAlignment="1" applyProtection="1">
      <alignment horizontal="center"/>
    </xf>
    <xf numFmtId="176" fontId="28" fillId="2" borderId="65" xfId="3" applyNumberFormat="1" applyFont="1" applyFill="1" applyBorder="1" applyAlignment="1" applyProtection="1">
      <alignment vertical="center"/>
    </xf>
    <xf numFmtId="176" fontId="28" fillId="3" borderId="69" xfId="3" applyNumberFormat="1" applyFont="1" applyFill="1" applyBorder="1" applyAlignment="1" applyProtection="1">
      <alignment vertical="center"/>
    </xf>
    <xf numFmtId="0" fontId="21" fillId="2" borderId="34" xfId="3" applyFont="1" applyFill="1" applyBorder="1" applyAlignment="1" applyProtection="1">
      <alignment horizontal="center"/>
    </xf>
    <xf numFmtId="0" fontId="21" fillId="2" borderId="38" xfId="3" applyFont="1" applyFill="1" applyBorder="1" applyAlignment="1" applyProtection="1">
      <alignment horizontal="center" vertical="center" wrapText="1"/>
    </xf>
    <xf numFmtId="38" fontId="21" fillId="2" borderId="23" xfId="1" applyFont="1" applyFill="1" applyBorder="1" applyAlignment="1" applyProtection="1">
      <alignment vertical="center"/>
    </xf>
    <xf numFmtId="38" fontId="21" fillId="2" borderId="32" xfId="3" applyNumberFormat="1" applyFont="1" applyFill="1" applyBorder="1" applyAlignment="1" applyProtection="1">
      <alignment horizontal="right" vertical="center"/>
    </xf>
    <xf numFmtId="0" fontId="21" fillId="2" borderId="40" xfId="3" applyFont="1" applyFill="1" applyBorder="1" applyAlignment="1" applyProtection="1">
      <alignment horizontal="center" vertical="center" wrapText="1"/>
    </xf>
    <xf numFmtId="10" fontId="21" fillId="2" borderId="28" xfId="1" applyNumberFormat="1" applyFont="1" applyFill="1" applyBorder="1" applyAlignment="1" applyProtection="1">
      <alignment vertical="center"/>
    </xf>
    <xf numFmtId="10" fontId="21" fillId="2" borderId="28" xfId="3" applyNumberFormat="1" applyFont="1" applyFill="1" applyBorder="1" applyAlignment="1" applyProtection="1">
      <alignment vertical="center"/>
    </xf>
    <xf numFmtId="9" fontId="21" fillId="2" borderId="71" xfId="3" applyNumberFormat="1" applyFont="1" applyFill="1" applyBorder="1" applyAlignment="1" applyProtection="1">
      <alignment horizontal="right" vertical="center"/>
    </xf>
    <xf numFmtId="38" fontId="21" fillId="2" borderId="42" xfId="1" applyFont="1" applyFill="1" applyBorder="1" applyAlignment="1" applyProtection="1"/>
    <xf numFmtId="38" fontId="21" fillId="2" borderId="5" xfId="1" applyFont="1" applyFill="1" applyBorder="1" applyAlignment="1" applyProtection="1"/>
    <xf numFmtId="38" fontId="21" fillId="2" borderId="43" xfId="3" applyNumberFormat="1" applyFont="1" applyFill="1" applyBorder="1" applyAlignment="1" applyProtection="1">
      <alignment horizontal="right" vertical="center"/>
    </xf>
    <xf numFmtId="0" fontId="21" fillId="2" borderId="46" xfId="3" applyFont="1" applyFill="1" applyBorder="1" applyAlignment="1" applyProtection="1">
      <alignment horizontal="center" vertical="center" wrapText="1"/>
    </xf>
    <xf numFmtId="38" fontId="21" fillId="2" borderId="45" xfId="1" applyFont="1" applyFill="1" applyBorder="1" applyAlignment="1" applyProtection="1">
      <alignment vertical="center"/>
    </xf>
    <xf numFmtId="0" fontId="21" fillId="2" borderId="0" xfId="3" applyFont="1" applyFill="1" applyProtection="1"/>
    <xf numFmtId="0" fontId="21" fillId="2" borderId="0" xfId="3" applyFont="1" applyFill="1" applyBorder="1" applyAlignment="1" applyProtection="1"/>
    <xf numFmtId="38" fontId="21" fillId="2" borderId="0" xfId="1" applyFont="1" applyFill="1" applyAlignment="1" applyProtection="1"/>
    <xf numFmtId="0" fontId="17" fillId="2" borderId="25" xfId="3" applyFont="1" applyFill="1" applyBorder="1" applyAlignment="1" applyProtection="1">
      <alignment horizontal="center"/>
    </xf>
    <xf numFmtId="0" fontId="17" fillId="2" borderId="0" xfId="3" applyFont="1" applyFill="1" applyAlignment="1" applyProtection="1">
      <alignment vertical="center"/>
    </xf>
    <xf numFmtId="0" fontId="17" fillId="2" borderId="49" xfId="3" applyFont="1" applyFill="1" applyBorder="1" applyAlignment="1" applyProtection="1">
      <alignment horizontal="center" vertical="center"/>
    </xf>
    <xf numFmtId="0" fontId="17" fillId="2" borderId="59" xfId="3" applyFont="1" applyFill="1" applyBorder="1" applyAlignment="1" applyProtection="1">
      <alignment horizontal="center" vertical="center"/>
    </xf>
    <xf numFmtId="0" fontId="17" fillId="2" borderId="58" xfId="3" applyFont="1" applyFill="1" applyBorder="1" applyAlignment="1" applyProtection="1">
      <alignment horizontal="center" vertical="center"/>
    </xf>
    <xf numFmtId="0" fontId="17" fillId="2" borderId="57" xfId="3" applyFont="1" applyFill="1" applyBorder="1" applyAlignment="1" applyProtection="1">
      <alignment horizontal="center" vertical="center"/>
    </xf>
    <xf numFmtId="0" fontId="21" fillId="3" borderId="2" xfId="3" applyFont="1" applyFill="1" applyBorder="1" applyAlignment="1" applyProtection="1">
      <alignment horizontal="center"/>
    </xf>
    <xf numFmtId="0" fontId="21" fillId="3" borderId="34" xfId="3" applyFont="1" applyFill="1" applyBorder="1" applyAlignment="1" applyProtection="1">
      <alignment horizontal="center"/>
    </xf>
    <xf numFmtId="0" fontId="28" fillId="2" borderId="0" xfId="3" applyFont="1" applyFill="1" applyBorder="1" applyProtection="1"/>
    <xf numFmtId="0" fontId="28" fillId="2" borderId="0" xfId="3" applyFont="1" applyFill="1" applyProtection="1"/>
    <xf numFmtId="0" fontId="29" fillId="2" borderId="0" xfId="3" applyFont="1" applyFill="1" applyBorder="1" applyAlignment="1" applyProtection="1"/>
    <xf numFmtId="10" fontId="17" fillId="2" borderId="28" xfId="1" applyNumberFormat="1" applyFont="1" applyFill="1" applyBorder="1" applyAlignment="1" applyProtection="1">
      <alignment horizontal="right" vertical="center"/>
    </xf>
    <xf numFmtId="0" fontId="29" fillId="2" borderId="0" xfId="3" applyFont="1" applyFill="1" applyAlignment="1" applyProtection="1">
      <alignment horizontal="right"/>
    </xf>
    <xf numFmtId="38" fontId="17" fillId="2" borderId="42" xfId="1" applyFont="1" applyFill="1" applyBorder="1" applyAlignment="1" applyProtection="1">
      <alignment horizontal="center"/>
    </xf>
    <xf numFmtId="0" fontId="23" fillId="2" borderId="0" xfId="3" applyFont="1" applyFill="1" applyAlignment="1" applyProtection="1">
      <alignment horizontal="left"/>
    </xf>
    <xf numFmtId="0" fontId="12" fillId="2" borderId="0" xfId="3" applyFont="1" applyFill="1" applyBorder="1" applyAlignment="1" applyProtection="1">
      <alignment horizontal="left"/>
    </xf>
    <xf numFmtId="0" fontId="1" fillId="2" borderId="0" xfId="3" applyFill="1" applyBorder="1" applyAlignment="1" applyProtection="1">
      <alignment horizontal="left"/>
    </xf>
    <xf numFmtId="0" fontId="1" fillId="2" borderId="0" xfId="3" applyFill="1" applyAlignment="1" applyProtection="1">
      <alignment horizontal="left"/>
    </xf>
    <xf numFmtId="38" fontId="17" fillId="2" borderId="73" xfId="1" applyFont="1" applyFill="1" applyBorder="1" applyAlignment="1" applyProtection="1">
      <alignment horizontal="center" vertical="top" wrapText="1"/>
    </xf>
    <xf numFmtId="38" fontId="17" fillId="2" borderId="73" xfId="1" applyFont="1" applyFill="1" applyBorder="1" applyAlignment="1" applyProtection="1">
      <alignment horizontal="left" vertical="top" wrapText="1"/>
    </xf>
    <xf numFmtId="38" fontId="17" fillId="2" borderId="74" xfId="1" applyFont="1" applyFill="1" applyBorder="1" applyAlignment="1" applyProtection="1">
      <alignment horizontal="left" vertical="center"/>
    </xf>
    <xf numFmtId="38" fontId="17" fillId="2" borderId="21" xfId="3" applyNumberFormat="1" applyFont="1" applyFill="1" applyBorder="1" applyAlignment="1" applyProtection="1">
      <alignment vertical="center"/>
    </xf>
    <xf numFmtId="10" fontId="17" fillId="2" borderId="51" xfId="3" applyNumberFormat="1" applyFont="1" applyFill="1" applyBorder="1" applyAlignment="1" applyProtection="1">
      <alignment vertical="center"/>
    </xf>
    <xf numFmtId="38" fontId="17" fillId="2" borderId="25" xfId="1" applyFont="1" applyFill="1" applyBorder="1" applyAlignment="1" applyProtection="1"/>
    <xf numFmtId="0" fontId="14" fillId="2" borderId="0" xfId="3" applyFont="1" applyFill="1" applyProtection="1"/>
    <xf numFmtId="0" fontId="14" fillId="2" borderId="0" xfId="3" applyFont="1" applyFill="1" applyBorder="1" applyProtection="1"/>
    <xf numFmtId="38" fontId="14" fillId="2" borderId="0" xfId="1" applyFont="1" applyFill="1" applyAlignment="1" applyProtection="1"/>
    <xf numFmtId="0" fontId="14" fillId="2" borderId="0" xfId="3" applyFont="1" applyFill="1" applyBorder="1" applyAlignment="1" applyProtection="1">
      <alignment horizontal="left"/>
    </xf>
    <xf numFmtId="0" fontId="30" fillId="2" borderId="0" xfId="3" applyFont="1" applyFill="1" applyBorder="1" applyAlignment="1" applyProtection="1">
      <alignment horizontal="left"/>
    </xf>
    <xf numFmtId="0" fontId="14" fillId="2" borderId="0" xfId="3" applyFont="1" applyFill="1" applyAlignment="1" applyProtection="1">
      <alignment horizontal="right"/>
    </xf>
    <xf numFmtId="0" fontId="17" fillId="2" borderId="0" xfId="3" applyFont="1" applyFill="1" applyBorder="1" applyAlignment="1" applyProtection="1"/>
    <xf numFmtId="0" fontId="17" fillId="2" borderId="27" xfId="3" applyFont="1" applyFill="1" applyBorder="1" applyAlignment="1" applyProtection="1">
      <alignment horizontal="center"/>
    </xf>
    <xf numFmtId="0" fontId="17" fillId="2" borderId="52" xfId="3" applyFont="1" applyFill="1" applyBorder="1" applyAlignment="1" applyProtection="1">
      <alignment horizontal="center"/>
    </xf>
    <xf numFmtId="38" fontId="17" fillId="2" borderId="21" xfId="1" applyFont="1" applyFill="1" applyBorder="1" applyAlignment="1" applyProtection="1">
      <alignment vertical="center"/>
    </xf>
    <xf numFmtId="10" fontId="17" fillId="2" borderId="51" xfId="1" applyNumberFormat="1" applyFont="1" applyFill="1" applyBorder="1" applyAlignment="1" applyProtection="1">
      <alignment vertical="center"/>
    </xf>
    <xf numFmtId="0" fontId="17" fillId="2" borderId="53" xfId="3" applyFont="1" applyFill="1" applyBorder="1" applyAlignment="1" applyProtection="1">
      <alignment horizontal="center" vertical="center"/>
    </xf>
    <xf numFmtId="0" fontId="17" fillId="2" borderId="54" xfId="3" applyFont="1" applyFill="1" applyBorder="1" applyAlignment="1" applyProtection="1">
      <alignment horizontal="center" vertical="center"/>
    </xf>
    <xf numFmtId="0" fontId="17" fillId="2" borderId="55" xfId="3" applyFont="1" applyFill="1" applyBorder="1" applyAlignment="1" applyProtection="1">
      <alignment horizontal="center" vertical="center"/>
    </xf>
    <xf numFmtId="0" fontId="17" fillId="2" borderId="56" xfId="3" applyFont="1" applyFill="1" applyBorder="1" applyAlignment="1" applyProtection="1">
      <alignment horizontal="center" vertical="center"/>
    </xf>
    <xf numFmtId="0" fontId="17" fillId="2" borderId="51" xfId="3" applyFont="1" applyFill="1" applyBorder="1" applyAlignment="1" applyProtection="1">
      <alignment horizontal="center" vertical="center" wrapText="1"/>
    </xf>
    <xf numFmtId="0" fontId="17" fillId="2" borderId="21" xfId="3" applyFont="1" applyFill="1" applyBorder="1" applyAlignment="1" applyProtection="1">
      <alignment horizontal="center" vertical="center"/>
    </xf>
    <xf numFmtId="0" fontId="31" fillId="2" borderId="0" xfId="3" applyFont="1" applyFill="1" applyProtection="1"/>
    <xf numFmtId="0" fontId="18" fillId="2" borderId="0" xfId="3" applyFont="1" applyFill="1" applyBorder="1" applyAlignment="1" applyProtection="1">
      <alignment horizontal="left" wrapText="1"/>
    </xf>
    <xf numFmtId="0" fontId="8" fillId="2" borderId="0" xfId="3" applyFont="1" applyFill="1" applyBorder="1" applyAlignment="1" applyProtection="1">
      <alignment horizontal="left"/>
    </xf>
    <xf numFmtId="0" fontId="17" fillId="2" borderId="9" xfId="3" applyFont="1" applyFill="1" applyBorder="1" applyAlignment="1" applyProtection="1">
      <alignment vertical="center"/>
    </xf>
    <xf numFmtId="0" fontId="17" fillId="2" borderId="14" xfId="3" applyFont="1" applyFill="1" applyBorder="1" applyAlignment="1" applyProtection="1">
      <alignment vertical="center"/>
    </xf>
    <xf numFmtId="0" fontId="10" fillId="2" borderId="7" xfId="3" applyFont="1" applyFill="1" applyBorder="1" applyAlignment="1" applyProtection="1"/>
    <xf numFmtId="0" fontId="10" fillId="2" borderId="31" xfId="3" applyFont="1" applyFill="1" applyBorder="1" applyAlignment="1" applyProtection="1"/>
    <xf numFmtId="0" fontId="10" fillId="2" borderId="30" xfId="3" applyFont="1" applyFill="1" applyBorder="1" applyAlignment="1" applyProtection="1"/>
    <xf numFmtId="0" fontId="10" fillId="2" borderId="33" xfId="3" applyFont="1" applyFill="1" applyBorder="1" applyAlignment="1" applyProtection="1"/>
    <xf numFmtId="0" fontId="21" fillId="2" borderId="2" xfId="3"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3" applyNumberFormat="1" applyFont="1" applyFill="1" applyBorder="1" applyAlignment="1" applyProtection="1">
      <alignment horizontal="center" vertical="center" shrinkToFit="1"/>
    </xf>
    <xf numFmtId="38" fontId="17" fillId="2" borderId="73" xfId="1" applyFont="1" applyFill="1" applyBorder="1" applyAlignment="1" applyProtection="1">
      <alignment horizontal="center" vertical="center" wrapText="1"/>
    </xf>
    <xf numFmtId="0" fontId="8" fillId="2" borderId="12" xfId="3" applyFont="1" applyFill="1" applyBorder="1" applyProtection="1"/>
    <xf numFmtId="38" fontId="17" fillId="2" borderId="74" xfId="1" applyFont="1" applyFill="1" applyBorder="1" applyAlignment="1" applyProtection="1">
      <alignment horizontal="center" vertical="center"/>
    </xf>
    <xf numFmtId="0" fontId="21" fillId="2" borderId="0" xfId="3" applyFont="1" applyFill="1" applyBorder="1" applyAlignment="1" applyProtection="1">
      <alignment horizontal="center"/>
    </xf>
    <xf numFmtId="0" fontId="17" fillId="2" borderId="0" xfId="3" applyFont="1" applyFill="1" applyBorder="1" applyAlignment="1" applyProtection="1">
      <alignment vertical="center"/>
    </xf>
    <xf numFmtId="0" fontId="17" fillId="2" borderId="0" xfId="3" applyFont="1" applyFill="1" applyBorder="1" applyAlignment="1" applyProtection="1">
      <alignment horizontal="center" vertical="center"/>
    </xf>
    <xf numFmtId="176" fontId="17" fillId="2" borderId="0" xfId="4" applyNumberFormat="1" applyFont="1" applyFill="1" applyBorder="1" applyAlignment="1" applyProtection="1">
      <alignment horizontal="right"/>
    </xf>
    <xf numFmtId="38" fontId="21" fillId="2" borderId="0" xfId="3" applyNumberFormat="1" applyFont="1" applyFill="1" applyBorder="1" applyAlignment="1" applyProtection="1">
      <alignment horizontal="right" vertical="center"/>
    </xf>
    <xf numFmtId="9" fontId="21" fillId="2" borderId="0" xfId="3" applyNumberFormat="1" applyFont="1" applyFill="1" applyBorder="1" applyAlignment="1" applyProtection="1">
      <alignment horizontal="right" vertical="center"/>
    </xf>
    <xf numFmtId="0" fontId="25" fillId="2" borderId="0" xfId="3" applyFont="1" applyFill="1" applyAlignment="1" applyProtection="1">
      <alignment vertical="top"/>
    </xf>
    <xf numFmtId="0" fontId="34" fillId="2" borderId="2" xfId="3" applyFont="1" applyFill="1" applyBorder="1" applyAlignment="1" applyProtection="1">
      <alignment horizontal="center"/>
    </xf>
    <xf numFmtId="0" fontId="34" fillId="2" borderId="27" xfId="3" applyFont="1" applyFill="1" applyBorder="1" applyAlignment="1" applyProtection="1">
      <alignment horizontal="center"/>
    </xf>
    <xf numFmtId="0" fontId="34" fillId="4" borderId="32" xfId="3"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3" applyNumberFormat="1" applyFont="1" applyFill="1" applyBorder="1" applyAlignment="1" applyProtection="1">
      <alignment vertical="center"/>
    </xf>
    <xf numFmtId="0" fontId="21" fillId="2" borderId="86" xfId="3" applyFont="1" applyFill="1" applyBorder="1" applyAlignment="1" applyProtection="1">
      <alignment horizontal="center"/>
    </xf>
    <xf numFmtId="0" fontId="21" fillId="2" borderId="48" xfId="3" applyFont="1" applyFill="1" applyBorder="1" applyAlignment="1" applyProtection="1">
      <alignment horizontal="center"/>
    </xf>
    <xf numFmtId="38" fontId="21" fillId="2" borderId="87" xfId="3" applyNumberFormat="1" applyFont="1" applyFill="1" applyBorder="1" applyAlignment="1" applyProtection="1">
      <alignment vertical="center"/>
    </xf>
    <xf numFmtId="10" fontId="21" fillId="2" borderId="88" xfId="3" applyNumberFormat="1" applyFont="1" applyFill="1" applyBorder="1" applyAlignment="1" applyProtection="1">
      <alignment vertical="center"/>
    </xf>
    <xf numFmtId="38" fontId="21" fillId="2" borderId="89" xfId="1" applyFont="1" applyFill="1" applyBorder="1" applyAlignment="1" applyProtection="1"/>
    <xf numFmtId="38" fontId="21" fillId="2" borderId="90" xfId="3" applyNumberFormat="1" applyFont="1" applyFill="1" applyBorder="1" applyAlignment="1" applyProtection="1">
      <alignment vertical="center"/>
    </xf>
    <xf numFmtId="0" fontId="21" fillId="2" borderId="91" xfId="3" applyFont="1" applyFill="1" applyBorder="1" applyAlignment="1" applyProtection="1">
      <alignment horizontal="center"/>
    </xf>
    <xf numFmtId="0" fontId="21" fillId="2" borderId="92" xfId="3" applyFont="1" applyFill="1" applyBorder="1" applyAlignment="1" applyProtection="1">
      <alignment horizontal="center"/>
    </xf>
    <xf numFmtId="38" fontId="21" fillId="2" borderId="93" xfId="3" applyNumberFormat="1" applyFont="1" applyFill="1" applyBorder="1" applyAlignment="1" applyProtection="1">
      <alignment vertical="center"/>
    </xf>
    <xf numFmtId="10" fontId="21" fillId="2" borderId="94" xfId="3" applyNumberFormat="1" applyFont="1" applyFill="1" applyBorder="1" applyAlignment="1" applyProtection="1">
      <alignment vertical="center"/>
    </xf>
    <xf numFmtId="38" fontId="21" fillId="2" borderId="95" xfId="1" applyFont="1" applyFill="1" applyBorder="1" applyAlignment="1" applyProtection="1"/>
    <xf numFmtId="38" fontId="21" fillId="2" borderId="96" xfId="3" applyNumberFormat="1" applyFont="1" applyFill="1" applyBorder="1" applyAlignment="1" applyProtection="1">
      <alignment vertical="center"/>
    </xf>
    <xf numFmtId="0" fontId="21" fillId="3" borderId="86" xfId="3" applyFont="1" applyFill="1" applyBorder="1" applyAlignment="1" applyProtection="1">
      <alignment horizontal="center"/>
    </xf>
    <xf numFmtId="0" fontId="21" fillId="3" borderId="48" xfId="3" applyFont="1" applyFill="1" applyBorder="1" applyAlignment="1" applyProtection="1">
      <alignment horizontal="center"/>
    </xf>
    <xf numFmtId="0" fontId="21" fillId="3" borderId="91" xfId="3" applyFont="1" applyFill="1" applyBorder="1" applyAlignment="1" applyProtection="1">
      <alignment horizontal="center"/>
    </xf>
    <xf numFmtId="0" fontId="21" fillId="3" borderId="92" xfId="3" applyFont="1" applyFill="1" applyBorder="1" applyAlignment="1" applyProtection="1">
      <alignment horizontal="center"/>
    </xf>
    <xf numFmtId="38" fontId="17" fillId="2" borderId="87" xfId="3" applyNumberFormat="1" applyFont="1" applyFill="1" applyBorder="1" applyAlignment="1" applyProtection="1">
      <alignment vertical="center"/>
    </xf>
    <xf numFmtId="0" fontId="17" fillId="2" borderId="97" xfId="3" applyFont="1" applyFill="1" applyBorder="1" applyAlignment="1" applyProtection="1">
      <alignment horizontal="center"/>
    </xf>
    <xf numFmtId="0" fontId="17" fillId="2" borderId="98" xfId="3" applyFont="1" applyFill="1" applyBorder="1" applyAlignment="1" applyProtection="1">
      <alignment horizontal="center"/>
    </xf>
    <xf numFmtId="0" fontId="21" fillId="2" borderId="4" xfId="3" applyFont="1" applyFill="1" applyBorder="1" applyAlignment="1" applyProtection="1">
      <alignment horizontal="center" vertical="center"/>
    </xf>
    <xf numFmtId="176" fontId="17" fillId="3" borderId="4" xfId="4" applyNumberFormat="1" applyFont="1" applyFill="1" applyBorder="1" applyAlignment="1" applyProtection="1">
      <alignment horizontal="right" vertical="center"/>
      <protection locked="0"/>
    </xf>
    <xf numFmtId="176" fontId="17" fillId="2" borderId="5" xfId="4" applyNumberFormat="1" applyFont="1" applyFill="1" applyBorder="1" applyAlignment="1" applyProtection="1">
      <alignment horizontal="right" vertical="center"/>
      <protection locked="0"/>
    </xf>
    <xf numFmtId="176" fontId="17" fillId="3" borderId="5" xfId="4" applyNumberFormat="1" applyFont="1" applyFill="1" applyBorder="1" applyAlignment="1" applyProtection="1">
      <alignment horizontal="right" vertical="center"/>
      <protection locked="0"/>
    </xf>
    <xf numFmtId="176" fontId="17" fillId="3" borderId="25" xfId="4" applyNumberFormat="1" applyFont="1" applyFill="1" applyBorder="1" applyAlignment="1" applyProtection="1">
      <alignment horizontal="right" vertical="center"/>
      <protection locked="0"/>
    </xf>
    <xf numFmtId="176" fontId="17" fillId="3" borderId="6" xfId="4" applyNumberFormat="1" applyFont="1" applyFill="1" applyBorder="1" applyAlignment="1" applyProtection="1">
      <alignment horizontal="right" vertical="center"/>
      <protection locked="0"/>
    </xf>
    <xf numFmtId="176" fontId="17" fillId="2" borderId="43" xfId="4" applyNumberFormat="1" applyFont="1" applyFill="1" applyBorder="1" applyAlignment="1" applyProtection="1">
      <alignment horizontal="right" vertical="center"/>
    </xf>
    <xf numFmtId="176" fontId="17" fillId="2" borderId="25" xfId="4" applyNumberFormat="1" applyFont="1" applyFill="1" applyBorder="1" applyAlignment="1" applyProtection="1">
      <alignment horizontal="right" vertical="center"/>
      <protection locked="0"/>
    </xf>
    <xf numFmtId="38" fontId="17" fillId="2" borderId="75" xfId="1" applyFont="1" applyFill="1" applyBorder="1" applyAlignment="1" applyProtection="1">
      <alignment horizontal="right" vertical="center"/>
    </xf>
    <xf numFmtId="0" fontId="21" fillId="2" borderId="0" xfId="3" applyFont="1" applyFill="1" applyBorder="1" applyAlignment="1" applyProtection="1">
      <alignment horizontal="center" vertical="center"/>
    </xf>
    <xf numFmtId="0" fontId="21" fillId="2" borderId="5" xfId="3" applyFont="1" applyFill="1" applyBorder="1" applyAlignment="1" applyProtection="1">
      <alignment horizontal="center" vertical="center"/>
    </xf>
    <xf numFmtId="10" fontId="17" fillId="2" borderId="53" xfId="3" applyNumberFormat="1" applyFont="1" applyFill="1" applyBorder="1" applyAlignment="1" applyProtection="1">
      <alignment horizontal="center" vertical="center"/>
    </xf>
    <xf numFmtId="38" fontId="17" fillId="2" borderId="99" xfId="3" applyNumberFormat="1" applyFont="1" applyFill="1" applyBorder="1" applyAlignment="1" applyProtection="1">
      <alignment vertical="center"/>
    </xf>
    <xf numFmtId="9" fontId="17" fillId="2" borderId="100" xfId="2" applyFont="1" applyFill="1" applyBorder="1" applyAlignment="1" applyProtection="1">
      <alignment vertical="center"/>
    </xf>
    <xf numFmtId="0" fontId="17" fillId="2" borderId="43" xfId="3" applyFont="1" applyFill="1" applyBorder="1" applyProtection="1"/>
    <xf numFmtId="177" fontId="17" fillId="2" borderId="89" xfId="3" applyNumberFormat="1" applyFont="1" applyFill="1" applyBorder="1" applyProtection="1"/>
    <xf numFmtId="38" fontId="17" fillId="2" borderId="43" xfId="3" applyNumberFormat="1" applyFont="1" applyFill="1" applyBorder="1" applyProtection="1"/>
    <xf numFmtId="38" fontId="17" fillId="2" borderId="99" xfId="1" applyFont="1" applyFill="1" applyBorder="1" applyAlignment="1" applyProtection="1">
      <alignment vertical="center"/>
    </xf>
    <xf numFmtId="10" fontId="17" fillId="2" borderId="100" xfId="1" applyNumberFormat="1" applyFont="1" applyFill="1" applyBorder="1" applyAlignment="1" applyProtection="1">
      <alignment vertical="center"/>
    </xf>
    <xf numFmtId="38" fontId="17" fillId="2" borderId="43" xfId="1" applyFont="1" applyFill="1" applyBorder="1" applyAlignment="1" applyProtection="1"/>
    <xf numFmtId="38" fontId="36" fillId="2" borderId="25" xfId="6" applyNumberFormat="1" applyFill="1" applyBorder="1" applyAlignment="1" applyProtection="1"/>
    <xf numFmtId="178" fontId="35" fillId="0" borderId="87" xfId="0" applyNumberFormat="1" applyFont="1" applyBorder="1" applyAlignment="1">
      <alignment horizontal="right" shrinkToFit="1"/>
    </xf>
    <xf numFmtId="10" fontId="35" fillId="0" borderId="87" xfId="0" applyNumberFormat="1" applyFont="1" applyBorder="1" applyAlignment="1">
      <alignment horizontal="right" shrinkToFit="1"/>
    </xf>
    <xf numFmtId="0" fontId="17" fillId="2" borderId="9" xfId="3" applyFont="1" applyFill="1" applyBorder="1" applyAlignment="1" applyProtection="1">
      <alignment horizontal="left" vertical="top" wrapText="1"/>
    </xf>
    <xf numFmtId="0" fontId="17" fillId="2" borderId="10" xfId="3" applyFont="1" applyFill="1" applyBorder="1" applyAlignment="1" applyProtection="1">
      <alignment horizontal="left" vertical="top" wrapText="1"/>
    </xf>
    <xf numFmtId="0" fontId="17" fillId="2" borderId="16" xfId="3" applyFont="1" applyFill="1" applyBorder="1" applyAlignment="1" applyProtection="1">
      <alignment horizontal="left" vertical="top" wrapText="1"/>
    </xf>
    <xf numFmtId="0" fontId="17" fillId="2" borderId="61" xfId="3" applyFont="1" applyFill="1" applyBorder="1" applyAlignment="1" applyProtection="1">
      <alignment horizontal="center" vertical="center"/>
    </xf>
    <xf numFmtId="0" fontId="17" fillId="2" borderId="35" xfId="3" applyFont="1" applyFill="1" applyBorder="1" applyAlignment="1" applyProtection="1">
      <alignment horizontal="center" vertical="center"/>
    </xf>
    <xf numFmtId="0" fontId="10" fillId="2" borderId="7"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11" xfId="3" applyFont="1" applyFill="1" applyBorder="1" applyAlignment="1" applyProtection="1">
      <alignment horizontal="center" vertical="center"/>
    </xf>
    <xf numFmtId="0" fontId="10" fillId="2" borderId="30"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7" fillId="2" borderId="82" xfId="3" applyFont="1" applyFill="1" applyBorder="1" applyAlignment="1" applyProtection="1">
      <alignment horizontal="center" vertical="center" wrapText="1"/>
    </xf>
    <xf numFmtId="0" fontId="17" fillId="2" borderId="83" xfId="3" applyFont="1" applyFill="1" applyBorder="1" applyAlignment="1" applyProtection="1">
      <alignment horizontal="center" vertical="center"/>
    </xf>
    <xf numFmtId="0" fontId="17" fillId="2" borderId="85" xfId="3" applyFont="1" applyFill="1" applyBorder="1" applyAlignment="1" applyProtection="1">
      <alignment horizontal="center" vertical="center"/>
    </xf>
    <xf numFmtId="0" fontId="17" fillId="2" borderId="7" xfId="3" applyFont="1" applyFill="1" applyBorder="1" applyAlignment="1" applyProtection="1">
      <alignment horizontal="center" vertical="top" wrapText="1"/>
    </xf>
    <xf numFmtId="0" fontId="17" fillId="2" borderId="26" xfId="3" applyFont="1" applyFill="1" applyBorder="1" applyAlignment="1" applyProtection="1">
      <alignment horizontal="center" vertical="top" wrapText="1"/>
    </xf>
    <xf numFmtId="0" fontId="17" fillId="2" borderId="11" xfId="3" applyFont="1" applyFill="1" applyBorder="1" applyAlignment="1" applyProtection="1">
      <alignment horizontal="center" vertical="top" wrapText="1"/>
    </xf>
    <xf numFmtId="0" fontId="17" fillId="2" borderId="12" xfId="3" applyFont="1" applyFill="1" applyBorder="1" applyAlignment="1" applyProtection="1">
      <alignment horizontal="center" vertical="top" wrapText="1"/>
    </xf>
    <xf numFmtId="0" fontId="17" fillId="2" borderId="0" xfId="3" applyFont="1" applyFill="1" applyBorder="1" applyAlignment="1" applyProtection="1">
      <alignment horizontal="center" vertical="top" wrapText="1"/>
    </xf>
    <xf numFmtId="0" fontId="17" fillId="2" borderId="29" xfId="3" applyFont="1" applyFill="1" applyBorder="1" applyAlignment="1" applyProtection="1">
      <alignment horizontal="center" vertical="top" wrapText="1"/>
    </xf>
    <xf numFmtId="0" fontId="17" fillId="2" borderId="30" xfId="3" applyFont="1" applyFill="1" applyBorder="1" applyAlignment="1" applyProtection="1">
      <alignment horizontal="center" vertical="top" wrapText="1"/>
    </xf>
    <xf numFmtId="0" fontId="17" fillId="2" borderId="47" xfId="3" applyFont="1" applyFill="1" applyBorder="1" applyAlignment="1" applyProtection="1">
      <alignment horizontal="center" vertical="top" wrapText="1"/>
    </xf>
    <xf numFmtId="0" fontId="17" fillId="2" borderId="48" xfId="3" applyFont="1" applyFill="1" applyBorder="1" applyAlignment="1" applyProtection="1">
      <alignment horizontal="center" vertical="top" wrapText="1"/>
    </xf>
    <xf numFmtId="0" fontId="17" fillId="2" borderId="84" xfId="3" applyFont="1" applyFill="1" applyBorder="1" applyAlignment="1" applyProtection="1">
      <alignment horizontal="center" vertical="center"/>
    </xf>
    <xf numFmtId="0" fontId="17" fillId="2" borderId="7" xfId="3" applyFont="1" applyFill="1" applyBorder="1" applyAlignment="1" applyProtection="1">
      <alignment horizontal="left" vertical="top" wrapText="1"/>
    </xf>
    <xf numFmtId="0" fontId="17" fillId="2" borderId="26" xfId="3" applyFont="1" applyFill="1" applyBorder="1" applyAlignment="1" applyProtection="1">
      <alignment horizontal="left" vertical="top" wrapText="1"/>
    </xf>
    <xf numFmtId="0" fontId="17" fillId="2" borderId="11" xfId="3" applyFont="1" applyFill="1" applyBorder="1" applyAlignment="1" applyProtection="1">
      <alignment horizontal="left" vertical="top" wrapText="1"/>
    </xf>
    <xf numFmtId="0" fontId="17" fillId="2" borderId="12" xfId="3" applyFont="1" applyFill="1" applyBorder="1" applyAlignment="1" applyProtection="1">
      <alignment horizontal="left" vertical="top" wrapText="1"/>
    </xf>
    <xf numFmtId="0" fontId="17" fillId="2" borderId="0" xfId="3" applyFont="1" applyFill="1" applyBorder="1" applyAlignment="1" applyProtection="1">
      <alignment horizontal="left" vertical="top" wrapText="1"/>
    </xf>
    <xf numFmtId="0" fontId="17" fillId="2" borderId="29" xfId="3" applyFont="1" applyFill="1" applyBorder="1" applyAlignment="1" applyProtection="1">
      <alignment horizontal="left" vertical="top" wrapText="1"/>
    </xf>
    <xf numFmtId="0" fontId="17" fillId="2" borderId="30" xfId="3" applyFont="1" applyFill="1" applyBorder="1" applyAlignment="1" applyProtection="1">
      <alignment horizontal="left" vertical="top" wrapText="1"/>
    </xf>
    <xf numFmtId="0" fontId="17" fillId="2" borderId="47" xfId="3" applyFont="1" applyFill="1" applyBorder="1" applyAlignment="1" applyProtection="1">
      <alignment horizontal="left" vertical="top" wrapText="1"/>
    </xf>
    <xf numFmtId="0" fontId="17" fillId="2" borderId="48" xfId="3" applyFont="1" applyFill="1" applyBorder="1" applyAlignment="1" applyProtection="1">
      <alignment horizontal="left" vertical="top" wrapText="1"/>
    </xf>
    <xf numFmtId="0" fontId="17" fillId="2" borderId="26" xfId="3" applyFont="1" applyFill="1" applyBorder="1" applyAlignment="1" applyProtection="1">
      <alignment horizontal="left" vertical="top"/>
    </xf>
    <xf numFmtId="0" fontId="17" fillId="2" borderId="11" xfId="3" applyFont="1" applyFill="1" applyBorder="1" applyAlignment="1" applyProtection="1">
      <alignment horizontal="left" vertical="top"/>
    </xf>
    <xf numFmtId="0" fontId="17" fillId="2" borderId="12" xfId="3" applyFont="1" applyFill="1" applyBorder="1" applyAlignment="1" applyProtection="1">
      <alignment horizontal="left" vertical="top"/>
    </xf>
    <xf numFmtId="0" fontId="17" fillId="2" borderId="0" xfId="3" applyFont="1" applyFill="1" applyBorder="1" applyAlignment="1" applyProtection="1">
      <alignment horizontal="left" vertical="top"/>
    </xf>
    <xf numFmtId="0" fontId="17" fillId="2" borderId="29" xfId="3" applyFont="1" applyFill="1" applyBorder="1" applyAlignment="1" applyProtection="1">
      <alignment horizontal="left" vertical="top"/>
    </xf>
    <xf numFmtId="0" fontId="17" fillId="2" borderId="30" xfId="3" applyFont="1" applyFill="1" applyBorder="1" applyAlignment="1" applyProtection="1">
      <alignment horizontal="left" vertical="top"/>
    </xf>
    <xf numFmtId="0" fontId="17" fillId="2" borderId="47" xfId="3" applyFont="1" applyFill="1" applyBorder="1" applyAlignment="1" applyProtection="1">
      <alignment horizontal="left" vertical="top"/>
    </xf>
    <xf numFmtId="0" fontId="17" fillId="2" borderId="48" xfId="3" applyFont="1" applyFill="1" applyBorder="1" applyAlignment="1" applyProtection="1">
      <alignment horizontal="left" vertical="top"/>
    </xf>
    <xf numFmtId="0" fontId="21" fillId="3" borderId="7" xfId="3" applyFont="1" applyFill="1" applyBorder="1" applyAlignment="1" applyProtection="1">
      <alignment horizontal="center"/>
    </xf>
    <xf numFmtId="0" fontId="21" fillId="3" borderId="31" xfId="3" applyFont="1" applyFill="1" applyBorder="1" applyAlignment="1" applyProtection="1">
      <alignment horizontal="center"/>
    </xf>
    <xf numFmtId="0" fontId="21" fillId="3" borderId="30" xfId="3" applyFont="1" applyFill="1" applyBorder="1" applyAlignment="1" applyProtection="1">
      <alignment horizontal="center"/>
    </xf>
    <xf numFmtId="0" fontId="21" fillId="3" borderId="33" xfId="3" applyFont="1" applyFill="1" applyBorder="1" applyAlignment="1" applyProtection="1">
      <alignment horizontal="center"/>
    </xf>
    <xf numFmtId="0" fontId="21" fillId="3" borderId="31"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21" fillId="3" borderId="70" xfId="3" applyFont="1" applyFill="1" applyBorder="1" applyAlignment="1" applyProtection="1">
      <alignment horizontal="center" vertical="center"/>
    </xf>
    <xf numFmtId="0" fontId="21" fillId="3" borderId="36" xfId="3" applyFont="1" applyFill="1" applyBorder="1" applyAlignment="1" applyProtection="1">
      <alignment horizontal="center" vertical="center"/>
    </xf>
    <xf numFmtId="0" fontId="21" fillId="2" borderId="0" xfId="3" applyFont="1" applyFill="1" applyBorder="1" applyAlignment="1" applyProtection="1">
      <alignment horizontal="center" vertical="center"/>
    </xf>
    <xf numFmtId="0" fontId="21" fillId="2" borderId="12" xfId="3" applyFont="1" applyFill="1" applyBorder="1" applyAlignment="1" applyProtection="1">
      <alignment horizontal="center" vertical="center" wrapText="1"/>
    </xf>
    <xf numFmtId="0" fontId="21" fillId="2" borderId="37" xfId="3" applyFont="1" applyFill="1" applyBorder="1" applyAlignment="1" applyProtection="1">
      <alignment horizontal="center" vertical="center" wrapText="1"/>
    </xf>
    <xf numFmtId="0" fontId="21" fillId="2" borderId="41" xfId="3" applyFont="1" applyFill="1" applyBorder="1" applyAlignment="1" applyProtection="1">
      <alignment horizontal="center"/>
    </xf>
    <xf numFmtId="0" fontId="21" fillId="2" borderId="42" xfId="3" applyFont="1" applyFill="1" applyBorder="1" applyAlignment="1" applyProtection="1">
      <alignment horizontal="center"/>
    </xf>
    <xf numFmtId="0" fontId="21" fillId="2" borderId="44" xfId="3" applyFont="1" applyFill="1" applyBorder="1" applyAlignment="1" applyProtection="1">
      <alignment horizontal="center" vertical="center" wrapText="1"/>
    </xf>
    <xf numFmtId="0" fontId="21" fillId="2" borderId="45" xfId="3" applyFont="1" applyFill="1" applyBorder="1" applyAlignment="1" applyProtection="1">
      <alignment horizontal="center" vertical="center" wrapText="1"/>
    </xf>
    <xf numFmtId="0" fontId="21" fillId="2" borderId="24" xfId="3" applyFont="1" applyFill="1" applyBorder="1" applyAlignment="1" applyProtection="1">
      <alignment horizontal="center" vertical="center" wrapText="1"/>
    </xf>
    <xf numFmtId="0" fontId="21" fillId="2" borderId="28" xfId="3" applyFont="1" applyFill="1" applyBorder="1" applyAlignment="1" applyProtection="1">
      <alignment horizontal="center" vertical="center" wrapText="1"/>
    </xf>
    <xf numFmtId="0" fontId="8" fillId="2" borderId="26" xfId="3" applyFont="1" applyFill="1" applyBorder="1" applyAlignment="1" applyProtection="1">
      <alignment horizontal="left"/>
    </xf>
    <xf numFmtId="0" fontId="21" fillId="2" borderId="7" xfId="3" applyFont="1" applyFill="1" applyBorder="1" applyAlignment="1" applyProtection="1">
      <alignment horizontal="center"/>
    </xf>
    <xf numFmtId="0" fontId="21" fillId="2" borderId="31" xfId="3" applyFont="1" applyFill="1" applyBorder="1" applyAlignment="1" applyProtection="1">
      <alignment horizontal="center"/>
    </xf>
    <xf numFmtId="0" fontId="21" fillId="2" borderId="30" xfId="3" applyFont="1" applyFill="1" applyBorder="1" applyAlignment="1" applyProtection="1">
      <alignment horizontal="center"/>
    </xf>
    <xf numFmtId="0" fontId="21" fillId="2" borderId="33" xfId="3" applyFont="1" applyFill="1" applyBorder="1" applyAlignment="1" applyProtection="1">
      <alignment horizontal="center"/>
    </xf>
    <xf numFmtId="0" fontId="21" fillId="2" borderId="31" xfId="3" applyFont="1" applyFill="1" applyBorder="1" applyAlignment="1" applyProtection="1">
      <alignment horizontal="center" vertical="center" wrapText="1"/>
    </xf>
    <xf numFmtId="0" fontId="21" fillId="2" borderId="33" xfId="3" applyFont="1" applyFill="1" applyBorder="1" applyAlignment="1" applyProtection="1">
      <alignment horizontal="center" vertical="center" wrapText="1"/>
    </xf>
    <xf numFmtId="0" fontId="21" fillId="2" borderId="70" xfId="3" applyFont="1" applyFill="1" applyBorder="1" applyAlignment="1" applyProtection="1">
      <alignment horizontal="center" vertical="center"/>
    </xf>
    <xf numFmtId="0" fontId="21" fillId="2" borderId="36" xfId="3" applyFont="1" applyFill="1" applyBorder="1" applyAlignment="1" applyProtection="1">
      <alignment horizontal="center" vertical="center"/>
    </xf>
    <xf numFmtId="0" fontId="17" fillId="3" borderId="18" xfId="3" applyFont="1" applyFill="1" applyBorder="1" applyAlignment="1" applyProtection="1">
      <alignment horizontal="center" vertical="top" wrapText="1"/>
    </xf>
    <xf numFmtId="0" fontId="17" fillId="3" borderId="20" xfId="3" applyFont="1" applyFill="1" applyBorder="1" applyAlignment="1" applyProtection="1">
      <alignment horizontal="center" vertical="top" wrapText="1"/>
    </xf>
    <xf numFmtId="0" fontId="17" fillId="2" borderId="18" xfId="3" applyFont="1" applyFill="1" applyBorder="1" applyAlignment="1" applyProtection="1">
      <alignment horizontal="center" vertical="top" wrapText="1"/>
    </xf>
    <xf numFmtId="0" fontId="17" fillId="2" borderId="20" xfId="3" applyFont="1" applyFill="1" applyBorder="1" applyAlignment="1" applyProtection="1">
      <alignment horizontal="center" vertical="top" wrapText="1"/>
    </xf>
    <xf numFmtId="0" fontId="28" fillId="2" borderId="9" xfId="3" applyFont="1" applyFill="1" applyBorder="1" applyAlignment="1" applyProtection="1">
      <alignment horizontal="left" vertical="center" wrapText="1"/>
    </xf>
    <xf numFmtId="0" fontId="28" fillId="2" borderId="10" xfId="3" applyFont="1" applyFill="1" applyBorder="1" applyAlignment="1" applyProtection="1">
      <alignment horizontal="left" vertical="center" wrapText="1"/>
    </xf>
    <xf numFmtId="0" fontId="28" fillId="2" borderId="16" xfId="3" applyFont="1" applyFill="1" applyBorder="1" applyAlignment="1" applyProtection="1">
      <alignment horizontal="left" vertical="center" wrapText="1"/>
    </xf>
    <xf numFmtId="0" fontId="21" fillId="2" borderId="76" xfId="3" applyFont="1" applyFill="1" applyBorder="1" applyAlignment="1" applyProtection="1">
      <alignment horizontal="left" vertical="top" wrapText="1"/>
    </xf>
    <xf numFmtId="0" fontId="21" fillId="2" borderId="77" xfId="3" applyFont="1" applyFill="1" applyBorder="1" applyAlignment="1" applyProtection="1">
      <alignment horizontal="left" vertical="top" wrapText="1"/>
    </xf>
    <xf numFmtId="0" fontId="21" fillId="2" borderId="78" xfId="3" applyFont="1" applyFill="1" applyBorder="1" applyAlignment="1" applyProtection="1">
      <alignment horizontal="left" vertical="top" wrapText="1"/>
    </xf>
    <xf numFmtId="0" fontId="21" fillId="2" borderId="79" xfId="3" applyFont="1" applyFill="1" applyBorder="1" applyAlignment="1" applyProtection="1">
      <alignment horizontal="left" vertical="top" wrapText="1"/>
    </xf>
    <xf numFmtId="0" fontId="21" fillId="2" borderId="80" xfId="3" applyFont="1" applyFill="1" applyBorder="1" applyAlignment="1" applyProtection="1">
      <alignment horizontal="left" vertical="top" wrapText="1"/>
    </xf>
    <xf numFmtId="0" fontId="21" fillId="2" borderId="81" xfId="3" applyFont="1" applyFill="1" applyBorder="1" applyAlignment="1" applyProtection="1">
      <alignment horizontal="left" vertical="top" wrapText="1"/>
    </xf>
    <xf numFmtId="0" fontId="28" fillId="3" borderId="9" xfId="3" applyFont="1" applyFill="1" applyBorder="1" applyAlignment="1" applyProtection="1">
      <alignment horizontal="left" vertical="center" wrapText="1"/>
    </xf>
    <xf numFmtId="0" fontId="28" fillId="3" borderId="10" xfId="3" applyFont="1" applyFill="1" applyBorder="1" applyAlignment="1" applyProtection="1">
      <alignment horizontal="left" vertical="center" wrapText="1"/>
    </xf>
    <xf numFmtId="0" fontId="28" fillId="3" borderId="16" xfId="3" applyFont="1" applyFill="1" applyBorder="1" applyAlignment="1" applyProtection="1">
      <alignment horizontal="left" vertical="center" wrapText="1"/>
    </xf>
    <xf numFmtId="0" fontId="34" fillId="2" borderId="17" xfId="3" applyFont="1" applyFill="1" applyBorder="1" applyAlignment="1" applyProtection="1">
      <alignment horizontal="center" vertical="center" wrapText="1"/>
    </xf>
    <xf numFmtId="0" fontId="34" fillId="2" borderId="50" xfId="3" applyFont="1" applyFill="1" applyBorder="1" applyAlignment="1" applyProtection="1">
      <alignment horizontal="center" vertical="center" wrapText="1"/>
    </xf>
    <xf numFmtId="0" fontId="28" fillId="2" borderId="62" xfId="3" applyFont="1" applyFill="1" applyBorder="1" applyAlignment="1" applyProtection="1">
      <alignment horizontal="left" vertical="center" wrapText="1"/>
    </xf>
    <xf numFmtId="0" fontId="28" fillId="2" borderId="63" xfId="3" applyFont="1" applyFill="1" applyBorder="1" applyAlignment="1" applyProtection="1">
      <alignment horizontal="left" vertical="center" wrapText="1"/>
    </xf>
    <xf numFmtId="0" fontId="28" fillId="2" borderId="64" xfId="3" applyFont="1" applyFill="1" applyBorder="1" applyAlignment="1" applyProtection="1">
      <alignment horizontal="left" vertical="center" wrapText="1"/>
    </xf>
    <xf numFmtId="0" fontId="28" fillId="3" borderId="66" xfId="3" applyFont="1" applyFill="1" applyBorder="1" applyAlignment="1" applyProtection="1">
      <alignment horizontal="left" vertical="center" wrapText="1"/>
    </xf>
    <xf numFmtId="0" fontId="28" fillId="3" borderId="67" xfId="3" applyFont="1" applyFill="1" applyBorder="1" applyAlignment="1" applyProtection="1">
      <alignment horizontal="left" vertical="center" wrapText="1"/>
    </xf>
    <xf numFmtId="0" fontId="28" fillId="3" borderId="68" xfId="3" applyFont="1" applyFill="1" applyBorder="1" applyAlignment="1" applyProtection="1">
      <alignment horizontal="left" vertical="center" wrapText="1"/>
    </xf>
    <xf numFmtId="0" fontId="17" fillId="3" borderId="18" xfId="3" applyFont="1" applyFill="1" applyBorder="1" applyAlignment="1" applyProtection="1">
      <alignment horizontal="left" vertical="top" wrapText="1"/>
    </xf>
    <xf numFmtId="0" fontId="17" fillId="3" borderId="20" xfId="3" applyFont="1" applyFill="1" applyBorder="1" applyAlignment="1" applyProtection="1">
      <alignment horizontal="left" vertical="top" wrapText="1"/>
    </xf>
    <xf numFmtId="0" fontId="17" fillId="3" borderId="61" xfId="3" applyFont="1" applyFill="1" applyBorder="1" applyAlignment="1" applyProtection="1">
      <alignment horizontal="left" vertical="top" wrapText="1"/>
    </xf>
    <xf numFmtId="0" fontId="17" fillId="3" borderId="60" xfId="3" applyFont="1" applyFill="1" applyBorder="1" applyAlignment="1" applyProtection="1">
      <alignment horizontal="left" vertical="top" wrapText="1"/>
    </xf>
    <xf numFmtId="49" fontId="17" fillId="2" borderId="9" xfId="3" applyNumberFormat="1" applyFont="1" applyFill="1" applyBorder="1" applyAlignment="1" applyProtection="1">
      <alignment horizontal="center" vertical="center" shrinkToFit="1"/>
    </xf>
    <xf numFmtId="49" fontId="17" fillId="2" borderId="10" xfId="3" applyNumberFormat="1" applyFont="1" applyFill="1" applyBorder="1" applyAlignment="1" applyProtection="1">
      <alignment horizontal="center" vertical="center" shrinkToFit="1"/>
    </xf>
    <xf numFmtId="0" fontId="17" fillId="3" borderId="17" xfId="3" applyFont="1" applyFill="1" applyBorder="1" applyAlignment="1" applyProtection="1">
      <alignment horizontal="left" vertical="top" wrapText="1"/>
    </xf>
    <xf numFmtId="0" fontId="17" fillId="3" borderId="19" xfId="3" applyFont="1" applyFill="1" applyBorder="1" applyAlignment="1" applyProtection="1">
      <alignment horizontal="left" vertical="top" wrapText="1"/>
    </xf>
    <xf numFmtId="0" fontId="17" fillId="2" borderId="18" xfId="3" applyFont="1" applyFill="1" applyBorder="1" applyAlignment="1" applyProtection="1">
      <alignment horizontal="left" vertical="top" wrapText="1"/>
    </xf>
    <xf numFmtId="0" fontId="17" fillId="2" borderId="20" xfId="3" applyFont="1" applyFill="1" applyBorder="1" applyAlignment="1" applyProtection="1">
      <alignment horizontal="left" vertical="top" wrapText="1"/>
    </xf>
    <xf numFmtId="0" fontId="21" fillId="2" borderId="2" xfId="3" applyFont="1" applyFill="1" applyBorder="1" applyAlignment="1" applyProtection="1">
      <alignment horizontal="center" vertical="center"/>
    </xf>
    <xf numFmtId="0" fontId="21" fillId="2" borderId="3" xfId="3" applyFont="1" applyFill="1" applyBorder="1" applyAlignment="1" applyProtection="1">
      <alignment horizontal="center" vertical="center"/>
    </xf>
    <xf numFmtId="0" fontId="21" fillId="2" borderId="5" xfId="3" applyFont="1" applyFill="1" applyBorder="1" applyAlignment="1" applyProtection="1">
      <alignment horizontal="center" vertical="center"/>
    </xf>
    <xf numFmtId="0" fontId="21" fillId="2" borderId="6" xfId="3" applyFont="1" applyFill="1" applyBorder="1" applyAlignment="1" applyProtection="1">
      <alignment horizontal="center" vertical="center"/>
    </xf>
    <xf numFmtId="0" fontId="18" fillId="2" borderId="47" xfId="3" applyFont="1" applyFill="1" applyBorder="1" applyAlignment="1" applyProtection="1">
      <alignment horizontal="left" wrapText="1"/>
    </xf>
    <xf numFmtId="0" fontId="8" fillId="2" borderId="0" xfId="3" applyFont="1" applyFill="1" applyBorder="1" applyAlignment="1" applyProtection="1">
      <alignment horizontal="center" vertical="center" wrapText="1"/>
    </xf>
    <xf numFmtId="0" fontId="17" fillId="2" borderId="9" xfId="3" applyFont="1" applyFill="1" applyBorder="1" applyAlignment="1" applyProtection="1">
      <alignment horizontal="center" vertical="center"/>
    </xf>
    <xf numFmtId="0" fontId="17" fillId="2" borderId="10" xfId="3" applyFont="1" applyFill="1" applyBorder="1" applyAlignment="1" applyProtection="1">
      <alignment horizontal="center" vertical="center"/>
    </xf>
    <xf numFmtId="0" fontId="17" fillId="2" borderId="11" xfId="3" applyFont="1" applyFill="1" applyBorder="1" applyAlignment="1" applyProtection="1">
      <alignment horizontal="center" vertical="center"/>
    </xf>
    <xf numFmtId="0" fontId="17" fillId="2" borderId="30" xfId="3" applyFont="1" applyFill="1" applyBorder="1" applyAlignment="1" applyProtection="1">
      <alignment horizontal="center" vertical="center"/>
    </xf>
    <xf numFmtId="0" fontId="17" fillId="2" borderId="47" xfId="3" applyFont="1" applyFill="1" applyBorder="1" applyAlignment="1" applyProtection="1">
      <alignment horizontal="center" vertical="center"/>
    </xf>
    <xf numFmtId="0" fontId="17" fillId="2" borderId="16" xfId="3" applyFont="1" applyFill="1" applyBorder="1" applyAlignment="1" applyProtection="1">
      <alignment horizontal="center" vertical="center"/>
    </xf>
    <xf numFmtId="0" fontId="17" fillId="3" borderId="8" xfId="3" applyFont="1" applyFill="1" applyBorder="1" applyAlignment="1" applyProtection="1">
      <alignment horizontal="left" vertical="top" wrapText="1"/>
    </xf>
    <xf numFmtId="0" fontId="17" fillId="3" borderId="13" xfId="3" applyFont="1" applyFill="1" applyBorder="1" applyAlignment="1" applyProtection="1">
      <alignment horizontal="left" vertical="top" wrapText="1"/>
    </xf>
    <xf numFmtId="0" fontId="27" fillId="2" borderId="0" xfId="3" applyFont="1" applyFill="1" applyAlignment="1" applyProtection="1">
      <alignment horizontal="center" vertical="center"/>
    </xf>
    <xf numFmtId="0" fontId="17" fillId="2" borderId="7" xfId="3" applyFont="1" applyFill="1" applyBorder="1" applyAlignment="1" applyProtection="1">
      <alignment horizontal="left" vertical="center" wrapText="1"/>
    </xf>
    <xf numFmtId="0" fontId="17" fillId="2" borderId="31" xfId="3" applyFont="1" applyFill="1" applyBorder="1" applyAlignment="1" applyProtection="1">
      <alignment horizontal="left" vertical="center" wrapText="1"/>
    </xf>
    <xf numFmtId="0" fontId="17" fillId="2" borderId="12" xfId="3" applyFont="1" applyFill="1" applyBorder="1" applyAlignment="1" applyProtection="1">
      <alignment horizontal="left" vertical="center" wrapText="1"/>
    </xf>
    <xf numFmtId="0" fontId="17" fillId="2" borderId="37" xfId="3" applyFont="1" applyFill="1" applyBorder="1" applyAlignment="1" applyProtection="1">
      <alignment horizontal="left" vertical="center" wrapText="1"/>
    </xf>
    <xf numFmtId="0" fontId="17" fillId="2" borderId="30" xfId="3" applyFont="1" applyFill="1" applyBorder="1" applyAlignment="1" applyProtection="1">
      <alignment horizontal="left" vertical="center" wrapText="1"/>
    </xf>
    <xf numFmtId="0" fontId="17" fillId="2" borderId="33" xfId="3" applyFont="1" applyFill="1" applyBorder="1" applyAlignment="1" applyProtection="1">
      <alignment horizontal="left" vertical="center" wrapText="1"/>
    </xf>
    <xf numFmtId="0" fontId="10" fillId="2" borderId="18" xfId="3" applyFont="1" applyFill="1" applyBorder="1" applyAlignment="1" applyProtection="1">
      <alignment horizontal="center" vertical="center" wrapText="1"/>
    </xf>
    <xf numFmtId="0" fontId="10" fillId="2" borderId="20" xfId="3" applyFont="1" applyFill="1" applyBorder="1" applyAlignment="1" applyProtection="1">
      <alignment horizontal="center" vertical="center" wrapText="1"/>
    </xf>
    <xf numFmtId="0" fontId="10" fillId="2" borderId="34" xfId="3" applyFont="1" applyFill="1" applyBorder="1" applyAlignment="1" applyProtection="1">
      <alignment horizontal="center" vertical="center" wrapText="1"/>
    </xf>
    <xf numFmtId="38" fontId="17" fillId="2" borderId="70" xfId="3" applyNumberFormat="1" applyFont="1" applyFill="1" applyBorder="1" applyAlignment="1" applyProtection="1">
      <alignment horizontal="center" vertical="center"/>
    </xf>
    <xf numFmtId="38" fontId="17" fillId="2" borderId="72" xfId="3" applyNumberFormat="1" applyFont="1" applyFill="1" applyBorder="1" applyAlignment="1" applyProtection="1">
      <alignment horizontal="center" vertical="center"/>
    </xf>
    <xf numFmtId="38" fontId="17" fillId="2" borderId="36" xfId="3" applyNumberFormat="1" applyFont="1" applyFill="1" applyBorder="1" applyAlignment="1" applyProtection="1">
      <alignment horizontal="center" vertical="center"/>
    </xf>
    <xf numFmtId="0" fontId="17" fillId="2" borderId="70" xfId="3" applyFont="1" applyFill="1" applyBorder="1" applyAlignment="1" applyProtection="1">
      <alignment horizontal="center" vertical="center"/>
    </xf>
    <xf numFmtId="0" fontId="17" fillId="2" borderId="36" xfId="3" applyFont="1" applyFill="1" applyBorder="1" applyAlignment="1" applyProtection="1">
      <alignment horizontal="center" vertical="center"/>
    </xf>
    <xf numFmtId="0" fontId="17" fillId="2" borderId="7" xfId="3" applyFont="1" applyFill="1" applyBorder="1" applyAlignment="1" applyProtection="1">
      <alignment horizontal="left"/>
    </xf>
    <xf numFmtId="0" fontId="17" fillId="2" borderId="31" xfId="3" applyFont="1" applyFill="1" applyBorder="1" applyAlignment="1" applyProtection="1">
      <alignment horizontal="left"/>
    </xf>
    <xf numFmtId="0" fontId="17" fillId="2" borderId="30" xfId="3" applyFont="1" applyFill="1" applyBorder="1" applyAlignment="1" applyProtection="1">
      <alignment horizontal="left"/>
    </xf>
    <xf numFmtId="0" fontId="17" fillId="2" borderId="33" xfId="3" applyFont="1" applyFill="1" applyBorder="1" applyAlignment="1" applyProtection="1">
      <alignment horizontal="left"/>
    </xf>
    <xf numFmtId="0" fontId="10" fillId="2" borderId="18" xfId="3" applyFont="1" applyFill="1" applyBorder="1" applyAlignment="1" applyProtection="1">
      <alignment horizontal="center" vertical="center"/>
    </xf>
    <xf numFmtId="0" fontId="10" fillId="2" borderId="34" xfId="3" applyFont="1" applyFill="1" applyBorder="1" applyAlignment="1" applyProtection="1">
      <alignment horizontal="center" vertical="center"/>
    </xf>
    <xf numFmtId="0" fontId="17" fillId="2" borderId="31" xfId="3" applyFont="1" applyFill="1" applyBorder="1" applyAlignment="1" applyProtection="1">
      <alignment horizontal="center" vertical="center" wrapText="1"/>
    </xf>
    <xf numFmtId="0" fontId="17" fillId="2" borderId="33" xfId="3" applyFont="1" applyFill="1" applyBorder="1" applyAlignment="1" applyProtection="1">
      <alignment horizontal="center" vertical="center" wrapText="1"/>
    </xf>
    <xf numFmtId="0" fontId="17" fillId="2" borderId="48" xfId="3" applyFont="1" applyFill="1" applyBorder="1" applyAlignment="1" applyProtection="1">
      <alignment horizontal="center" vertical="center"/>
    </xf>
  </cellXfs>
  <cellStyles count="7">
    <cellStyle name="パーセント" xfId="2" builtinId="5"/>
    <cellStyle name="悪い" xfId="6" builtinId="27"/>
    <cellStyle name="桁区切り" xfId="1" builtinId="6"/>
    <cellStyle name="桁区切り 2" xfId="4"/>
    <cellStyle name="標準" xfId="0" builtinId="0"/>
    <cellStyle name="標準 2" xfId="5"/>
    <cellStyle name="標準_１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22\AppData\Local\Microsoft\Windows\INetCache\Content.Outlook\EEQ3F3E4\&#65288;&#65298;&#65289;&#12304;&#24544;&#23713;&#30010;&#12305;&#36196;&#23383;&#35299;&#28040;&#12539;&#28608;&#22793;&#32233;&#21644;&#25514;&#32622;&#35336;&#30011;%20R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daoka-fileser\&#20445;&#38522;&#35506;\01_&#22269;&#20445;_&#36039;&#26684;&#36070;&#35506;&#32102;&#20184;&#31561;\&#9733;&#27849;\R1\R1&#24220;&#29031;&#20250;\&#36196;&#23383;&#35299;&#28040;&#38306;&#20418;\R1.8.23%20&#36196;&#23383;&#21066;&#28187;&#12539;&#35299;&#28040;&#35336;&#30011;&#23455;&#26045;&#29366;&#27841;&#22577;&#21578;&#26360;&#12304;1&#22238;&#30446;&#12305;\&#12304;&#24220;&#12395;&#25552;&#20986;&#12305;&#36196;&#23383;&#35299;&#28040;&#12539;&#28608;&#22793;&#32233;&#21644;&#35336;&#30011;&#12398;&#22793;&#26356;\&#12304;&#24544;&#23713;&#30010;&#12305;&#28608;&#22793;&#32233;&#21644;&#12539;&#36196;&#23383;&#35299;&#28040;&#35336;&#30011;(&#24066;&#30010;&#26449;&#36890;&#30693;&#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赤字解消 "/>
      <sheetName val="別紙 "/>
      <sheetName val="赤字解消  (記入例)"/>
      <sheetName val="別紙  (記入例)"/>
    </sheetNames>
    <sheetDataSet>
      <sheetData sheetId="0"/>
      <sheetData sheetId="1">
        <row r="4">
          <cell r="H4">
            <v>0</v>
          </cell>
          <cell r="I4">
            <v>0</v>
          </cell>
          <cell r="J4">
            <v>0</v>
          </cell>
          <cell r="K4">
            <v>0</v>
          </cell>
          <cell r="L4">
            <v>0</v>
          </cell>
          <cell r="M4">
            <v>0</v>
          </cell>
          <cell r="N4">
            <v>0</v>
          </cell>
          <cell r="O4">
            <v>0</v>
          </cell>
        </row>
        <row r="7">
          <cell r="H7">
            <v>5000</v>
          </cell>
          <cell r="I7">
            <v>0</v>
          </cell>
          <cell r="J7">
            <v>0</v>
          </cell>
          <cell r="K7">
            <v>0</v>
          </cell>
          <cell r="L7">
            <v>0</v>
          </cell>
          <cell r="M7">
            <v>0</v>
          </cell>
          <cell r="N7">
            <v>0</v>
          </cell>
          <cell r="O7">
            <v>5000</v>
          </cell>
        </row>
        <row r="10">
          <cell r="H10">
            <v>0</v>
          </cell>
          <cell r="I10">
            <v>0</v>
          </cell>
          <cell r="J10">
            <v>0</v>
          </cell>
          <cell r="K10">
            <v>0</v>
          </cell>
          <cell r="L10">
            <v>0</v>
          </cell>
          <cell r="M10">
            <v>0</v>
          </cell>
          <cell r="N10">
            <v>0</v>
          </cell>
          <cell r="O10">
            <v>0</v>
          </cell>
        </row>
        <row r="13">
          <cell r="H13">
            <v>0</v>
          </cell>
          <cell r="I13">
            <v>0</v>
          </cell>
          <cell r="J13">
            <v>0</v>
          </cell>
          <cell r="K13">
            <v>0</v>
          </cell>
          <cell r="L13">
            <v>0</v>
          </cell>
          <cell r="M13">
            <v>0</v>
          </cell>
          <cell r="N13">
            <v>0</v>
          </cell>
          <cell r="O13">
            <v>0</v>
          </cell>
        </row>
        <row r="16">
          <cell r="H16">
            <v>72</v>
          </cell>
          <cell r="I16">
            <v>0</v>
          </cell>
          <cell r="J16">
            <v>0</v>
          </cell>
          <cell r="K16">
            <v>0</v>
          </cell>
          <cell r="L16">
            <v>0</v>
          </cell>
          <cell r="M16">
            <v>0</v>
          </cell>
          <cell r="O16">
            <v>72</v>
          </cell>
        </row>
        <row r="19">
          <cell r="H19">
            <v>0</v>
          </cell>
          <cell r="I19">
            <v>0</v>
          </cell>
          <cell r="J19">
            <v>0</v>
          </cell>
          <cell r="K19">
            <v>0</v>
          </cell>
          <cell r="L19">
            <v>0</v>
          </cell>
          <cell r="M19">
            <v>0</v>
          </cell>
          <cell r="N19">
            <v>0</v>
          </cell>
          <cell r="O19">
            <v>0</v>
          </cell>
        </row>
        <row r="22">
          <cell r="H22">
            <v>0</v>
          </cell>
          <cell r="I22">
            <v>0</v>
          </cell>
          <cell r="J22">
            <v>0</v>
          </cell>
          <cell r="K22">
            <v>0</v>
          </cell>
          <cell r="L22">
            <v>0</v>
          </cell>
          <cell r="M22">
            <v>0</v>
          </cell>
          <cell r="N22">
            <v>0</v>
          </cell>
          <cell r="O22">
            <v>0</v>
          </cell>
        </row>
        <row r="25">
          <cell r="H25">
            <v>0</v>
          </cell>
          <cell r="I25">
            <v>0</v>
          </cell>
          <cell r="J25">
            <v>0</v>
          </cell>
          <cell r="K25">
            <v>0</v>
          </cell>
          <cell r="L25">
            <v>0</v>
          </cell>
          <cell r="M25">
            <v>0</v>
          </cell>
          <cell r="N25">
            <v>0</v>
          </cell>
          <cell r="O25">
            <v>0</v>
          </cell>
        </row>
        <row r="28">
          <cell r="H28">
            <v>0</v>
          </cell>
          <cell r="I28">
            <v>0</v>
          </cell>
          <cell r="J28">
            <v>0</v>
          </cell>
          <cell r="K28">
            <v>0</v>
          </cell>
          <cell r="L28">
            <v>0</v>
          </cell>
          <cell r="M28">
            <v>0</v>
          </cell>
          <cell r="N28">
            <v>0</v>
          </cell>
          <cell r="O28">
            <v>0</v>
          </cell>
        </row>
        <row r="31">
          <cell r="H31">
            <v>5753</v>
          </cell>
          <cell r="I31">
            <v>0</v>
          </cell>
          <cell r="J31">
            <v>0</v>
          </cell>
          <cell r="K31">
            <v>0</v>
          </cell>
          <cell r="L31">
            <v>0</v>
          </cell>
          <cell r="M31">
            <v>0</v>
          </cell>
          <cell r="O31">
            <v>5753</v>
          </cell>
        </row>
        <row r="34">
          <cell r="H34">
            <v>0</v>
          </cell>
          <cell r="I34">
            <v>0</v>
          </cell>
          <cell r="J34">
            <v>0</v>
          </cell>
          <cell r="K34">
            <v>0</v>
          </cell>
          <cell r="L34">
            <v>0</v>
          </cell>
          <cell r="M34">
            <v>0</v>
          </cell>
          <cell r="N34">
            <v>0</v>
          </cell>
          <cell r="O34">
            <v>0</v>
          </cell>
        </row>
        <row r="37">
          <cell r="H37">
            <v>0</v>
          </cell>
          <cell r="I37">
            <v>0</v>
          </cell>
          <cell r="J37">
            <v>0</v>
          </cell>
          <cell r="K37">
            <v>0</v>
          </cell>
          <cell r="L37">
            <v>0</v>
          </cell>
          <cell r="M37">
            <v>0</v>
          </cell>
          <cell r="N37">
            <v>0</v>
          </cell>
          <cell r="O37">
            <v>0</v>
          </cell>
        </row>
        <row r="40">
          <cell r="H40">
            <v>147</v>
          </cell>
          <cell r="I40">
            <v>0</v>
          </cell>
          <cell r="J40">
            <v>0</v>
          </cell>
          <cell r="K40">
            <v>0</v>
          </cell>
          <cell r="L40">
            <v>0</v>
          </cell>
          <cell r="M40">
            <v>0</v>
          </cell>
          <cell r="O40">
            <v>147</v>
          </cell>
        </row>
        <row r="43">
          <cell r="H43">
            <v>0</v>
          </cell>
          <cell r="I43">
            <v>0</v>
          </cell>
          <cell r="J43">
            <v>0</v>
          </cell>
          <cell r="K43">
            <v>0</v>
          </cell>
          <cell r="L43">
            <v>0</v>
          </cell>
          <cell r="M43">
            <v>0</v>
          </cell>
          <cell r="N43">
            <v>0</v>
          </cell>
          <cell r="O43">
            <v>0</v>
          </cell>
        </row>
        <row r="46">
          <cell r="H46">
            <v>0</v>
          </cell>
          <cell r="I46">
            <v>0</v>
          </cell>
          <cell r="J46">
            <v>0</v>
          </cell>
          <cell r="K46">
            <v>0</v>
          </cell>
          <cell r="L46">
            <v>0</v>
          </cell>
          <cell r="M46">
            <v>0</v>
          </cell>
          <cell r="N46">
            <v>0</v>
          </cell>
          <cell r="O46">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赤字解消 "/>
      <sheetName val="別紙 "/>
      <sheetName val="（記入例）赤字解消 "/>
      <sheetName val="（記入例）別紙 "/>
    </sheetNames>
    <sheetDataSet>
      <sheetData sheetId="0">
        <row r="10">
          <cell r="C10">
            <v>0</v>
          </cell>
          <cell r="E10">
            <v>0</v>
          </cell>
          <cell r="H10">
            <v>0</v>
          </cell>
          <cell r="I10">
            <v>0</v>
          </cell>
          <cell r="J10">
            <v>0</v>
          </cell>
          <cell r="K10">
            <v>0</v>
          </cell>
        </row>
        <row r="16">
          <cell r="G16">
            <v>0</v>
          </cell>
          <cell r="H16">
            <v>0</v>
          </cell>
          <cell r="K16">
            <v>0</v>
          </cell>
          <cell r="L16">
            <v>0</v>
          </cell>
        </row>
      </sheetData>
      <sheetData sheetId="1">
        <row r="4">
          <cell r="I4">
            <v>0</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13" t="s">
        <v>159</v>
      </c>
      <c r="D1" s="313"/>
      <c r="E1" s="313"/>
      <c r="F1" s="313"/>
      <c r="G1" s="313"/>
      <c r="H1" s="313"/>
      <c r="I1" s="313"/>
      <c r="J1" s="313"/>
      <c r="K1" s="313"/>
      <c r="L1" s="184"/>
      <c r="M1" s="53" t="s">
        <v>0</v>
      </c>
      <c r="N1" s="137" t="s">
        <v>133</v>
      </c>
      <c r="O1" s="299" t="s">
        <v>1</v>
      </c>
      <c r="P1" s="300"/>
      <c r="Q1" s="9"/>
    </row>
    <row r="2" spans="1:18" ht="35.25" customHeight="1" thickBot="1" x14ac:dyDescent="0.25">
      <c r="C2" s="31"/>
      <c r="D2" s="32"/>
      <c r="E2" s="32"/>
      <c r="F2" s="32"/>
      <c r="G2" s="32"/>
      <c r="H2" s="32"/>
      <c r="I2" s="32"/>
      <c r="J2" s="32"/>
      <c r="K2" s="32"/>
      <c r="L2" s="143"/>
      <c r="M2" s="175" t="s">
        <v>158</v>
      </c>
      <c r="N2" s="185">
        <v>35</v>
      </c>
      <c r="O2" s="301" t="s">
        <v>160</v>
      </c>
      <c r="P2" s="302"/>
      <c r="Q2" s="9"/>
    </row>
    <row r="3" spans="1:18" ht="39.75" customHeight="1" x14ac:dyDescent="0.25">
      <c r="C3" s="64" t="s">
        <v>86</v>
      </c>
      <c r="D3" s="3"/>
      <c r="E3" s="3"/>
      <c r="F3" s="3"/>
      <c r="G3" s="10"/>
      <c r="H3" s="10"/>
      <c r="I3" s="10"/>
      <c r="J3" s="12"/>
      <c r="K3" s="13"/>
      <c r="L3" s="13"/>
      <c r="M3" s="13"/>
      <c r="N3" s="50"/>
      <c r="O3" s="50"/>
      <c r="P3" s="11"/>
      <c r="Q3" s="9"/>
    </row>
    <row r="4" spans="1:18" ht="33.75" customHeight="1" thickBot="1" x14ac:dyDescent="0.3">
      <c r="A4" s="17"/>
      <c r="B4" s="17"/>
      <c r="C4" s="65" t="s">
        <v>87</v>
      </c>
      <c r="D4" s="14"/>
      <c r="F4" s="303" t="s">
        <v>59</v>
      </c>
      <c r="G4" s="303"/>
      <c r="H4" s="303"/>
      <c r="I4" s="303"/>
      <c r="J4" s="303"/>
      <c r="K4" s="303"/>
      <c r="L4" s="303"/>
      <c r="M4" s="129"/>
    </row>
    <row r="5" spans="1:18" s="15" customFormat="1" ht="21" customHeight="1" thickBot="1" x14ac:dyDescent="0.2">
      <c r="A5" s="304"/>
      <c r="B5" s="304"/>
      <c r="C5" s="305" t="s">
        <v>2</v>
      </c>
      <c r="D5" s="306"/>
      <c r="E5" s="306"/>
      <c r="F5" s="306"/>
      <c r="G5" s="306"/>
      <c r="H5" s="306"/>
      <c r="I5" s="306"/>
      <c r="J5" s="306"/>
      <c r="K5" s="306"/>
      <c r="L5" s="307"/>
      <c r="M5" s="145"/>
      <c r="O5" s="34"/>
    </row>
    <row r="6" spans="1:18" ht="18" customHeight="1" thickBot="1" x14ac:dyDescent="0.2">
      <c r="A6" s="304"/>
      <c r="B6" s="304"/>
      <c r="C6" s="308" t="s">
        <v>3</v>
      </c>
      <c r="D6" s="309"/>
      <c r="E6" s="309"/>
      <c r="F6" s="309"/>
      <c r="G6" s="309"/>
      <c r="H6" s="309"/>
      <c r="I6" s="305" t="s">
        <v>4</v>
      </c>
      <c r="J6" s="306"/>
      <c r="K6" s="310"/>
      <c r="L6" s="47"/>
      <c r="M6" s="144"/>
      <c r="N6" s="34"/>
      <c r="O6" s="34"/>
      <c r="Q6" s="9"/>
    </row>
    <row r="7" spans="1:18" s="15" customFormat="1" ht="41.25" customHeight="1" x14ac:dyDescent="0.15">
      <c r="A7" s="304"/>
      <c r="B7" s="304"/>
      <c r="C7" s="295" t="s">
        <v>5</v>
      </c>
      <c r="D7" s="297" t="s">
        <v>6</v>
      </c>
      <c r="E7" s="289" t="s">
        <v>7</v>
      </c>
      <c r="F7" s="289" t="s">
        <v>8</v>
      </c>
      <c r="G7" s="289" t="s">
        <v>9</v>
      </c>
      <c r="H7" s="311" t="s">
        <v>10</v>
      </c>
      <c r="I7" s="295" t="s">
        <v>11</v>
      </c>
      <c r="J7" s="289" t="s">
        <v>12</v>
      </c>
      <c r="K7" s="291" t="s">
        <v>13</v>
      </c>
      <c r="L7" s="217" t="s">
        <v>14</v>
      </c>
      <c r="M7" s="216"/>
      <c r="N7" s="46"/>
      <c r="O7" s="34"/>
    </row>
    <row r="8" spans="1:18" s="15" customFormat="1" ht="23.25" customHeight="1" x14ac:dyDescent="0.15">
      <c r="A8" s="304"/>
      <c r="B8" s="304"/>
      <c r="C8" s="296"/>
      <c r="D8" s="298"/>
      <c r="E8" s="290"/>
      <c r="F8" s="290"/>
      <c r="G8" s="290"/>
      <c r="H8" s="312"/>
      <c r="I8" s="296"/>
      <c r="J8" s="290"/>
      <c r="K8" s="292"/>
      <c r="L8" s="217"/>
      <c r="M8" s="216"/>
      <c r="N8" s="46"/>
      <c r="O8" s="34"/>
    </row>
    <row r="9" spans="1:18" s="16" customFormat="1" ht="23.25" customHeight="1" x14ac:dyDescent="0.15">
      <c r="A9" s="304"/>
      <c r="B9" s="304"/>
      <c r="C9" s="35" t="s">
        <v>15</v>
      </c>
      <c r="D9" s="36" t="s">
        <v>16</v>
      </c>
      <c r="E9" s="37" t="s">
        <v>17</v>
      </c>
      <c r="F9" s="37" t="s">
        <v>18</v>
      </c>
      <c r="G9" s="37" t="s">
        <v>19</v>
      </c>
      <c r="H9" s="38" t="s">
        <v>20</v>
      </c>
      <c r="I9" s="35" t="s">
        <v>21</v>
      </c>
      <c r="J9" s="37" t="s">
        <v>22</v>
      </c>
      <c r="K9" s="48" t="s">
        <v>23</v>
      </c>
      <c r="L9" s="49" t="s">
        <v>24</v>
      </c>
      <c r="M9" s="145"/>
      <c r="N9" s="46"/>
      <c r="O9" s="34"/>
    </row>
    <row r="10" spans="1:18" ht="23.25" customHeight="1" thickBot="1" x14ac:dyDescent="0.25">
      <c r="A10" s="27"/>
      <c r="B10" s="28"/>
      <c r="C10" s="176">
        <v>0</v>
      </c>
      <c r="D10" s="177">
        <v>5000000</v>
      </c>
      <c r="E10" s="178">
        <v>0</v>
      </c>
      <c r="F10" s="178">
        <v>0</v>
      </c>
      <c r="G10" s="39">
        <v>71721</v>
      </c>
      <c r="H10" s="179">
        <v>0</v>
      </c>
      <c r="I10" s="176">
        <v>0</v>
      </c>
      <c r="J10" s="178">
        <v>0</v>
      </c>
      <c r="K10" s="180">
        <v>0</v>
      </c>
      <c r="L10" s="181">
        <f>SUM(C10:K10)</f>
        <v>5071721</v>
      </c>
      <c r="M10" s="146"/>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93" t="s">
        <v>26</v>
      </c>
      <c r="D12" s="294"/>
      <c r="E12" s="294"/>
      <c r="F12" s="294"/>
      <c r="G12" s="294"/>
      <c r="H12" s="294"/>
      <c r="I12" s="294"/>
      <c r="J12" s="294"/>
      <c r="K12" s="294"/>
      <c r="L12" s="294"/>
      <c r="M12" s="294"/>
      <c r="N12" s="294"/>
      <c r="O12" s="139" t="s">
        <v>56</v>
      </c>
      <c r="P12" s="138"/>
      <c r="Q12" s="9"/>
      <c r="R12" s="18"/>
    </row>
    <row r="13" spans="1:18" ht="24.75" customHeight="1" x14ac:dyDescent="0.2">
      <c r="C13" s="295" t="s">
        <v>27</v>
      </c>
      <c r="D13" s="297" t="s">
        <v>28</v>
      </c>
      <c r="E13" s="297" t="s">
        <v>29</v>
      </c>
      <c r="F13" s="297" t="s">
        <v>30</v>
      </c>
      <c r="G13" s="265" t="s">
        <v>31</v>
      </c>
      <c r="H13" s="265" t="s">
        <v>32</v>
      </c>
      <c r="I13" s="267" t="s">
        <v>33</v>
      </c>
      <c r="J13" s="42" t="s">
        <v>34</v>
      </c>
      <c r="K13" s="42" t="s">
        <v>34</v>
      </c>
      <c r="L13" s="42" t="s">
        <v>34</v>
      </c>
      <c r="M13" s="118" t="s">
        <v>34</v>
      </c>
      <c r="N13" s="105" t="s">
        <v>14</v>
      </c>
      <c r="O13" s="140"/>
      <c r="P13" s="141"/>
    </row>
    <row r="14" spans="1:18" ht="38.25" customHeight="1" x14ac:dyDescent="0.15">
      <c r="C14" s="296"/>
      <c r="D14" s="298"/>
      <c r="E14" s="298"/>
      <c r="F14" s="298"/>
      <c r="G14" s="266"/>
      <c r="H14" s="266"/>
      <c r="I14" s="268"/>
      <c r="J14" s="43" t="s">
        <v>35</v>
      </c>
      <c r="K14" s="43" t="s">
        <v>36</v>
      </c>
      <c r="L14" s="44" t="s">
        <v>122</v>
      </c>
      <c r="M14" s="126" t="s">
        <v>34</v>
      </c>
      <c r="N14" s="106"/>
      <c r="O14" s="140"/>
      <c r="P14" s="141"/>
    </row>
    <row r="15" spans="1:18" ht="24.75" customHeight="1" x14ac:dyDescent="0.15">
      <c r="C15" s="35" t="s">
        <v>37</v>
      </c>
      <c r="D15" s="36" t="s">
        <v>38</v>
      </c>
      <c r="E15" s="36" t="s">
        <v>39</v>
      </c>
      <c r="F15" s="36" t="s">
        <v>40</v>
      </c>
      <c r="G15" s="37" t="s">
        <v>41</v>
      </c>
      <c r="H15" s="37" t="s">
        <v>42</v>
      </c>
      <c r="I15" s="36" t="s">
        <v>43</v>
      </c>
      <c r="J15" s="37" t="s">
        <v>93</v>
      </c>
      <c r="K15" s="37" t="s">
        <v>44</v>
      </c>
      <c r="L15" s="45" t="s">
        <v>90</v>
      </c>
      <c r="M15" s="127" t="s">
        <v>123</v>
      </c>
      <c r="N15" s="142" t="s">
        <v>125</v>
      </c>
      <c r="O15" s="107" t="s">
        <v>124</v>
      </c>
      <c r="P15" s="141"/>
    </row>
    <row r="16" spans="1:18" ht="24.75" customHeight="1" thickBot="1" x14ac:dyDescent="0.2">
      <c r="C16" s="176">
        <v>5753383</v>
      </c>
      <c r="D16" s="177">
        <v>2488000</v>
      </c>
      <c r="E16" s="177">
        <v>0</v>
      </c>
      <c r="F16" s="177">
        <v>0</v>
      </c>
      <c r="G16" s="178">
        <v>0</v>
      </c>
      <c r="H16" s="178">
        <v>0</v>
      </c>
      <c r="I16" s="177">
        <v>0</v>
      </c>
      <c r="J16" s="178">
        <v>147000</v>
      </c>
      <c r="K16" s="178">
        <v>0</v>
      </c>
      <c r="L16" s="179">
        <v>0</v>
      </c>
      <c r="M16" s="182">
        <v>0</v>
      </c>
      <c r="N16" s="183">
        <f>SUM(C16:M16)</f>
        <v>8388383</v>
      </c>
      <c r="O16" s="183">
        <f>L10+N16</f>
        <v>13460104</v>
      </c>
      <c r="P16" s="141"/>
    </row>
    <row r="17" spans="3:19" ht="45" customHeight="1" thickBot="1" x14ac:dyDescent="0.2">
      <c r="F17" s="19" t="s">
        <v>45</v>
      </c>
      <c r="K17" s="19"/>
    </row>
    <row r="18" spans="3:19" ht="47.25" customHeight="1" thickBot="1" x14ac:dyDescent="0.2">
      <c r="C18" s="269" t="s">
        <v>111</v>
      </c>
      <c r="D18" s="270"/>
      <c r="E18" s="271"/>
      <c r="F18" s="66">
        <f>$L$10/1000</f>
        <v>5071.7209999999995</v>
      </c>
      <c r="G18" s="6"/>
      <c r="H18" s="272" t="s">
        <v>215</v>
      </c>
      <c r="I18" s="273"/>
      <c r="J18" s="273"/>
      <c r="K18" s="273"/>
      <c r="L18" s="273"/>
      <c r="M18" s="273"/>
      <c r="N18" s="273"/>
      <c r="O18" s="273"/>
      <c r="P18" s="274"/>
      <c r="Q18" s="9"/>
      <c r="S18" s="11"/>
    </row>
    <row r="19" spans="3:19" ht="50.25" customHeight="1" thickBot="1" x14ac:dyDescent="0.2">
      <c r="C19" s="278" t="s">
        <v>112</v>
      </c>
      <c r="D19" s="279"/>
      <c r="E19" s="280"/>
      <c r="F19" s="67">
        <f>($C$10+SUM($E$10:$K$10)+$C$16+$G$16+$H$16+$J$16+$K$16+$L$16)/1000</f>
        <v>5972.1040000000003</v>
      </c>
      <c r="H19" s="275"/>
      <c r="I19" s="276"/>
      <c r="J19" s="276"/>
      <c r="K19" s="276"/>
      <c r="L19" s="276"/>
      <c r="M19" s="276"/>
      <c r="N19" s="276"/>
      <c r="O19" s="276"/>
      <c r="P19" s="277"/>
      <c r="Q19" s="9"/>
      <c r="R19" s="11"/>
    </row>
    <row r="20" spans="3:19" ht="33" customHeight="1" thickBot="1" x14ac:dyDescent="0.3">
      <c r="C20" s="54"/>
      <c r="D20" s="54"/>
      <c r="E20" s="54"/>
      <c r="F20" s="55"/>
      <c r="H20" s="65" t="s">
        <v>46</v>
      </c>
      <c r="I20" s="117"/>
      <c r="J20" s="117"/>
      <c r="K20" s="117"/>
      <c r="L20" s="117"/>
      <c r="M20" s="117"/>
      <c r="N20" s="117"/>
      <c r="O20" s="117"/>
    </row>
    <row r="21" spans="3:19" ht="32.25" customHeight="1" thickBot="1" x14ac:dyDescent="0.3">
      <c r="C21" s="65" t="s">
        <v>47</v>
      </c>
      <c r="E21" s="21"/>
      <c r="F21" s="22" t="s">
        <v>48</v>
      </c>
      <c r="H21" s="222" t="s">
        <v>161</v>
      </c>
      <c r="I21" s="223"/>
      <c r="J21" s="223"/>
      <c r="K21" s="223"/>
      <c r="L21" s="223"/>
      <c r="M21" s="223"/>
      <c r="N21" s="223"/>
      <c r="O21" s="223"/>
      <c r="P21" s="224"/>
    </row>
    <row r="22" spans="3:19" ht="44.25" customHeight="1" x14ac:dyDescent="0.2">
      <c r="C22" s="281" t="s">
        <v>137</v>
      </c>
      <c r="D22" s="150" t="s">
        <v>126</v>
      </c>
      <c r="E22" s="151" t="s">
        <v>127</v>
      </c>
      <c r="F22" s="152" t="s">
        <v>114</v>
      </c>
      <c r="H22" s="225"/>
      <c r="I22" s="226"/>
      <c r="J22" s="226"/>
      <c r="K22" s="226"/>
      <c r="L22" s="226"/>
      <c r="M22" s="226"/>
      <c r="N22" s="226"/>
      <c r="O22" s="226"/>
      <c r="P22" s="227"/>
      <c r="Q22" s="9"/>
    </row>
    <row r="23" spans="3:19" ht="33" customHeight="1" thickBot="1" x14ac:dyDescent="0.2">
      <c r="C23" s="282"/>
      <c r="D23" s="153">
        <v>119130</v>
      </c>
      <c r="E23" s="154">
        <v>88385</v>
      </c>
      <c r="F23" s="155">
        <f>IF(E23-D23&lt;=0,0,(E23-D23))</f>
        <v>0</v>
      </c>
      <c r="H23" s="225"/>
      <c r="I23" s="226"/>
      <c r="J23" s="226"/>
      <c r="K23" s="226"/>
      <c r="L23" s="226"/>
      <c r="M23" s="226"/>
      <c r="N23" s="226"/>
      <c r="O23" s="226"/>
      <c r="P23" s="227"/>
      <c r="Q23" s="9"/>
    </row>
    <row r="24" spans="3:19" ht="42" customHeight="1" x14ac:dyDescent="0.15">
      <c r="D24" s="149" t="s">
        <v>138</v>
      </c>
      <c r="H24" s="225"/>
      <c r="I24" s="226"/>
      <c r="J24" s="226"/>
      <c r="K24" s="226"/>
      <c r="L24" s="226"/>
      <c r="M24" s="226"/>
      <c r="N24" s="226"/>
      <c r="O24" s="226"/>
      <c r="P24" s="227"/>
    </row>
    <row r="25" spans="3:19" ht="33" customHeight="1" thickBot="1" x14ac:dyDescent="0.3">
      <c r="C25" s="65" t="s">
        <v>88</v>
      </c>
      <c r="D25" s="14"/>
      <c r="F25" s="22" t="s">
        <v>48</v>
      </c>
      <c r="H25" s="225"/>
      <c r="I25" s="226"/>
      <c r="J25" s="226"/>
      <c r="K25" s="226"/>
      <c r="L25" s="226"/>
      <c r="M25" s="226"/>
      <c r="N25" s="226"/>
      <c r="O25" s="226"/>
      <c r="P25" s="227"/>
    </row>
    <row r="26" spans="3:19" ht="48.75" customHeight="1" thickTop="1" thickBot="1" x14ac:dyDescent="0.2">
      <c r="C26" s="283" t="s">
        <v>110</v>
      </c>
      <c r="D26" s="284"/>
      <c r="E26" s="285"/>
      <c r="F26" s="69">
        <f>$F$18+$F$23</f>
        <v>5071.7209999999995</v>
      </c>
      <c r="G26" s="6"/>
      <c r="H26" s="225"/>
      <c r="I26" s="226"/>
      <c r="J26" s="226"/>
      <c r="K26" s="226"/>
      <c r="L26" s="226"/>
      <c r="M26" s="226"/>
      <c r="N26" s="226"/>
      <c r="O26" s="226"/>
      <c r="P26" s="227"/>
      <c r="Q26" s="9"/>
      <c r="R26" s="11"/>
    </row>
    <row r="27" spans="3:19" ht="48.75" customHeight="1" thickBot="1" x14ac:dyDescent="0.2">
      <c r="C27" s="286" t="s">
        <v>89</v>
      </c>
      <c r="D27" s="287"/>
      <c r="E27" s="288"/>
      <c r="F27" s="70">
        <f>F19+F23</f>
        <v>5972.1040000000003</v>
      </c>
      <c r="H27" s="228"/>
      <c r="I27" s="229"/>
      <c r="J27" s="229"/>
      <c r="K27" s="229"/>
      <c r="L27" s="229"/>
      <c r="M27" s="229"/>
      <c r="N27" s="229"/>
      <c r="O27" s="229"/>
      <c r="P27" s="230"/>
    </row>
    <row r="28" spans="3:19" ht="45" customHeight="1" thickTop="1" x14ac:dyDescent="0.25">
      <c r="C28" s="64" t="s">
        <v>105</v>
      </c>
      <c r="N28" s="20"/>
      <c r="O28" s="20"/>
    </row>
    <row r="29" spans="3:19" ht="40.5" customHeight="1" thickBot="1" x14ac:dyDescent="0.3">
      <c r="C29" s="65" t="s">
        <v>91</v>
      </c>
      <c r="I29" s="65" t="s">
        <v>92</v>
      </c>
      <c r="N29" s="20"/>
      <c r="O29" s="20"/>
    </row>
    <row r="30" spans="3:19" ht="21.75" customHeight="1" x14ac:dyDescent="0.15">
      <c r="C30" s="222" t="s">
        <v>162</v>
      </c>
      <c r="D30" s="231"/>
      <c r="E30" s="231"/>
      <c r="F30" s="231"/>
      <c r="G30" s="232"/>
      <c r="I30" s="222" t="s">
        <v>163</v>
      </c>
      <c r="J30" s="231"/>
      <c r="K30" s="231"/>
      <c r="L30" s="231"/>
      <c r="M30" s="231"/>
      <c r="N30" s="231"/>
      <c r="O30" s="231"/>
      <c r="P30" s="232"/>
      <c r="Q30" s="9"/>
    </row>
    <row r="31" spans="3:19" ht="21.75" customHeight="1" x14ac:dyDescent="0.15">
      <c r="C31" s="233"/>
      <c r="D31" s="234"/>
      <c r="E31" s="234"/>
      <c r="F31" s="234"/>
      <c r="G31" s="235"/>
      <c r="I31" s="233"/>
      <c r="J31" s="234"/>
      <c r="K31" s="234"/>
      <c r="L31" s="234"/>
      <c r="M31" s="234"/>
      <c r="N31" s="234"/>
      <c r="O31" s="234"/>
      <c r="P31" s="235"/>
      <c r="Q31" s="9"/>
    </row>
    <row r="32" spans="3:19" ht="21.75" customHeight="1" x14ac:dyDescent="0.15">
      <c r="C32" s="233"/>
      <c r="D32" s="234"/>
      <c r="E32" s="234"/>
      <c r="F32" s="234"/>
      <c r="G32" s="235"/>
      <c r="I32" s="233"/>
      <c r="J32" s="234"/>
      <c r="K32" s="234"/>
      <c r="L32" s="234"/>
      <c r="M32" s="234"/>
      <c r="N32" s="234"/>
      <c r="O32" s="234"/>
      <c r="P32" s="235"/>
      <c r="Q32" s="9"/>
    </row>
    <row r="33" spans="3:17" ht="21.75" customHeight="1" x14ac:dyDescent="0.15">
      <c r="C33" s="233"/>
      <c r="D33" s="234"/>
      <c r="E33" s="234"/>
      <c r="F33" s="234"/>
      <c r="G33" s="235"/>
      <c r="I33" s="233"/>
      <c r="J33" s="234"/>
      <c r="K33" s="234"/>
      <c r="L33" s="234"/>
      <c r="M33" s="234"/>
      <c r="N33" s="234"/>
      <c r="O33" s="234"/>
      <c r="P33" s="235"/>
      <c r="Q33" s="9"/>
    </row>
    <row r="34" spans="3:17" ht="21.75" customHeight="1" x14ac:dyDescent="0.15">
      <c r="C34" s="233"/>
      <c r="D34" s="234"/>
      <c r="E34" s="234"/>
      <c r="F34" s="234"/>
      <c r="G34" s="235"/>
      <c r="I34" s="233"/>
      <c r="J34" s="234"/>
      <c r="K34" s="234"/>
      <c r="L34" s="234"/>
      <c r="M34" s="234"/>
      <c r="N34" s="234"/>
      <c r="O34" s="234"/>
      <c r="P34" s="235"/>
      <c r="Q34" s="9"/>
    </row>
    <row r="35" spans="3:17" ht="21.75" customHeight="1" x14ac:dyDescent="0.15">
      <c r="C35" s="233"/>
      <c r="D35" s="234"/>
      <c r="E35" s="234"/>
      <c r="F35" s="234"/>
      <c r="G35" s="235"/>
      <c r="I35" s="233"/>
      <c r="J35" s="234"/>
      <c r="K35" s="234"/>
      <c r="L35" s="234"/>
      <c r="M35" s="234"/>
      <c r="N35" s="234"/>
      <c r="O35" s="234"/>
      <c r="P35" s="235"/>
      <c r="Q35" s="9"/>
    </row>
    <row r="36" spans="3:17" ht="21.75" customHeight="1" x14ac:dyDescent="0.15">
      <c r="C36" s="233"/>
      <c r="D36" s="234"/>
      <c r="E36" s="234"/>
      <c r="F36" s="234"/>
      <c r="G36" s="235"/>
      <c r="I36" s="233"/>
      <c r="J36" s="234"/>
      <c r="K36" s="234"/>
      <c r="L36" s="234"/>
      <c r="M36" s="234"/>
      <c r="N36" s="234"/>
      <c r="O36" s="234"/>
      <c r="P36" s="235"/>
      <c r="Q36" s="9"/>
    </row>
    <row r="37" spans="3:17" ht="21.75" customHeight="1" x14ac:dyDescent="0.15">
      <c r="C37" s="233"/>
      <c r="D37" s="234"/>
      <c r="E37" s="234"/>
      <c r="F37" s="234"/>
      <c r="G37" s="235"/>
      <c r="I37" s="233"/>
      <c r="J37" s="234"/>
      <c r="K37" s="234"/>
      <c r="L37" s="234"/>
      <c r="M37" s="234"/>
      <c r="N37" s="234"/>
      <c r="O37" s="234"/>
      <c r="P37" s="235"/>
      <c r="Q37" s="9"/>
    </row>
    <row r="38" spans="3:17" ht="21.75" customHeight="1" x14ac:dyDescent="0.15">
      <c r="C38" s="233"/>
      <c r="D38" s="234"/>
      <c r="E38" s="234"/>
      <c r="F38" s="234"/>
      <c r="G38" s="235"/>
      <c r="I38" s="233"/>
      <c r="J38" s="234"/>
      <c r="K38" s="234"/>
      <c r="L38" s="234"/>
      <c r="M38" s="234"/>
      <c r="N38" s="234"/>
      <c r="O38" s="234"/>
      <c r="P38" s="235"/>
      <c r="Q38" s="9"/>
    </row>
    <row r="39" spans="3:17" ht="21.75" customHeight="1" thickBot="1" x14ac:dyDescent="0.2">
      <c r="C39" s="236"/>
      <c r="D39" s="237"/>
      <c r="E39" s="237"/>
      <c r="F39" s="237"/>
      <c r="G39" s="238"/>
      <c r="I39" s="236"/>
      <c r="J39" s="237"/>
      <c r="K39" s="237"/>
      <c r="L39" s="237"/>
      <c r="M39" s="237"/>
      <c r="N39" s="237"/>
      <c r="O39" s="237"/>
      <c r="P39" s="238"/>
      <c r="Q39" s="9"/>
    </row>
    <row r="40" spans="3:17" ht="18.75" customHeight="1" x14ac:dyDescent="0.15">
      <c r="N40" s="20"/>
      <c r="O40" s="20"/>
    </row>
    <row r="41" spans="3:17" ht="24" x14ac:dyDescent="0.25">
      <c r="C41" s="65" t="s">
        <v>107</v>
      </c>
      <c r="D41" s="23"/>
      <c r="E41" s="21"/>
      <c r="F41" s="21"/>
      <c r="H41" s="21"/>
      <c r="I41" s="21"/>
      <c r="O41" s="20"/>
      <c r="P41" s="11"/>
      <c r="Q41" s="9"/>
    </row>
    <row r="42" spans="3:17" ht="24.75" thickBot="1" x14ac:dyDescent="0.3">
      <c r="C42" s="65" t="s">
        <v>113</v>
      </c>
      <c r="D42" s="23"/>
      <c r="E42" s="21"/>
      <c r="F42" s="21"/>
      <c r="G42" s="14" t="s">
        <v>106</v>
      </c>
      <c r="H42" s="21"/>
      <c r="I42" s="21"/>
      <c r="O42" s="20"/>
      <c r="P42" s="11"/>
      <c r="Q42" s="9"/>
    </row>
    <row r="43" spans="3:17" ht="19.5" customHeight="1" x14ac:dyDescent="0.2">
      <c r="C43" s="257"/>
      <c r="D43" s="258"/>
      <c r="E43" s="261" t="s">
        <v>49</v>
      </c>
      <c r="F43" s="68" t="s">
        <v>50</v>
      </c>
      <c r="G43" s="68" t="s">
        <v>51</v>
      </c>
      <c r="H43" s="68" t="s">
        <v>52</v>
      </c>
      <c r="I43" s="68" t="s">
        <v>53</v>
      </c>
      <c r="J43" s="68" t="s">
        <v>54</v>
      </c>
      <c r="K43" s="162" t="s">
        <v>55</v>
      </c>
      <c r="L43" s="156" t="s">
        <v>154</v>
      </c>
      <c r="M43" s="263" t="s">
        <v>56</v>
      </c>
      <c r="N43" s="247"/>
      <c r="P43" s="20"/>
    </row>
    <row r="44" spans="3:17" ht="19.5" customHeight="1" thickBot="1" x14ac:dyDescent="0.25">
      <c r="C44" s="259"/>
      <c r="D44" s="260"/>
      <c r="E44" s="262"/>
      <c r="F44" s="71" t="s">
        <v>128</v>
      </c>
      <c r="G44" s="71" t="s">
        <v>139</v>
      </c>
      <c r="H44" s="71" t="s">
        <v>143</v>
      </c>
      <c r="I44" s="71" t="s">
        <v>144</v>
      </c>
      <c r="J44" s="71" t="s">
        <v>145</v>
      </c>
      <c r="K44" s="163" t="s">
        <v>146</v>
      </c>
      <c r="L44" s="157" t="s">
        <v>153</v>
      </c>
      <c r="M44" s="264"/>
      <c r="N44" s="247"/>
      <c r="P44" s="20"/>
    </row>
    <row r="45" spans="3:17" ht="22.5" customHeight="1" x14ac:dyDescent="0.15">
      <c r="C45" s="248" t="s">
        <v>79</v>
      </c>
      <c r="D45" s="249"/>
      <c r="E45" s="72" t="s">
        <v>57</v>
      </c>
      <c r="F45" s="73">
        <f>'[1]別紙 '!H4+'[1]別紙 '!H7+'[1]別紙 '!H10+'[1]別紙 '!H13+'[1]別紙 '!H16+'[1]別紙 '!H19+'[1]別紙 '!H22+'[1]別紙 '!H25+'[1]別紙 '!H28</f>
        <v>5072</v>
      </c>
      <c r="G45" s="73">
        <f>'[1]別紙 '!I4+'[1]別紙 '!I7+'[1]別紙 '!I10+'[1]別紙 '!I13+'[1]別紙 '!I16+'[1]別紙 '!I19+'[1]別紙 '!I22+'[1]別紙 '!I25+'[1]別紙 '!I28</f>
        <v>0</v>
      </c>
      <c r="H45" s="73">
        <f>'[1]別紙 '!J4+'[1]別紙 '!J7+'[1]別紙 '!J10+'[1]別紙 '!J13+'[1]別紙 '!J16+'[1]別紙 '!J19+'[1]別紙 '!J22+'[1]別紙 '!J25+'[1]別紙 '!J28</f>
        <v>0</v>
      </c>
      <c r="I45" s="73">
        <f>'[1]別紙 '!K4+'[1]別紙 '!K7+'[1]別紙 '!K10+'[1]別紙 '!K13+'[1]別紙 '!K16+'[1]別紙 '!K19+'[1]別紙 '!K22+'[1]別紙 '!K25+'[1]別紙 '!K28</f>
        <v>0</v>
      </c>
      <c r="J45" s="73">
        <f>'[1]別紙 '!L4+'[1]別紙 '!L7+'[1]別紙 '!L10+'[1]別紙 '!L13+'[1]別紙 '!L16+'[1]別紙 '!L19+'[1]別紙 '!L22+'[1]別紙 '!L25+'[1]別紙 '!L28</f>
        <v>0</v>
      </c>
      <c r="K45" s="164">
        <f>'[1]別紙 '!M4+'[1]別紙 '!M7+'[1]別紙 '!M10+'[1]別紙 '!M13+'[1]別紙 '!M16+'[1]別紙 '!M19+'[1]別紙 '!M22+'[1]別紙 '!M25+'[1]別紙 '!M28</f>
        <v>0</v>
      </c>
      <c r="L45" s="158">
        <f>'[1]別紙 '!N4+'[1]別紙 '!N7+'[1]別紙 '!N10+'[1]別紙 '!N13+'[1]別紙 '!N16+'[1]別紙 '!N19+'[1]別紙 '!N22+'[1]別紙 '!N25+'[1]別紙 '!N28</f>
        <v>0</v>
      </c>
      <c r="M45" s="74">
        <f>'[1]別紙 '!O4+'[1]別紙 '!O7+'[1]別紙 '!O10+'[1]別紙 '!O13+'[1]別紙 '!O16+'[1]別紙 '!O19+'[1]別紙 '!O22+'[1]別紙 '!O25+'[1]別紙 '!O28</f>
        <v>5072</v>
      </c>
      <c r="N45" s="147"/>
      <c r="P45" s="20"/>
    </row>
    <row r="46" spans="3:17" ht="22.5" customHeight="1" x14ac:dyDescent="0.15">
      <c r="C46" s="248"/>
      <c r="D46" s="249"/>
      <c r="E46" s="75" t="s">
        <v>57</v>
      </c>
      <c r="F46" s="76">
        <f>IF(F45=0,"",F45/$E47)</f>
        <v>1</v>
      </c>
      <c r="G46" s="76" t="str">
        <f t="shared" ref="G46:L46" si="0">IF(G45=0,"",G45/$E$47)</f>
        <v/>
      </c>
      <c r="H46" s="77" t="str">
        <f t="shared" si="0"/>
        <v/>
      </c>
      <c r="I46" s="76" t="str">
        <f t="shared" si="0"/>
        <v/>
      </c>
      <c r="J46" s="76" t="str">
        <f t="shared" si="0"/>
        <v/>
      </c>
      <c r="K46" s="165" t="str">
        <f t="shared" si="0"/>
        <v/>
      </c>
      <c r="L46" s="159" t="str">
        <f t="shared" si="0"/>
        <v/>
      </c>
      <c r="M46" s="78">
        <f>IF(M45=0,"",M45/E47)</f>
        <v>1</v>
      </c>
      <c r="N46" s="148"/>
      <c r="P46" s="20"/>
    </row>
    <row r="47" spans="3:17" ht="22.5" customHeight="1" thickBot="1" x14ac:dyDescent="0.25">
      <c r="C47" s="250" t="s">
        <v>58</v>
      </c>
      <c r="D47" s="251"/>
      <c r="E47" s="79">
        <f>5072</f>
        <v>5072</v>
      </c>
      <c r="F47" s="80">
        <f t="shared" ref="F47:J47" si="1">E47-F45</f>
        <v>0</v>
      </c>
      <c r="G47" s="80">
        <f>F47-G45</f>
        <v>0</v>
      </c>
      <c r="H47" s="80">
        <f>G47-H45</f>
        <v>0</v>
      </c>
      <c r="I47" s="80">
        <f t="shared" si="1"/>
        <v>0</v>
      </c>
      <c r="J47" s="80">
        <f t="shared" si="1"/>
        <v>0</v>
      </c>
      <c r="K47" s="166">
        <f>J47-K45</f>
        <v>0</v>
      </c>
      <c r="L47" s="160">
        <f>K47-L45</f>
        <v>0</v>
      </c>
      <c r="M47" s="81">
        <f>L47</f>
        <v>0</v>
      </c>
      <c r="N47" s="147"/>
      <c r="P47" s="20"/>
    </row>
    <row r="48" spans="3:17" ht="22.5" customHeight="1" x14ac:dyDescent="0.15">
      <c r="C48" s="252" t="s">
        <v>80</v>
      </c>
      <c r="D48" s="253"/>
      <c r="E48" s="82" t="s">
        <v>57</v>
      </c>
      <c r="F48" s="83"/>
      <c r="G48" s="83"/>
      <c r="H48" s="83"/>
      <c r="I48" s="83"/>
      <c r="J48" s="83"/>
      <c r="K48" s="167"/>
      <c r="L48" s="161"/>
      <c r="M48" s="74">
        <f>SUM(F48:L48)</f>
        <v>0</v>
      </c>
      <c r="N48" s="147"/>
      <c r="P48" s="20"/>
    </row>
    <row r="49" spans="3:18" ht="22.5" customHeight="1" x14ac:dyDescent="0.15">
      <c r="C49" s="254"/>
      <c r="D49" s="255"/>
      <c r="E49" s="75" t="s">
        <v>57</v>
      </c>
      <c r="F49" s="76"/>
      <c r="G49" s="76"/>
      <c r="H49" s="77"/>
      <c r="I49" s="76"/>
      <c r="J49" s="76"/>
      <c r="K49" s="165"/>
      <c r="L49" s="159"/>
      <c r="M49" s="78"/>
      <c r="N49" s="148"/>
      <c r="P49" s="20"/>
    </row>
    <row r="50" spans="3:18" ht="22.5" customHeight="1" thickBot="1" x14ac:dyDescent="0.25">
      <c r="C50" s="250" t="s">
        <v>58</v>
      </c>
      <c r="D50" s="251"/>
      <c r="E50" s="79">
        <f>F$23</f>
        <v>0</v>
      </c>
      <c r="F50" s="80">
        <f t="shared" ref="F50" si="2">E50-F48</f>
        <v>0</v>
      </c>
      <c r="G50" s="80">
        <f>F50-G48</f>
        <v>0</v>
      </c>
      <c r="H50" s="80">
        <f>G50-H48</f>
        <v>0</v>
      </c>
      <c r="I50" s="80">
        <f t="shared" ref="I50:J50" si="3">H50-I48</f>
        <v>0</v>
      </c>
      <c r="J50" s="80">
        <f t="shared" si="3"/>
        <v>0</v>
      </c>
      <c r="K50" s="166">
        <f>I50-K48</f>
        <v>0</v>
      </c>
      <c r="L50" s="160">
        <f>K50-L48</f>
        <v>0</v>
      </c>
      <c r="M50" s="81">
        <f>L50</f>
        <v>0</v>
      </c>
      <c r="N50" s="147"/>
      <c r="P50" s="25"/>
    </row>
    <row r="51" spans="3:18" ht="22.5" customHeight="1" x14ac:dyDescent="0.15">
      <c r="C51" s="248" t="s">
        <v>81</v>
      </c>
      <c r="D51" s="249"/>
      <c r="E51" s="72" t="s">
        <v>57</v>
      </c>
      <c r="F51" s="73">
        <f>F45+F48</f>
        <v>5072</v>
      </c>
      <c r="G51" s="73">
        <f t="shared" ref="G51:M51" si="4">G45+G48</f>
        <v>0</v>
      </c>
      <c r="H51" s="73">
        <f t="shared" si="4"/>
        <v>0</v>
      </c>
      <c r="I51" s="73">
        <f t="shared" si="4"/>
        <v>0</v>
      </c>
      <c r="J51" s="73">
        <f t="shared" si="4"/>
        <v>0</v>
      </c>
      <c r="K51" s="164">
        <f>K45+K48</f>
        <v>0</v>
      </c>
      <c r="L51" s="158">
        <f>L45+L48</f>
        <v>0</v>
      </c>
      <c r="M51" s="74">
        <f t="shared" si="4"/>
        <v>5072</v>
      </c>
      <c r="N51" s="147"/>
      <c r="P51" s="20"/>
    </row>
    <row r="52" spans="3:18" ht="22.5" customHeight="1" x14ac:dyDescent="0.15">
      <c r="C52" s="248"/>
      <c r="D52" s="249"/>
      <c r="E52" s="75" t="s">
        <v>57</v>
      </c>
      <c r="F52" s="76">
        <f>IF(F51=0,"",F51/$E$53)</f>
        <v>1</v>
      </c>
      <c r="G52" s="76" t="str">
        <f t="shared" ref="G52:L52" si="5">IF(G51=0,"",G51/$E$53)</f>
        <v/>
      </c>
      <c r="H52" s="77" t="str">
        <f t="shared" si="5"/>
        <v/>
      </c>
      <c r="I52" s="76" t="str">
        <f t="shared" si="5"/>
        <v/>
      </c>
      <c r="J52" s="76" t="str">
        <f t="shared" si="5"/>
        <v/>
      </c>
      <c r="K52" s="165" t="str">
        <f t="shared" si="5"/>
        <v/>
      </c>
      <c r="L52" s="159" t="str">
        <f t="shared" si="5"/>
        <v/>
      </c>
      <c r="M52" s="78">
        <f>IF(M51=0,"",M51/E53)</f>
        <v>1</v>
      </c>
      <c r="N52" s="148"/>
      <c r="P52" s="20"/>
    </row>
    <row r="53" spans="3:18" ht="22.5" customHeight="1" thickBot="1" x14ac:dyDescent="0.25">
      <c r="C53" s="250" t="s">
        <v>58</v>
      </c>
      <c r="D53" s="251"/>
      <c r="E53" s="79">
        <f>E47+E50</f>
        <v>5072</v>
      </c>
      <c r="F53" s="80">
        <f t="shared" ref="F53" si="6">E53-F51</f>
        <v>0</v>
      </c>
      <c r="G53" s="80">
        <f>F53-G51</f>
        <v>0</v>
      </c>
      <c r="H53" s="80">
        <f>G53-H51</f>
        <v>0</v>
      </c>
      <c r="I53" s="80">
        <f t="shared" ref="I53:J53" si="7">H53-I51</f>
        <v>0</v>
      </c>
      <c r="J53" s="80">
        <f t="shared" si="7"/>
        <v>0</v>
      </c>
      <c r="K53" s="166">
        <f>J53-K51</f>
        <v>0</v>
      </c>
      <c r="L53" s="160">
        <f>K53-L51</f>
        <v>0</v>
      </c>
      <c r="M53" s="81">
        <f>L53</f>
        <v>0</v>
      </c>
      <c r="N53" s="147"/>
      <c r="P53" s="20"/>
    </row>
    <row r="54" spans="3:18" ht="21" customHeight="1" x14ac:dyDescent="0.15">
      <c r="N54" s="17"/>
      <c r="P54" s="20"/>
      <c r="Q54" s="9"/>
      <c r="R54" s="11"/>
    </row>
    <row r="55" spans="3:18" ht="48" customHeight="1" thickBot="1" x14ac:dyDescent="0.3">
      <c r="C55" s="65" t="s">
        <v>108</v>
      </c>
      <c r="D55" s="23"/>
      <c r="E55" s="21"/>
      <c r="F55" s="21"/>
      <c r="G55" s="14" t="s">
        <v>106</v>
      </c>
      <c r="H55" s="21"/>
      <c r="I55" s="21"/>
      <c r="N55" s="17"/>
      <c r="P55" s="20"/>
    </row>
    <row r="56" spans="3:18" ht="19.5" customHeight="1" x14ac:dyDescent="0.2">
      <c r="C56" s="239"/>
      <c r="D56" s="240"/>
      <c r="E56" s="243" t="s">
        <v>49</v>
      </c>
      <c r="F56" s="93" t="s">
        <v>50</v>
      </c>
      <c r="G56" s="93" t="s">
        <v>51</v>
      </c>
      <c r="H56" s="93" t="s">
        <v>52</v>
      </c>
      <c r="I56" s="93" t="s">
        <v>53</v>
      </c>
      <c r="J56" s="93" t="s">
        <v>54</v>
      </c>
      <c r="K56" s="170" t="s">
        <v>55</v>
      </c>
      <c r="L56" s="168" t="s">
        <v>155</v>
      </c>
      <c r="M56" s="245" t="s">
        <v>56</v>
      </c>
      <c r="N56" s="247"/>
      <c r="P56" s="20"/>
    </row>
    <row r="57" spans="3:18" ht="19.5" customHeight="1" thickBot="1" x14ac:dyDescent="0.25">
      <c r="C57" s="241"/>
      <c r="D57" s="242"/>
      <c r="E57" s="244"/>
      <c r="F57" s="94" t="s">
        <v>128</v>
      </c>
      <c r="G57" s="94" t="s">
        <v>139</v>
      </c>
      <c r="H57" s="94" t="s">
        <v>143</v>
      </c>
      <c r="I57" s="94" t="s">
        <v>144</v>
      </c>
      <c r="J57" s="94" t="s">
        <v>145</v>
      </c>
      <c r="K57" s="171" t="s">
        <v>146</v>
      </c>
      <c r="L57" s="169" t="s">
        <v>153</v>
      </c>
      <c r="M57" s="246"/>
      <c r="N57" s="247"/>
      <c r="P57" s="20"/>
    </row>
    <row r="58" spans="3:18" s="84" customFormat="1" ht="22.5" customHeight="1" x14ac:dyDescent="0.2">
      <c r="C58" s="248" t="s">
        <v>79</v>
      </c>
      <c r="D58" s="249"/>
      <c r="E58" s="72" t="s">
        <v>57</v>
      </c>
      <c r="F58" s="73">
        <f>'[1]別紙 '!H4+'[1]別紙 '!H10+'[1]別紙 '!H13+'[1]別紙 '!H16+'[1]別紙 '!H19+'[1]別紙 '!H22+'[1]別紙 '!H25+'[1]別紙 '!H28+'[1]別紙 '!H31+'[1]別紙 '!H34+'[1]別紙 '!H37+'[1]別紙 '!H40+'[1]別紙 '!H43+'[1]別紙 '!H46</f>
        <v>5972</v>
      </c>
      <c r="G58" s="73">
        <f>'[1]別紙 '!I4+'[1]別紙 '!I10+'[1]別紙 '!I13+'[1]別紙 '!I16+'[1]別紙 '!I19+'[1]別紙 '!I22+'[1]別紙 '!I25+'[1]別紙 '!I28+'[1]別紙 '!I31+'[1]別紙 '!I34+'[1]別紙 '!I37+'[1]別紙 '!I40+'[1]別紙 '!I43+'[1]別紙 '!I46</f>
        <v>0</v>
      </c>
      <c r="H58" s="73">
        <f>'[1]別紙 '!J4+'[1]別紙 '!J10+'[1]別紙 '!J13+'[1]別紙 '!J16+'[1]別紙 '!J19+'[1]別紙 '!J22+'[1]別紙 '!J25+'[1]別紙 '!J28+'[1]別紙 '!J31+'[1]別紙 '!J34+'[1]別紙 '!J37+'[1]別紙 '!J40+'[1]別紙 '!J43+'[1]別紙 '!J46</f>
        <v>0</v>
      </c>
      <c r="I58" s="73">
        <f>'[1]別紙 '!K4+'[1]別紙 '!K10+'[1]別紙 '!K13+'[1]別紙 '!K16+'[1]別紙 '!K19+'[1]別紙 '!K22+'[1]別紙 '!K25+'[1]別紙 '!K28+'[1]別紙 '!K31+'[1]別紙 '!K34+'[1]別紙 '!K37+'[1]別紙 '!K40+'[1]別紙 '!K43+'[1]別紙 '!K46</f>
        <v>0</v>
      </c>
      <c r="J58" s="73">
        <f>'[1]別紙 '!L4+'[1]別紙 '!L10+'[1]別紙 '!L13+'[1]別紙 '!L16+'[1]別紙 '!L19+'[1]別紙 '!L22+'[1]別紙 '!L25+'[1]別紙 '!L28+'[1]別紙 '!L31+'[1]別紙 '!L34+'[1]別紙 '!L37+'[1]別紙 '!L40+'[1]別紙 '!L43+'[1]別紙 '!L46</f>
        <v>0</v>
      </c>
      <c r="K58" s="164">
        <f>'[1]別紙 '!M4+'[1]別紙 '!M10+'[1]別紙 '!M13+'[1]別紙 '!M16+'[1]別紙 '!M19+'[1]別紙 '!M22+'[1]別紙 '!M25+'[1]別紙 '!M28+'[1]別紙 '!M31+'[1]別紙 '!M34+'[1]別紙 '!M37+'[1]別紙 '!M40+'[1]別紙 '!M43+'[1]別紙 '!M46</f>
        <v>0</v>
      </c>
      <c r="L58" s="158">
        <f>'[1]別紙 '!N4+'[1]別紙 '!N10+'[1]別紙 '!N13+'[1]別紙 '!N16+'[1]別紙 '!N19+'[1]別紙 '!N22+'[1]別紙 '!N25+'[1]別紙 '!N28+'[1]別紙 '!N31+'[1]別紙 '!N34+'[1]別紙 '!N37+'[1]別紙 '!N40+'[1]別紙 '!N43+'[1]別紙 '!N46</f>
        <v>0</v>
      </c>
      <c r="M58" s="74">
        <f>'[1]別紙 '!O4+'[1]別紙 '!O10+'[1]別紙 '!O13+'[1]別紙 '!O16+'[1]別紙 '!O19+'[1]別紙 '!O22+'[1]別紙 '!O25+'[1]別紙 '!O28+'[1]別紙 '!O31+'[1]別紙 '!O34+'[1]別紙 '!O37+'[1]別紙 '!O40+'[1]別紙 '!O43+'[1]別紙 '!O46</f>
        <v>5972</v>
      </c>
      <c r="N58" s="147"/>
      <c r="P58" s="85"/>
      <c r="Q58" s="86"/>
    </row>
    <row r="59" spans="3:18" s="84" customFormat="1" ht="22.5" customHeight="1" x14ac:dyDescent="0.2">
      <c r="C59" s="248"/>
      <c r="D59" s="249"/>
      <c r="E59" s="75" t="s">
        <v>57</v>
      </c>
      <c r="F59" s="76">
        <f t="shared" ref="F59:L59" si="8">IF(F58=0,"",F58/$E60)</f>
        <v>0.99998258570178944</v>
      </c>
      <c r="G59" s="76" t="str">
        <f t="shared" si="8"/>
        <v/>
      </c>
      <c r="H59" s="77" t="str">
        <f t="shared" si="8"/>
        <v/>
      </c>
      <c r="I59" s="76" t="str">
        <f t="shared" si="8"/>
        <v/>
      </c>
      <c r="J59" s="76" t="str">
        <f t="shared" si="8"/>
        <v/>
      </c>
      <c r="K59" s="165" t="str">
        <f t="shared" si="8"/>
        <v/>
      </c>
      <c r="L59" s="159" t="str">
        <f t="shared" si="8"/>
        <v/>
      </c>
      <c r="M59" s="78">
        <f>IF(M58=0,"",M58/E60)</f>
        <v>0.99998258570178944</v>
      </c>
      <c r="N59" s="148"/>
      <c r="P59" s="85"/>
      <c r="Q59" s="86"/>
    </row>
    <row r="60" spans="3:18" s="84" customFormat="1" ht="22.5" customHeight="1" thickBot="1" x14ac:dyDescent="0.25">
      <c r="C60" s="250" t="s">
        <v>58</v>
      </c>
      <c r="D60" s="251"/>
      <c r="E60" s="79">
        <f>$F$19</f>
        <v>5972.1040000000003</v>
      </c>
      <c r="F60" s="80">
        <f t="shared" ref="F60" si="9">E60-F58</f>
        <v>0.10400000000026921</v>
      </c>
      <c r="G60" s="80">
        <f>F60-G58</f>
        <v>0.10400000000026921</v>
      </c>
      <c r="H60" s="80">
        <f>G60-H58</f>
        <v>0.10400000000026921</v>
      </c>
      <c r="I60" s="80">
        <f t="shared" ref="I60:J60" si="10">H60-I58</f>
        <v>0.10400000000026921</v>
      </c>
      <c r="J60" s="80">
        <f t="shared" si="10"/>
        <v>0.10400000000026921</v>
      </c>
      <c r="K60" s="166">
        <f>J60-K58</f>
        <v>0.10400000000026921</v>
      </c>
      <c r="L60" s="160">
        <f>K60-L58</f>
        <v>0.10400000000026921</v>
      </c>
      <c r="M60" s="81">
        <f>L60</f>
        <v>0.10400000000026921</v>
      </c>
      <c r="N60" s="147"/>
      <c r="P60" s="85"/>
      <c r="Q60" s="86"/>
    </row>
    <row r="61" spans="3:18" s="84" customFormat="1" ht="22.5" customHeight="1" x14ac:dyDescent="0.2">
      <c r="C61" s="252" t="s">
        <v>80</v>
      </c>
      <c r="D61" s="253"/>
      <c r="E61" s="82" t="str">
        <f>E48</f>
        <v>-</v>
      </c>
      <c r="F61" s="83">
        <f t="shared" ref="F61:M61" si="11">F48</f>
        <v>0</v>
      </c>
      <c r="G61" s="83">
        <f t="shared" si="11"/>
        <v>0</v>
      </c>
      <c r="H61" s="83">
        <f t="shared" si="11"/>
        <v>0</v>
      </c>
      <c r="I61" s="83">
        <f t="shared" si="11"/>
        <v>0</v>
      </c>
      <c r="J61" s="83">
        <f>J48</f>
        <v>0</v>
      </c>
      <c r="K61" s="167">
        <f>K48</f>
        <v>0</v>
      </c>
      <c r="L61" s="161">
        <f>L48</f>
        <v>0</v>
      </c>
      <c r="M61" s="74">
        <f t="shared" si="11"/>
        <v>0</v>
      </c>
      <c r="N61" s="147"/>
      <c r="P61" s="85"/>
      <c r="Q61" s="86"/>
    </row>
    <row r="62" spans="3:18" s="84" customFormat="1" ht="22.5" customHeight="1" x14ac:dyDescent="0.2">
      <c r="C62" s="254"/>
      <c r="D62" s="255"/>
      <c r="E62" s="75" t="str">
        <f t="shared" ref="E62:M63" si="12">E49</f>
        <v>-</v>
      </c>
      <c r="F62" s="76"/>
      <c r="G62" s="76"/>
      <c r="H62" s="77"/>
      <c r="I62" s="76"/>
      <c r="J62" s="76"/>
      <c r="K62" s="165"/>
      <c r="L62" s="159"/>
      <c r="M62" s="78"/>
      <c r="N62" s="148"/>
      <c r="P62" s="85"/>
      <c r="Q62" s="86"/>
    </row>
    <row r="63" spans="3:18" s="84" customFormat="1" ht="22.5" customHeight="1" thickBot="1" x14ac:dyDescent="0.25">
      <c r="C63" s="250" t="s">
        <v>58</v>
      </c>
      <c r="D63" s="251"/>
      <c r="E63" s="79">
        <f t="shared" si="12"/>
        <v>0</v>
      </c>
      <c r="F63" s="80">
        <f t="shared" si="12"/>
        <v>0</v>
      </c>
      <c r="G63" s="80">
        <f t="shared" si="12"/>
        <v>0</v>
      </c>
      <c r="H63" s="80">
        <f t="shared" si="12"/>
        <v>0</v>
      </c>
      <c r="I63" s="80">
        <f t="shared" si="12"/>
        <v>0</v>
      </c>
      <c r="J63" s="80">
        <f t="shared" si="12"/>
        <v>0</v>
      </c>
      <c r="K63" s="166">
        <f t="shared" si="12"/>
        <v>0</v>
      </c>
      <c r="L63" s="160">
        <f>L50</f>
        <v>0</v>
      </c>
      <c r="M63" s="81">
        <f t="shared" si="12"/>
        <v>0</v>
      </c>
      <c r="N63" s="147"/>
      <c r="P63" s="4"/>
      <c r="Q63" s="86"/>
    </row>
    <row r="64" spans="3:18" s="84" customFormat="1" ht="22.5" customHeight="1" x14ac:dyDescent="0.2">
      <c r="C64" s="248" t="s">
        <v>81</v>
      </c>
      <c r="D64" s="249"/>
      <c r="E64" s="72" t="s">
        <v>57</v>
      </c>
      <c r="F64" s="73">
        <f>F58+F61</f>
        <v>5972</v>
      </c>
      <c r="G64" s="73">
        <f t="shared" ref="G64:M64" si="13">G58+G61</f>
        <v>0</v>
      </c>
      <c r="H64" s="73">
        <f t="shared" si="13"/>
        <v>0</v>
      </c>
      <c r="I64" s="73">
        <f t="shared" si="13"/>
        <v>0</v>
      </c>
      <c r="J64" s="73">
        <f t="shared" si="13"/>
        <v>0</v>
      </c>
      <c r="K64" s="164">
        <f>K58+K61</f>
        <v>0</v>
      </c>
      <c r="L64" s="158">
        <f t="shared" si="13"/>
        <v>0</v>
      </c>
      <c r="M64" s="74">
        <f t="shared" si="13"/>
        <v>5972</v>
      </c>
      <c r="N64" s="147"/>
      <c r="P64" s="85"/>
      <c r="Q64" s="86"/>
    </row>
    <row r="65" spans="3:17" s="84" customFormat="1" ht="22.5" customHeight="1" x14ac:dyDescent="0.2">
      <c r="C65" s="248"/>
      <c r="D65" s="249"/>
      <c r="E65" s="75" t="s">
        <v>57</v>
      </c>
      <c r="F65" s="76">
        <f t="shared" ref="F65:L65" si="14">IF(F64=0,"",F64/$E66)</f>
        <v>0.99998258570178944</v>
      </c>
      <c r="G65" s="76" t="str">
        <f t="shared" si="14"/>
        <v/>
      </c>
      <c r="H65" s="77" t="str">
        <f t="shared" si="14"/>
        <v/>
      </c>
      <c r="I65" s="76" t="str">
        <f t="shared" si="14"/>
        <v/>
      </c>
      <c r="J65" s="76" t="str">
        <f t="shared" si="14"/>
        <v/>
      </c>
      <c r="K65" s="165" t="str">
        <f t="shared" si="14"/>
        <v/>
      </c>
      <c r="L65" s="159" t="str">
        <f t="shared" si="14"/>
        <v/>
      </c>
      <c r="M65" s="78">
        <f>IF(M64=0,"",M64/E66)</f>
        <v>0.99998258570178944</v>
      </c>
      <c r="N65" s="148"/>
      <c r="P65" s="85"/>
      <c r="Q65" s="86"/>
    </row>
    <row r="66" spans="3:17" s="84" customFormat="1" ht="22.5" customHeight="1" thickBot="1" x14ac:dyDescent="0.25">
      <c r="C66" s="250" t="s">
        <v>58</v>
      </c>
      <c r="D66" s="251"/>
      <c r="E66" s="79">
        <f>E60+E63</f>
        <v>5972.1040000000003</v>
      </c>
      <c r="F66" s="80">
        <f t="shared" ref="F66" si="15">E66-F64</f>
        <v>0.10400000000026921</v>
      </c>
      <c r="G66" s="80">
        <f>F66-G64</f>
        <v>0.10400000000026921</v>
      </c>
      <c r="H66" s="80">
        <f>G66-H64</f>
        <v>0.10400000000026921</v>
      </c>
      <c r="I66" s="80">
        <f t="shared" ref="I66:J66" si="16">H66-I64</f>
        <v>0.10400000000026921</v>
      </c>
      <c r="J66" s="80">
        <f t="shared" si="16"/>
        <v>0.10400000000026921</v>
      </c>
      <c r="K66" s="166">
        <f>J66-K64</f>
        <v>0.10400000000026921</v>
      </c>
      <c r="L66" s="160">
        <f>K66-L64</f>
        <v>0.10400000000026921</v>
      </c>
      <c r="M66" s="81">
        <f>L66</f>
        <v>0.10400000000026921</v>
      </c>
      <c r="N66" s="147"/>
      <c r="P66" s="85"/>
      <c r="Q66" s="86"/>
    </row>
    <row r="67" spans="3:17" ht="26.25" customHeight="1" x14ac:dyDescent="0.15">
      <c r="G67" s="256"/>
      <c r="H67" s="256"/>
      <c r="I67" s="256"/>
      <c r="J67" s="256"/>
      <c r="K67" s="256"/>
      <c r="L67" s="256"/>
      <c r="M67" s="130"/>
      <c r="O67" s="20"/>
    </row>
    <row r="68" spans="3:17" ht="37.5" customHeight="1" x14ac:dyDescent="0.25">
      <c r="C68" s="64" t="s">
        <v>104</v>
      </c>
      <c r="D68" s="23"/>
      <c r="E68" s="21"/>
      <c r="F68" s="21"/>
      <c r="G68" s="24"/>
      <c r="H68" s="21"/>
      <c r="I68" s="21"/>
      <c r="L68" s="22"/>
      <c r="M68" s="22"/>
      <c r="N68" s="20"/>
      <c r="O68" s="20"/>
      <c r="Q68" s="9"/>
    </row>
    <row r="69" spans="3:17" ht="33" customHeight="1" thickBot="1" x14ac:dyDescent="0.3">
      <c r="C69" s="65" t="s">
        <v>134</v>
      </c>
      <c r="D69" s="20"/>
      <c r="E69" s="20"/>
      <c r="F69" s="20"/>
      <c r="G69" s="20"/>
      <c r="J69" s="29"/>
      <c r="K69" s="17"/>
      <c r="L69" s="30"/>
      <c r="M69" s="30"/>
      <c r="N69" s="20"/>
      <c r="O69" s="20"/>
      <c r="Q69" s="9"/>
    </row>
    <row r="70" spans="3:17" ht="14.25" customHeight="1" x14ac:dyDescent="0.15">
      <c r="C70" s="222" t="s">
        <v>164</v>
      </c>
      <c r="D70" s="231"/>
      <c r="E70" s="231"/>
      <c r="F70" s="231"/>
      <c r="G70" s="231"/>
      <c r="H70" s="231"/>
      <c r="I70" s="231"/>
      <c r="J70" s="231"/>
      <c r="K70" s="231"/>
      <c r="L70" s="231"/>
      <c r="M70" s="231"/>
      <c r="N70" s="231"/>
      <c r="O70" s="231"/>
      <c r="P70" s="232"/>
      <c r="Q70" s="9"/>
    </row>
    <row r="71" spans="3:17" ht="13.5" customHeight="1" x14ac:dyDescent="0.15">
      <c r="C71" s="233"/>
      <c r="D71" s="234"/>
      <c r="E71" s="234"/>
      <c r="F71" s="234"/>
      <c r="G71" s="234"/>
      <c r="H71" s="234"/>
      <c r="I71" s="234"/>
      <c r="J71" s="234"/>
      <c r="K71" s="234"/>
      <c r="L71" s="234"/>
      <c r="M71" s="234"/>
      <c r="N71" s="234"/>
      <c r="O71" s="234"/>
      <c r="P71" s="235"/>
      <c r="Q71" s="9"/>
    </row>
    <row r="72" spans="3:17" ht="13.5" customHeight="1" x14ac:dyDescent="0.15">
      <c r="C72" s="233"/>
      <c r="D72" s="234"/>
      <c r="E72" s="234"/>
      <c r="F72" s="234"/>
      <c r="G72" s="234"/>
      <c r="H72" s="234"/>
      <c r="I72" s="234"/>
      <c r="J72" s="234"/>
      <c r="K72" s="234"/>
      <c r="L72" s="234"/>
      <c r="M72" s="234"/>
      <c r="N72" s="234"/>
      <c r="O72" s="234"/>
      <c r="P72" s="235"/>
      <c r="Q72" s="9"/>
    </row>
    <row r="73" spans="3:17" ht="13.5" customHeight="1" x14ac:dyDescent="0.15">
      <c r="C73" s="233"/>
      <c r="D73" s="234"/>
      <c r="E73" s="234"/>
      <c r="F73" s="234"/>
      <c r="G73" s="234"/>
      <c r="H73" s="234"/>
      <c r="I73" s="234"/>
      <c r="J73" s="234"/>
      <c r="K73" s="234"/>
      <c r="L73" s="234"/>
      <c r="M73" s="234"/>
      <c r="N73" s="234"/>
      <c r="O73" s="234"/>
      <c r="P73" s="235"/>
      <c r="Q73" s="9"/>
    </row>
    <row r="74" spans="3:17" ht="13.5" customHeight="1" x14ac:dyDescent="0.15">
      <c r="C74" s="233"/>
      <c r="D74" s="234"/>
      <c r="E74" s="234"/>
      <c r="F74" s="234"/>
      <c r="G74" s="234"/>
      <c r="H74" s="234"/>
      <c r="I74" s="234"/>
      <c r="J74" s="234"/>
      <c r="K74" s="234"/>
      <c r="L74" s="234"/>
      <c r="M74" s="234"/>
      <c r="N74" s="234"/>
      <c r="O74" s="234"/>
      <c r="P74" s="235"/>
      <c r="Q74" s="9"/>
    </row>
    <row r="75" spans="3:17" ht="13.5" customHeight="1" x14ac:dyDescent="0.15">
      <c r="C75" s="233"/>
      <c r="D75" s="234"/>
      <c r="E75" s="234"/>
      <c r="F75" s="234"/>
      <c r="G75" s="234"/>
      <c r="H75" s="234"/>
      <c r="I75" s="234"/>
      <c r="J75" s="234"/>
      <c r="K75" s="234"/>
      <c r="L75" s="234"/>
      <c r="M75" s="234"/>
      <c r="N75" s="234"/>
      <c r="O75" s="234"/>
      <c r="P75" s="235"/>
      <c r="Q75" s="9"/>
    </row>
    <row r="76" spans="3:17" ht="13.5" customHeight="1" x14ac:dyDescent="0.15">
      <c r="C76" s="233"/>
      <c r="D76" s="234"/>
      <c r="E76" s="234"/>
      <c r="F76" s="234"/>
      <c r="G76" s="234"/>
      <c r="H76" s="234"/>
      <c r="I76" s="234"/>
      <c r="J76" s="234"/>
      <c r="K76" s="234"/>
      <c r="L76" s="234"/>
      <c r="M76" s="234"/>
      <c r="N76" s="234"/>
      <c r="O76" s="234"/>
      <c r="P76" s="235"/>
      <c r="Q76" s="9"/>
    </row>
    <row r="77" spans="3:17" ht="13.5" customHeight="1" x14ac:dyDescent="0.15">
      <c r="C77" s="233"/>
      <c r="D77" s="234"/>
      <c r="E77" s="234"/>
      <c r="F77" s="234"/>
      <c r="G77" s="234"/>
      <c r="H77" s="234"/>
      <c r="I77" s="234"/>
      <c r="J77" s="234"/>
      <c r="K77" s="234"/>
      <c r="L77" s="234"/>
      <c r="M77" s="234"/>
      <c r="N77" s="234"/>
      <c r="O77" s="234"/>
      <c r="P77" s="235"/>
      <c r="Q77" s="9"/>
    </row>
    <row r="78" spans="3:17" ht="13.5" customHeight="1" x14ac:dyDescent="0.15">
      <c r="C78" s="233"/>
      <c r="D78" s="234"/>
      <c r="E78" s="234"/>
      <c r="F78" s="234"/>
      <c r="G78" s="234"/>
      <c r="H78" s="234"/>
      <c r="I78" s="234"/>
      <c r="J78" s="234"/>
      <c r="K78" s="234"/>
      <c r="L78" s="234"/>
      <c r="M78" s="234"/>
      <c r="N78" s="234"/>
      <c r="O78" s="234"/>
      <c r="P78" s="235"/>
      <c r="Q78" s="9"/>
    </row>
    <row r="79" spans="3:17" ht="13.5" customHeight="1" x14ac:dyDescent="0.15">
      <c r="C79" s="233"/>
      <c r="D79" s="234"/>
      <c r="E79" s="234"/>
      <c r="F79" s="234"/>
      <c r="G79" s="234"/>
      <c r="H79" s="234"/>
      <c r="I79" s="234"/>
      <c r="J79" s="234"/>
      <c r="K79" s="234"/>
      <c r="L79" s="234"/>
      <c r="M79" s="234"/>
      <c r="N79" s="234"/>
      <c r="O79" s="234"/>
      <c r="P79" s="235"/>
      <c r="Q79" s="9"/>
    </row>
    <row r="80" spans="3:17" ht="14.25" customHeight="1" x14ac:dyDescent="0.15">
      <c r="C80" s="233"/>
      <c r="D80" s="234"/>
      <c r="E80" s="234"/>
      <c r="F80" s="234"/>
      <c r="G80" s="234"/>
      <c r="H80" s="234"/>
      <c r="I80" s="234"/>
      <c r="J80" s="234"/>
      <c r="K80" s="234"/>
      <c r="L80" s="234"/>
      <c r="M80" s="234"/>
      <c r="N80" s="234"/>
      <c r="O80" s="234"/>
      <c r="P80" s="235"/>
      <c r="Q80" s="9"/>
    </row>
    <row r="81" spans="3:17" ht="19.5" customHeight="1" thickBot="1" x14ac:dyDescent="0.2">
      <c r="C81" s="236"/>
      <c r="D81" s="237"/>
      <c r="E81" s="237"/>
      <c r="F81" s="237"/>
      <c r="G81" s="237"/>
      <c r="H81" s="237"/>
      <c r="I81" s="237"/>
      <c r="J81" s="237"/>
      <c r="K81" s="237"/>
      <c r="L81" s="237"/>
      <c r="M81" s="237"/>
      <c r="N81" s="237"/>
      <c r="O81" s="237"/>
      <c r="P81" s="238"/>
      <c r="Q81" s="9"/>
    </row>
    <row r="82" spans="3:17" ht="9" customHeight="1" x14ac:dyDescent="0.2">
      <c r="C82" s="4"/>
      <c r="D82" s="23"/>
      <c r="E82" s="21"/>
      <c r="F82" s="21"/>
      <c r="G82" s="24"/>
      <c r="H82" s="21"/>
      <c r="I82" s="21"/>
      <c r="L82" s="22"/>
      <c r="M82" s="22"/>
      <c r="N82" s="20"/>
      <c r="O82" s="20"/>
      <c r="Q82" s="9"/>
    </row>
    <row r="83" spans="3:17" ht="24.75" thickBot="1" x14ac:dyDescent="0.3">
      <c r="C83" s="65" t="s">
        <v>103</v>
      </c>
      <c r="D83" s="23"/>
      <c r="E83" s="21"/>
      <c r="F83" s="21"/>
      <c r="H83" s="21"/>
      <c r="I83" s="128"/>
      <c r="L83" s="22"/>
      <c r="M83" s="22"/>
      <c r="Q83" s="9"/>
    </row>
    <row r="84" spans="3:17" s="26" customFormat="1" ht="25.5" customHeight="1" x14ac:dyDescent="0.2">
      <c r="C84" s="133"/>
      <c r="D84" s="134"/>
      <c r="E84" s="51" t="s">
        <v>82</v>
      </c>
      <c r="F84" s="51" t="s">
        <v>147</v>
      </c>
      <c r="G84" s="51" t="s">
        <v>148</v>
      </c>
      <c r="H84" s="51" t="s">
        <v>149</v>
      </c>
      <c r="I84" s="51" t="s">
        <v>150</v>
      </c>
      <c r="J84" s="51" t="s">
        <v>151</v>
      </c>
      <c r="K84" s="118" t="s">
        <v>152</v>
      </c>
      <c r="L84" s="201" t="s">
        <v>153</v>
      </c>
      <c r="M84" s="203" t="s">
        <v>135</v>
      </c>
      <c r="N84" s="204"/>
      <c r="O84" s="204"/>
      <c r="P84" s="205"/>
    </row>
    <row r="85" spans="3:17" s="26" customFormat="1" ht="25.5" customHeight="1" thickBot="1" x14ac:dyDescent="0.25">
      <c r="C85" s="135"/>
      <c r="D85" s="136"/>
      <c r="E85" s="52" t="s">
        <v>129</v>
      </c>
      <c r="F85" s="52" t="s">
        <v>128</v>
      </c>
      <c r="G85" s="52" t="s">
        <v>140</v>
      </c>
      <c r="H85" s="52" t="s">
        <v>143</v>
      </c>
      <c r="I85" s="52" t="s">
        <v>144</v>
      </c>
      <c r="J85" s="52" t="s">
        <v>145</v>
      </c>
      <c r="K85" s="87" t="s">
        <v>156</v>
      </c>
      <c r="L85" s="202"/>
      <c r="M85" s="206"/>
      <c r="N85" s="207"/>
      <c r="O85" s="207"/>
      <c r="P85" s="208"/>
    </row>
    <row r="86" spans="3:17" s="88" customFormat="1" ht="60" customHeight="1" thickBot="1" x14ac:dyDescent="0.2">
      <c r="C86" s="131" t="s">
        <v>94</v>
      </c>
      <c r="D86" s="132"/>
      <c r="E86" s="89" t="s">
        <v>165</v>
      </c>
      <c r="F86" s="89" t="s">
        <v>166</v>
      </c>
      <c r="G86" s="89" t="s">
        <v>166</v>
      </c>
      <c r="H86" s="89" t="s">
        <v>166</v>
      </c>
      <c r="I86" s="89" t="s">
        <v>166</v>
      </c>
      <c r="J86" s="89" t="s">
        <v>166</v>
      </c>
      <c r="K86" s="33" t="s">
        <v>166</v>
      </c>
      <c r="L86" s="33" t="s">
        <v>166</v>
      </c>
      <c r="M86" s="198"/>
      <c r="N86" s="199"/>
      <c r="O86" s="199"/>
      <c r="P86" s="200"/>
    </row>
    <row r="87" spans="3:17" s="88" customFormat="1" ht="60" customHeight="1" x14ac:dyDescent="0.15">
      <c r="C87" s="209" t="s">
        <v>130</v>
      </c>
      <c r="D87" s="122" t="s">
        <v>95</v>
      </c>
      <c r="E87" s="122" t="s">
        <v>167</v>
      </c>
      <c r="F87" s="122" t="s">
        <v>166</v>
      </c>
      <c r="G87" s="186" t="s">
        <v>199</v>
      </c>
      <c r="H87" s="186" t="s">
        <v>200</v>
      </c>
      <c r="I87" s="122" t="s">
        <v>166</v>
      </c>
      <c r="J87" s="122" t="s">
        <v>166</v>
      </c>
      <c r="K87" s="90" t="s">
        <v>166</v>
      </c>
      <c r="L87" s="90" t="s">
        <v>166</v>
      </c>
      <c r="M87" s="222"/>
      <c r="N87" s="223"/>
      <c r="O87" s="223"/>
      <c r="P87" s="224"/>
    </row>
    <row r="88" spans="3:17" s="88" customFormat="1" ht="60" customHeight="1" x14ac:dyDescent="0.15">
      <c r="C88" s="210"/>
      <c r="D88" s="123" t="s">
        <v>96</v>
      </c>
      <c r="E88" s="123" t="s">
        <v>168</v>
      </c>
      <c r="F88" s="123" t="s">
        <v>166</v>
      </c>
      <c r="G88" s="123" t="s">
        <v>201</v>
      </c>
      <c r="H88" s="123" t="s">
        <v>202</v>
      </c>
      <c r="I88" s="123" t="s">
        <v>166</v>
      </c>
      <c r="J88" s="123" t="s">
        <v>166</v>
      </c>
      <c r="K88" s="91" t="s">
        <v>166</v>
      </c>
      <c r="L88" s="91" t="s">
        <v>166</v>
      </c>
      <c r="M88" s="225"/>
      <c r="N88" s="226"/>
      <c r="O88" s="226"/>
      <c r="P88" s="227"/>
    </row>
    <row r="89" spans="3:17" s="88" customFormat="1" ht="60" customHeight="1" x14ac:dyDescent="0.15">
      <c r="C89" s="210"/>
      <c r="D89" s="123" t="s">
        <v>97</v>
      </c>
      <c r="E89" s="123" t="s">
        <v>169</v>
      </c>
      <c r="F89" s="123" t="s">
        <v>166</v>
      </c>
      <c r="G89" s="123" t="s">
        <v>203</v>
      </c>
      <c r="H89" s="123" t="s">
        <v>204</v>
      </c>
      <c r="I89" s="123" t="s">
        <v>166</v>
      </c>
      <c r="J89" s="123" t="s">
        <v>166</v>
      </c>
      <c r="K89" s="91" t="s">
        <v>166</v>
      </c>
      <c r="L89" s="91" t="s">
        <v>166</v>
      </c>
      <c r="M89" s="225"/>
      <c r="N89" s="226"/>
      <c r="O89" s="226"/>
      <c r="P89" s="227"/>
    </row>
    <row r="90" spans="3:17" s="88" customFormat="1" ht="60" customHeight="1" thickBot="1" x14ac:dyDescent="0.2">
      <c r="C90" s="221"/>
      <c r="D90" s="124" t="s">
        <v>98</v>
      </c>
      <c r="E90" s="124" t="s">
        <v>170</v>
      </c>
      <c r="F90" s="124" t="s">
        <v>166</v>
      </c>
      <c r="G90" s="124" t="s">
        <v>166</v>
      </c>
      <c r="H90" s="124" t="s">
        <v>166</v>
      </c>
      <c r="I90" s="124" t="s">
        <v>166</v>
      </c>
      <c r="J90" s="124" t="s">
        <v>166</v>
      </c>
      <c r="K90" s="92" t="s">
        <v>166</v>
      </c>
      <c r="L90" s="92" t="s">
        <v>166</v>
      </c>
      <c r="M90" s="228"/>
      <c r="N90" s="229"/>
      <c r="O90" s="229"/>
      <c r="P90" s="230"/>
    </row>
    <row r="91" spans="3:17" s="88" customFormat="1" ht="60" customHeight="1" x14ac:dyDescent="0.15">
      <c r="C91" s="209" t="s">
        <v>131</v>
      </c>
      <c r="D91" s="122" t="s">
        <v>95</v>
      </c>
      <c r="E91" s="122" t="s">
        <v>171</v>
      </c>
      <c r="F91" s="122" t="s">
        <v>166</v>
      </c>
      <c r="G91" s="186" t="s">
        <v>205</v>
      </c>
      <c r="H91" s="186" t="s">
        <v>205</v>
      </c>
      <c r="I91" s="122" t="s">
        <v>166</v>
      </c>
      <c r="J91" s="122" t="s">
        <v>166</v>
      </c>
      <c r="K91" s="90" t="s">
        <v>166</v>
      </c>
      <c r="L91" s="90" t="s">
        <v>166</v>
      </c>
      <c r="M91" s="222"/>
      <c r="N91" s="223"/>
      <c r="O91" s="223"/>
      <c r="P91" s="224"/>
    </row>
    <row r="92" spans="3:17" s="88" customFormat="1" ht="60" customHeight="1" x14ac:dyDescent="0.15">
      <c r="C92" s="210"/>
      <c r="D92" s="123" t="s">
        <v>96</v>
      </c>
      <c r="E92" s="123" t="s">
        <v>172</v>
      </c>
      <c r="F92" s="123" t="s">
        <v>166</v>
      </c>
      <c r="G92" s="123" t="s">
        <v>206</v>
      </c>
      <c r="H92" s="123" t="s">
        <v>207</v>
      </c>
      <c r="I92" s="123" t="s">
        <v>166</v>
      </c>
      <c r="J92" s="123" t="s">
        <v>166</v>
      </c>
      <c r="K92" s="91" t="s">
        <v>166</v>
      </c>
      <c r="L92" s="91" t="s">
        <v>166</v>
      </c>
      <c r="M92" s="225"/>
      <c r="N92" s="226"/>
      <c r="O92" s="226"/>
      <c r="P92" s="227"/>
    </row>
    <row r="93" spans="3:17" s="88" customFormat="1" ht="60" customHeight="1" x14ac:dyDescent="0.15">
      <c r="C93" s="210"/>
      <c r="D93" s="123" t="s">
        <v>97</v>
      </c>
      <c r="E93" s="123" t="s">
        <v>173</v>
      </c>
      <c r="F93" s="123" t="s">
        <v>166</v>
      </c>
      <c r="G93" s="123" t="s">
        <v>208</v>
      </c>
      <c r="H93" s="123" t="s">
        <v>209</v>
      </c>
      <c r="I93" s="123" t="s">
        <v>166</v>
      </c>
      <c r="J93" s="123" t="s">
        <v>166</v>
      </c>
      <c r="K93" s="91" t="s">
        <v>166</v>
      </c>
      <c r="L93" s="91" t="s">
        <v>166</v>
      </c>
      <c r="M93" s="225"/>
      <c r="N93" s="226"/>
      <c r="O93" s="226"/>
      <c r="P93" s="227"/>
    </row>
    <row r="94" spans="3:17" s="88" customFormat="1" ht="60" customHeight="1" thickBot="1" x14ac:dyDescent="0.2">
      <c r="C94" s="211"/>
      <c r="D94" s="125" t="s">
        <v>98</v>
      </c>
      <c r="E94" s="125" t="s">
        <v>174</v>
      </c>
      <c r="F94" s="125" t="s">
        <v>166</v>
      </c>
      <c r="G94" s="125" t="s">
        <v>166</v>
      </c>
      <c r="H94" s="125" t="s">
        <v>166</v>
      </c>
      <c r="I94" s="125" t="s">
        <v>166</v>
      </c>
      <c r="J94" s="125" t="s">
        <v>166</v>
      </c>
      <c r="K94" s="92" t="s">
        <v>166</v>
      </c>
      <c r="L94" s="92" t="s">
        <v>166</v>
      </c>
      <c r="M94" s="228"/>
      <c r="N94" s="229"/>
      <c r="O94" s="229"/>
      <c r="P94" s="230"/>
    </row>
    <row r="95" spans="3:17" s="26" customFormat="1" ht="25.5" customHeight="1" x14ac:dyDescent="0.2">
      <c r="C95" s="133"/>
      <c r="D95" s="134"/>
      <c r="E95" s="51" t="s">
        <v>175</v>
      </c>
      <c r="F95" s="51" t="s">
        <v>176</v>
      </c>
      <c r="G95" s="51" t="s">
        <v>177</v>
      </c>
      <c r="H95" s="51" t="s">
        <v>178</v>
      </c>
      <c r="I95" s="51" t="s">
        <v>179</v>
      </c>
      <c r="J95" s="51" t="s">
        <v>180</v>
      </c>
      <c r="K95" s="118" t="s">
        <v>181</v>
      </c>
      <c r="L95" s="201" t="s">
        <v>182</v>
      </c>
      <c r="M95" s="203" t="s">
        <v>135</v>
      </c>
      <c r="N95" s="204"/>
      <c r="O95" s="204"/>
      <c r="P95" s="205"/>
    </row>
    <row r="96" spans="3:17" s="26" customFormat="1" ht="25.5" customHeight="1" thickBot="1" x14ac:dyDescent="0.25">
      <c r="C96" s="135"/>
      <c r="D96" s="136"/>
      <c r="E96" s="52" t="s">
        <v>183</v>
      </c>
      <c r="F96" s="52" t="s">
        <v>184</v>
      </c>
      <c r="G96" s="52" t="s">
        <v>185</v>
      </c>
      <c r="H96" s="52" t="s">
        <v>186</v>
      </c>
      <c r="I96" s="52" t="s">
        <v>187</v>
      </c>
      <c r="J96" s="52" t="s">
        <v>188</v>
      </c>
      <c r="K96" s="87" t="s">
        <v>189</v>
      </c>
      <c r="L96" s="202"/>
      <c r="M96" s="206"/>
      <c r="N96" s="207"/>
      <c r="O96" s="207"/>
      <c r="P96" s="208"/>
    </row>
    <row r="97" spans="3:17" s="88" customFormat="1" ht="65.25" customHeight="1" x14ac:dyDescent="0.15">
      <c r="C97" s="209" t="s">
        <v>132</v>
      </c>
      <c r="D97" s="122" t="s">
        <v>95</v>
      </c>
      <c r="E97" s="122" t="s">
        <v>190</v>
      </c>
      <c r="F97" s="122" t="s">
        <v>166</v>
      </c>
      <c r="G97" s="186" t="s">
        <v>210</v>
      </c>
      <c r="H97" s="186" t="s">
        <v>211</v>
      </c>
      <c r="I97" s="122" t="s">
        <v>166</v>
      </c>
      <c r="J97" s="122" t="s">
        <v>166</v>
      </c>
      <c r="K97" s="90" t="s">
        <v>166</v>
      </c>
      <c r="L97" s="90" t="s">
        <v>166</v>
      </c>
      <c r="M97" s="212"/>
      <c r="N97" s="213"/>
      <c r="O97" s="213"/>
      <c r="P97" s="214"/>
    </row>
    <row r="98" spans="3:17" s="88" customFormat="1" ht="65.25" customHeight="1" x14ac:dyDescent="0.15">
      <c r="C98" s="210"/>
      <c r="D98" s="123" t="s">
        <v>96</v>
      </c>
      <c r="E98" s="123" t="s">
        <v>212</v>
      </c>
      <c r="F98" s="123" t="s">
        <v>166</v>
      </c>
      <c r="G98" s="123" t="s">
        <v>213</v>
      </c>
      <c r="H98" s="123" t="s">
        <v>214</v>
      </c>
      <c r="I98" s="123" t="s">
        <v>166</v>
      </c>
      <c r="J98" s="123" t="s">
        <v>166</v>
      </c>
      <c r="K98" s="91" t="s">
        <v>166</v>
      </c>
      <c r="L98" s="91" t="s">
        <v>166</v>
      </c>
      <c r="M98" s="215"/>
      <c r="N98" s="216"/>
      <c r="O98" s="216"/>
      <c r="P98" s="217"/>
    </row>
    <row r="99" spans="3:17" s="88" customFormat="1" ht="65.25" customHeight="1" x14ac:dyDescent="0.15">
      <c r="C99" s="210"/>
      <c r="D99" s="123" t="s">
        <v>97</v>
      </c>
      <c r="E99" s="123" t="s">
        <v>191</v>
      </c>
      <c r="F99" s="123" t="s">
        <v>166</v>
      </c>
      <c r="G99" s="123" t="s">
        <v>78</v>
      </c>
      <c r="H99" s="123" t="s">
        <v>78</v>
      </c>
      <c r="I99" s="123" t="s">
        <v>166</v>
      </c>
      <c r="J99" s="123" t="s">
        <v>166</v>
      </c>
      <c r="K99" s="91" t="s">
        <v>166</v>
      </c>
      <c r="L99" s="91" t="s">
        <v>166</v>
      </c>
      <c r="M99" s="215"/>
      <c r="N99" s="216"/>
      <c r="O99" s="216"/>
      <c r="P99" s="217"/>
    </row>
    <row r="100" spans="3:17" s="88" customFormat="1" ht="65.25" customHeight="1" thickBot="1" x14ac:dyDescent="0.2">
      <c r="C100" s="211"/>
      <c r="D100" s="125" t="s">
        <v>98</v>
      </c>
      <c r="E100" s="124" t="s">
        <v>192</v>
      </c>
      <c r="F100" s="124" t="s">
        <v>166</v>
      </c>
      <c r="G100" s="124" t="s">
        <v>166</v>
      </c>
      <c r="H100" s="124" t="s">
        <v>166</v>
      </c>
      <c r="I100" s="124" t="s">
        <v>166</v>
      </c>
      <c r="J100" s="124" t="s">
        <v>166</v>
      </c>
      <c r="K100" s="92" t="s">
        <v>166</v>
      </c>
      <c r="L100" s="92" t="s">
        <v>166</v>
      </c>
      <c r="M100" s="218"/>
      <c r="N100" s="219"/>
      <c r="O100" s="219"/>
      <c r="P100" s="220"/>
    </row>
    <row r="101" spans="3:17" s="88" customFormat="1" ht="65.25" customHeight="1" thickBot="1" x14ac:dyDescent="0.2">
      <c r="C101" s="131" t="s">
        <v>99</v>
      </c>
      <c r="D101" s="132"/>
      <c r="E101" s="89" t="s">
        <v>193</v>
      </c>
      <c r="F101" s="89" t="s">
        <v>194</v>
      </c>
      <c r="G101" s="89" t="s">
        <v>194</v>
      </c>
      <c r="H101" s="89" t="s">
        <v>194</v>
      </c>
      <c r="I101" s="89" t="s">
        <v>194</v>
      </c>
      <c r="J101" s="89" t="s">
        <v>194</v>
      </c>
      <c r="K101" s="33" t="s">
        <v>194</v>
      </c>
      <c r="L101" s="33" t="s">
        <v>166</v>
      </c>
      <c r="M101" s="198"/>
      <c r="N101" s="199"/>
      <c r="O101" s="199"/>
      <c r="P101" s="200"/>
    </row>
    <row r="102" spans="3:17" s="88" customFormat="1" ht="65.25" customHeight="1" thickBot="1" x14ac:dyDescent="0.2">
      <c r="C102" s="131" t="s">
        <v>100</v>
      </c>
      <c r="D102" s="132"/>
      <c r="E102" s="89" t="s">
        <v>195</v>
      </c>
      <c r="F102" s="89" t="s">
        <v>166</v>
      </c>
      <c r="G102" s="89" t="s">
        <v>166</v>
      </c>
      <c r="H102" s="89" t="s">
        <v>166</v>
      </c>
      <c r="I102" s="89" t="s">
        <v>166</v>
      </c>
      <c r="J102" s="89" t="s">
        <v>166</v>
      </c>
      <c r="K102" s="33" t="s">
        <v>166</v>
      </c>
      <c r="L102" s="33" t="s">
        <v>166</v>
      </c>
      <c r="M102" s="198"/>
      <c r="N102" s="199"/>
      <c r="O102" s="199"/>
      <c r="P102" s="200"/>
    </row>
    <row r="103" spans="3:17" s="88" customFormat="1" ht="65.25" customHeight="1" thickBot="1" x14ac:dyDescent="0.2">
      <c r="C103" s="131" t="s">
        <v>101</v>
      </c>
      <c r="D103" s="132"/>
      <c r="E103" s="89" t="s">
        <v>196</v>
      </c>
      <c r="F103" s="89" t="s">
        <v>166</v>
      </c>
      <c r="G103" s="89" t="s">
        <v>166</v>
      </c>
      <c r="H103" s="89" t="s">
        <v>166</v>
      </c>
      <c r="I103" s="89" t="s">
        <v>166</v>
      </c>
      <c r="J103" s="89" t="s">
        <v>166</v>
      </c>
      <c r="K103" s="33" t="s">
        <v>166</v>
      </c>
      <c r="L103" s="33" t="s">
        <v>166</v>
      </c>
      <c r="M103" s="198"/>
      <c r="N103" s="199"/>
      <c r="O103" s="199"/>
      <c r="P103" s="200"/>
    </row>
    <row r="104" spans="3:17" s="88" customFormat="1" ht="65.25" customHeight="1" thickBot="1" x14ac:dyDescent="0.2">
      <c r="C104" s="131" t="s">
        <v>102</v>
      </c>
      <c r="D104" s="132"/>
      <c r="E104" s="89" t="s">
        <v>197</v>
      </c>
      <c r="F104" s="89" t="s">
        <v>166</v>
      </c>
      <c r="G104" s="89" t="s">
        <v>166</v>
      </c>
      <c r="H104" s="89" t="s">
        <v>166</v>
      </c>
      <c r="I104" s="89" t="s">
        <v>166</v>
      </c>
      <c r="J104" s="89" t="s">
        <v>166</v>
      </c>
      <c r="K104" s="33" t="s">
        <v>166</v>
      </c>
      <c r="L104" s="33" t="s">
        <v>166</v>
      </c>
      <c r="M104" s="198"/>
      <c r="N104" s="199"/>
      <c r="O104" s="199"/>
      <c r="P104" s="200"/>
    </row>
    <row r="105" spans="3:17" s="88" customFormat="1" ht="65.25" customHeight="1" thickBot="1" x14ac:dyDescent="0.2">
      <c r="C105" s="131" t="s">
        <v>109</v>
      </c>
      <c r="D105" s="132"/>
      <c r="E105" s="89" t="s">
        <v>193</v>
      </c>
      <c r="F105" s="89" t="s">
        <v>194</v>
      </c>
      <c r="G105" s="89" t="s">
        <v>194</v>
      </c>
      <c r="H105" s="89" t="s">
        <v>194</v>
      </c>
      <c r="I105" s="89" t="s">
        <v>194</v>
      </c>
      <c r="J105" s="89" t="s">
        <v>194</v>
      </c>
      <c r="K105" s="33" t="s">
        <v>194</v>
      </c>
      <c r="L105" s="33" t="s">
        <v>166</v>
      </c>
      <c r="M105" s="198"/>
      <c r="N105" s="199"/>
      <c r="O105" s="199"/>
      <c r="P105" s="200"/>
    </row>
    <row r="106" spans="3:17" ht="17.25" x14ac:dyDescent="0.2">
      <c r="I106" s="41"/>
      <c r="P106" s="11"/>
      <c r="Q106" s="9"/>
    </row>
    <row r="107" spans="3:17" ht="17.25" x14ac:dyDescent="0.2">
      <c r="I107" s="41"/>
      <c r="P107" s="11"/>
      <c r="Q107" s="9"/>
    </row>
    <row r="108" spans="3:17" ht="17.25" x14ac:dyDescent="0.2">
      <c r="I108" s="41"/>
      <c r="P108" s="11"/>
      <c r="Q108" s="9"/>
    </row>
    <row r="109" spans="3:17" s="111" customFormat="1" ht="24" x14ac:dyDescent="0.25">
      <c r="C109" s="112"/>
      <c r="D109" s="114"/>
      <c r="E109" s="114"/>
      <c r="F109" s="114"/>
      <c r="G109" s="114"/>
      <c r="H109" s="114"/>
      <c r="I109" s="115"/>
      <c r="J109" s="114"/>
      <c r="K109" s="114"/>
      <c r="L109" s="114"/>
      <c r="M109" s="114"/>
      <c r="N109" s="114"/>
      <c r="P109" s="113"/>
    </row>
    <row r="110" spans="3:17" s="111" customFormat="1" ht="24" x14ac:dyDescent="0.25">
      <c r="C110" s="112"/>
      <c r="D110" s="111" t="s">
        <v>83</v>
      </c>
      <c r="P110" s="113"/>
    </row>
    <row r="111" spans="3:17" s="111" customFormat="1" ht="24" x14ac:dyDescent="0.25">
      <c r="C111" s="112"/>
      <c r="P111" s="113"/>
    </row>
    <row r="112" spans="3:17" s="111" customFormat="1" ht="24" x14ac:dyDescent="0.25">
      <c r="C112" s="112"/>
      <c r="E112" s="111" t="s">
        <v>216</v>
      </c>
      <c r="P112" s="113"/>
    </row>
    <row r="113" spans="3:17" s="111" customFormat="1" ht="24" x14ac:dyDescent="0.25">
      <c r="C113" s="112"/>
      <c r="G113" s="111" t="s">
        <v>157</v>
      </c>
      <c r="P113" s="113"/>
    </row>
    <row r="114" spans="3:17" s="111" customFormat="1" ht="24" x14ac:dyDescent="0.25">
      <c r="C114" s="112"/>
      <c r="P114" s="113"/>
    </row>
    <row r="115" spans="3:17" s="111" customFormat="1" ht="24" x14ac:dyDescent="0.25">
      <c r="C115" s="112"/>
      <c r="P115" s="113"/>
    </row>
    <row r="116" spans="3:17" s="111" customFormat="1" ht="24" x14ac:dyDescent="0.25">
      <c r="C116" s="112"/>
      <c r="I116" s="111" t="s">
        <v>84</v>
      </c>
      <c r="J116" s="111" t="s">
        <v>160</v>
      </c>
      <c r="P116" s="113"/>
    </row>
    <row r="117" spans="3:17" s="111" customFormat="1" ht="24" x14ac:dyDescent="0.25">
      <c r="C117" s="112"/>
      <c r="Q117" s="113"/>
    </row>
    <row r="118" spans="3:17" s="111" customFormat="1" ht="24" x14ac:dyDescent="0.25">
      <c r="C118" s="112"/>
      <c r="I118" s="111" t="s">
        <v>85</v>
      </c>
      <c r="J118" s="111" t="s">
        <v>198</v>
      </c>
      <c r="L118" s="116"/>
      <c r="M118" s="116"/>
      <c r="Q118" s="113"/>
    </row>
    <row r="119" spans="3:17" ht="21" x14ac:dyDescent="0.2">
      <c r="C119" s="95"/>
      <c r="D119" s="96"/>
      <c r="E119" s="96"/>
      <c r="F119" s="96"/>
      <c r="G119" s="96"/>
      <c r="H119" s="96"/>
      <c r="I119" s="96"/>
      <c r="J119" s="96"/>
      <c r="K119" s="96"/>
    </row>
    <row r="120" spans="3:17" ht="21" x14ac:dyDescent="0.2">
      <c r="C120" s="95"/>
      <c r="D120" s="96"/>
      <c r="E120" s="96"/>
      <c r="F120" s="96"/>
      <c r="G120" s="96"/>
      <c r="H120" s="96"/>
      <c r="I120" s="96"/>
      <c r="J120" s="96"/>
      <c r="K120" s="96"/>
    </row>
    <row r="121" spans="3:17" ht="21" x14ac:dyDescent="0.2">
      <c r="C121" s="95"/>
      <c r="D121" s="96"/>
      <c r="E121" s="96"/>
      <c r="F121" s="96"/>
      <c r="G121" s="96"/>
      <c r="H121" s="96"/>
      <c r="I121" s="96"/>
      <c r="J121" s="96"/>
      <c r="K121" s="96"/>
    </row>
    <row r="122" spans="3:17" ht="21" x14ac:dyDescent="0.2">
      <c r="C122" s="95"/>
      <c r="D122" s="96"/>
      <c r="E122" s="96"/>
      <c r="F122" s="96"/>
      <c r="G122" s="96"/>
      <c r="H122" s="96"/>
      <c r="I122" s="96"/>
      <c r="J122" s="96"/>
      <c r="K122" s="96"/>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2"/>
  <dataValidations count="2">
    <dataValidation imeMode="off" allowBlank="1" showInputMessage="1" showErrorMessage="1" sqref="C16:M16 C10:K10"/>
    <dataValidation type="whole" operator="greaterThanOrEqual" allowBlank="1" showInputMessage="1" showErrorMessage="1" sqref="L10:M10">
      <formula1>0</formula1>
    </dataValidation>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selection activeCell="C2" sqref="C2:D3"/>
    </sheetView>
  </sheetViews>
  <sheetFormatPr defaultRowHeight="13.5" x14ac:dyDescent="0.15"/>
  <cols>
    <col min="1" max="2" width="0" style="1" hidden="1" customWidth="1"/>
    <col min="3" max="3" width="21.625" style="103" customWidth="1"/>
    <col min="4" max="4" width="30.875" style="104"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101" t="s">
        <v>115</v>
      </c>
      <c r="D1" s="102"/>
      <c r="E1" s="97"/>
      <c r="F1" s="97"/>
      <c r="G1" s="7"/>
      <c r="H1" s="7"/>
      <c r="I1" s="8"/>
      <c r="J1" s="7"/>
      <c r="K1" s="7"/>
      <c r="L1" s="5"/>
      <c r="O1" s="99" t="s">
        <v>120</v>
      </c>
      <c r="P1" s="99"/>
      <c r="U1" s="2"/>
      <c r="V1" s="1"/>
    </row>
    <row r="2" spans="3:22" ht="22.5" customHeight="1" x14ac:dyDescent="0.2">
      <c r="C2" s="328"/>
      <c r="D2" s="329"/>
      <c r="E2" s="332" t="s">
        <v>74</v>
      </c>
      <c r="F2" s="334" t="s">
        <v>116</v>
      </c>
      <c r="G2" s="334" t="s">
        <v>49</v>
      </c>
      <c r="H2" s="51" t="s">
        <v>147</v>
      </c>
      <c r="I2" s="51" t="s">
        <v>148</v>
      </c>
      <c r="J2" s="51" t="s">
        <v>149</v>
      </c>
      <c r="K2" s="51" t="s">
        <v>150</v>
      </c>
      <c r="L2" s="51" t="s">
        <v>151</v>
      </c>
      <c r="M2" s="118" t="s">
        <v>152</v>
      </c>
      <c r="N2" s="173" t="s">
        <v>141</v>
      </c>
      <c r="O2" s="307" t="s">
        <v>56</v>
      </c>
      <c r="P2" s="326" t="s">
        <v>121</v>
      </c>
      <c r="U2" s="2"/>
      <c r="V2" s="1"/>
    </row>
    <row r="3" spans="3:22" ht="22.5" customHeight="1" thickBot="1" x14ac:dyDescent="0.25">
      <c r="C3" s="330"/>
      <c r="D3" s="331"/>
      <c r="E3" s="333"/>
      <c r="F3" s="335"/>
      <c r="G3" s="335"/>
      <c r="H3" s="56" t="s">
        <v>128</v>
      </c>
      <c r="I3" s="56" t="s">
        <v>139</v>
      </c>
      <c r="J3" s="56" t="s">
        <v>143</v>
      </c>
      <c r="K3" s="56" t="s">
        <v>144</v>
      </c>
      <c r="L3" s="56" t="s">
        <v>145</v>
      </c>
      <c r="M3" s="119" t="s">
        <v>146</v>
      </c>
      <c r="N3" s="174" t="s">
        <v>142</v>
      </c>
      <c r="O3" s="336"/>
      <c r="P3" s="327"/>
      <c r="U3" s="2"/>
      <c r="V3" s="1"/>
    </row>
    <row r="4" spans="3:22" ht="21.75" customHeight="1" x14ac:dyDescent="0.15">
      <c r="C4" s="314" t="s">
        <v>60</v>
      </c>
      <c r="D4" s="315"/>
      <c r="E4" s="320" t="s">
        <v>76</v>
      </c>
      <c r="F4" s="57" t="s">
        <v>117</v>
      </c>
      <c r="G4" s="57" t="s">
        <v>78</v>
      </c>
      <c r="H4" s="58">
        <f>$G6/6</f>
        <v>0</v>
      </c>
      <c r="I4" s="58">
        <f t="shared" ref="I4:M4" si="0">$G6/6</f>
        <v>0</v>
      </c>
      <c r="J4" s="58">
        <f t="shared" si="0"/>
        <v>0</v>
      </c>
      <c r="K4" s="58">
        <f t="shared" si="0"/>
        <v>0</v>
      </c>
      <c r="L4" s="58">
        <f t="shared" si="0"/>
        <v>0</v>
      </c>
      <c r="M4" s="108">
        <f t="shared" si="0"/>
        <v>0</v>
      </c>
      <c r="N4" s="187">
        <f>SUM(H4:M4)</f>
        <v>0</v>
      </c>
      <c r="O4" s="172">
        <f>SUM(H4:N4)</f>
        <v>0</v>
      </c>
      <c r="P4" s="323"/>
      <c r="U4" s="2"/>
      <c r="V4" s="1"/>
    </row>
    <row r="5" spans="3:22" ht="21.75" customHeight="1" x14ac:dyDescent="0.2">
      <c r="C5" s="316"/>
      <c r="D5" s="317"/>
      <c r="E5" s="321"/>
      <c r="F5" s="59" t="s">
        <v>118</v>
      </c>
      <c r="G5" s="59" t="s">
        <v>78</v>
      </c>
      <c r="H5" s="98" t="str">
        <f>IF(G6=0,"",H4/$G6)</f>
        <v/>
      </c>
      <c r="I5" s="60" t="str">
        <f t="shared" ref="I5:M5" si="1">IF(H6=0,"",I4/$G6)</f>
        <v/>
      </c>
      <c r="J5" s="61" t="str">
        <f t="shared" si="1"/>
        <v/>
      </c>
      <c r="K5" s="60" t="str">
        <f t="shared" si="1"/>
        <v/>
      </c>
      <c r="L5" s="60" t="str">
        <f t="shared" si="1"/>
        <v/>
      </c>
      <c r="M5" s="109" t="str">
        <f t="shared" si="1"/>
        <v/>
      </c>
      <c r="N5" s="188" t="str">
        <f>IF(G6=0,"",G6/N4)</f>
        <v/>
      </c>
      <c r="O5" s="196" t="str">
        <f>IF(G6=0,"",G6/O4)</f>
        <v/>
      </c>
      <c r="P5" s="324"/>
      <c r="U5" s="2"/>
      <c r="V5" s="1"/>
    </row>
    <row r="6" spans="3:22" ht="21.75" customHeight="1" thickBot="1" x14ac:dyDescent="0.25">
      <c r="C6" s="318"/>
      <c r="D6" s="319"/>
      <c r="E6" s="322"/>
      <c r="F6" s="100" t="s">
        <v>119</v>
      </c>
      <c r="G6" s="62">
        <f>'[2]赤字解消 '!$C$10/1000</f>
        <v>0</v>
      </c>
      <c r="H6" s="63">
        <f>G6-H4</f>
        <v>0</v>
      </c>
      <c r="I6" s="63">
        <f t="shared" ref="I6:M6" si="2">H6-I4</f>
        <v>0</v>
      </c>
      <c r="J6" s="63">
        <f t="shared" si="2"/>
        <v>0</v>
      </c>
      <c r="K6" s="63">
        <f t="shared" si="2"/>
        <v>0</v>
      </c>
      <c r="L6" s="63">
        <f t="shared" si="2"/>
        <v>0</v>
      </c>
      <c r="M6" s="110">
        <f t="shared" si="2"/>
        <v>0</v>
      </c>
      <c r="N6" s="189">
        <f>M6</f>
        <v>0</v>
      </c>
      <c r="O6" s="190">
        <f>N6</f>
        <v>0</v>
      </c>
      <c r="P6" s="325"/>
      <c r="U6" s="2"/>
      <c r="V6" s="1"/>
    </row>
    <row r="7" spans="3:22" ht="21.75" customHeight="1" x14ac:dyDescent="0.15">
      <c r="C7" s="314" t="s">
        <v>61</v>
      </c>
      <c r="D7" s="315"/>
      <c r="E7" s="320" t="s">
        <v>75</v>
      </c>
      <c r="F7" s="57" t="s">
        <v>117</v>
      </c>
      <c r="G7" s="57" t="s">
        <v>78</v>
      </c>
      <c r="H7" s="58">
        <v>5000</v>
      </c>
      <c r="I7" s="58">
        <v>0</v>
      </c>
      <c r="J7" s="58">
        <v>0</v>
      </c>
      <c r="K7" s="58">
        <v>0</v>
      </c>
      <c r="L7" s="58">
        <v>0</v>
      </c>
      <c r="M7" s="108">
        <v>0</v>
      </c>
      <c r="N7" s="187">
        <v>0</v>
      </c>
      <c r="O7" s="172">
        <f>SUM(H7:N7)</f>
        <v>5000</v>
      </c>
      <c r="P7" s="323"/>
      <c r="U7" s="2"/>
      <c r="V7" s="1"/>
    </row>
    <row r="8" spans="3:22" ht="21.75" customHeight="1" x14ac:dyDescent="0.2">
      <c r="C8" s="316"/>
      <c r="D8" s="317"/>
      <c r="E8" s="321"/>
      <c r="F8" s="59" t="s">
        <v>118</v>
      </c>
      <c r="G8" s="59" t="s">
        <v>78</v>
      </c>
      <c r="H8" s="60">
        <f>IF(G9=0,"",H7/$G9)</f>
        <v>1</v>
      </c>
      <c r="I8" s="60" t="str">
        <f t="shared" ref="I8:M8" si="3">IF(H9=0,"",I7/$G9)</f>
        <v/>
      </c>
      <c r="J8" s="61" t="str">
        <f t="shared" si="3"/>
        <v/>
      </c>
      <c r="K8" s="60" t="str">
        <f t="shared" si="3"/>
        <v/>
      </c>
      <c r="L8" s="60" t="str">
        <f t="shared" si="3"/>
        <v/>
      </c>
      <c r="M8" s="109" t="str">
        <f t="shared" si="3"/>
        <v/>
      </c>
      <c r="N8" s="188"/>
      <c r="O8" s="197">
        <f>IF(G9=0,"",G9/O7)</f>
        <v>1</v>
      </c>
      <c r="P8" s="324"/>
      <c r="U8" s="2"/>
      <c r="V8" s="1"/>
    </row>
    <row r="9" spans="3:22" ht="21.75" customHeight="1" thickBot="1" x14ac:dyDescent="0.25">
      <c r="C9" s="318" t="s">
        <v>58</v>
      </c>
      <c r="D9" s="319"/>
      <c r="E9" s="322"/>
      <c r="F9" s="100" t="s">
        <v>119</v>
      </c>
      <c r="G9" s="62">
        <v>5000</v>
      </c>
      <c r="H9" s="63">
        <f>G9-H7</f>
        <v>0</v>
      </c>
      <c r="I9" s="63">
        <f t="shared" ref="I9:M9" si="4">H9-I7</f>
        <v>0</v>
      </c>
      <c r="J9" s="63">
        <f t="shared" si="4"/>
        <v>0</v>
      </c>
      <c r="K9" s="63">
        <f t="shared" si="4"/>
        <v>0</v>
      </c>
      <c r="L9" s="63">
        <f t="shared" si="4"/>
        <v>0</v>
      </c>
      <c r="M9" s="110">
        <f t="shared" si="4"/>
        <v>0</v>
      </c>
      <c r="N9" s="191">
        <f>M9</f>
        <v>0</v>
      </c>
      <c r="O9" s="190">
        <f>N9</f>
        <v>0</v>
      </c>
      <c r="P9" s="325"/>
      <c r="U9" s="2"/>
      <c r="V9" s="1"/>
    </row>
    <row r="10" spans="3:22" ht="21.75" customHeight="1" x14ac:dyDescent="0.15">
      <c r="C10" s="314" t="s">
        <v>62</v>
      </c>
      <c r="D10" s="315"/>
      <c r="E10" s="320" t="s">
        <v>76</v>
      </c>
      <c r="F10" s="57" t="s">
        <v>117</v>
      </c>
      <c r="G10" s="57" t="s">
        <v>78</v>
      </c>
      <c r="H10" s="58">
        <f>$G12/6</f>
        <v>0</v>
      </c>
      <c r="I10" s="58">
        <f t="shared" ref="I10:M10" si="5">$G12/6</f>
        <v>0</v>
      </c>
      <c r="J10" s="58">
        <f t="shared" si="5"/>
        <v>0</v>
      </c>
      <c r="K10" s="58">
        <f t="shared" si="5"/>
        <v>0</v>
      </c>
      <c r="L10" s="58">
        <f t="shared" si="5"/>
        <v>0</v>
      </c>
      <c r="M10" s="120">
        <f t="shared" si="5"/>
        <v>0</v>
      </c>
      <c r="N10" s="192">
        <f>SUM(H10:M10)</f>
        <v>0</v>
      </c>
      <c r="O10" s="172">
        <f>SUM(H10:N10)</f>
        <v>0</v>
      </c>
      <c r="P10" s="323"/>
      <c r="U10" s="2"/>
      <c r="V10" s="1"/>
    </row>
    <row r="11" spans="3:22" ht="21.75" customHeight="1" x14ac:dyDescent="0.2">
      <c r="C11" s="316"/>
      <c r="D11" s="317"/>
      <c r="E11" s="321"/>
      <c r="F11" s="59" t="s">
        <v>118</v>
      </c>
      <c r="G11" s="59" t="s">
        <v>78</v>
      </c>
      <c r="H11" s="60" t="str">
        <f>IF(G12=0,"",H10/$G12)</f>
        <v/>
      </c>
      <c r="I11" s="60" t="str">
        <f t="shared" ref="I11:M11" si="6">IF(H12=0,"",I10/$G12)</f>
        <v/>
      </c>
      <c r="J11" s="61" t="str">
        <f t="shared" si="6"/>
        <v/>
      </c>
      <c r="K11" s="60" t="str">
        <f t="shared" si="6"/>
        <v/>
      </c>
      <c r="L11" s="60" t="str">
        <f t="shared" si="6"/>
        <v/>
      </c>
      <c r="M11" s="121" t="str">
        <f t="shared" si="6"/>
        <v/>
      </c>
      <c r="N11" s="193" t="str">
        <f>IF(G12=0,"",G12/N10)</f>
        <v/>
      </c>
      <c r="O11" s="196" t="str">
        <f>IF(G12=0,"",G12/O10)</f>
        <v/>
      </c>
      <c r="P11" s="324"/>
      <c r="U11" s="2"/>
      <c r="V11" s="1"/>
    </row>
    <row r="12" spans="3:22" ht="21.75" customHeight="1" thickBot="1" x14ac:dyDescent="0.25">
      <c r="C12" s="318" t="s">
        <v>58</v>
      </c>
      <c r="D12" s="319"/>
      <c r="E12" s="322"/>
      <c r="F12" s="100" t="s">
        <v>119</v>
      </c>
      <c r="G12" s="62">
        <f>'[2]赤字解消 '!$E$10/1000</f>
        <v>0</v>
      </c>
      <c r="H12" s="63">
        <f>G12-H10</f>
        <v>0</v>
      </c>
      <c r="I12" s="63">
        <f t="shared" ref="I12:M12" si="7">H12-I10</f>
        <v>0</v>
      </c>
      <c r="J12" s="63">
        <f t="shared" si="7"/>
        <v>0</v>
      </c>
      <c r="K12" s="63">
        <f t="shared" si="7"/>
        <v>0</v>
      </c>
      <c r="L12" s="63">
        <f t="shared" si="7"/>
        <v>0</v>
      </c>
      <c r="M12" s="110">
        <f t="shared" si="7"/>
        <v>0</v>
      </c>
      <c r="N12" s="194">
        <f>M12</f>
        <v>0</v>
      </c>
      <c r="O12" s="190">
        <f>N12</f>
        <v>0</v>
      </c>
      <c r="P12" s="325"/>
      <c r="U12" s="2"/>
      <c r="V12" s="1"/>
    </row>
    <row r="13" spans="3:22" ht="21.75" customHeight="1" x14ac:dyDescent="0.15">
      <c r="C13" s="314" t="s">
        <v>63</v>
      </c>
      <c r="D13" s="315"/>
      <c r="E13" s="320" t="s">
        <v>76</v>
      </c>
      <c r="F13" s="57" t="s">
        <v>117</v>
      </c>
      <c r="G13" s="57" t="s">
        <v>78</v>
      </c>
      <c r="H13" s="58">
        <v>0</v>
      </c>
      <c r="I13" s="58">
        <v>0</v>
      </c>
      <c r="J13" s="58">
        <v>0</v>
      </c>
      <c r="K13" s="58">
        <v>0</v>
      </c>
      <c r="L13" s="58">
        <v>0</v>
      </c>
      <c r="M13" s="120">
        <v>0</v>
      </c>
      <c r="N13" s="192">
        <f>SUM(H13:M13)</f>
        <v>0</v>
      </c>
      <c r="O13" s="172">
        <f>SUM(H13:M13)</f>
        <v>0</v>
      </c>
      <c r="P13" s="323"/>
      <c r="U13" s="2"/>
      <c r="V13" s="1"/>
    </row>
    <row r="14" spans="3:22" ht="21.75" customHeight="1" x14ac:dyDescent="0.2">
      <c r="C14" s="316"/>
      <c r="D14" s="317"/>
      <c r="E14" s="321"/>
      <c r="F14" s="59" t="s">
        <v>118</v>
      </c>
      <c r="G14" s="59" t="s">
        <v>78</v>
      </c>
      <c r="H14" s="60" t="str">
        <f>IF(G15=0,"",H13/$G15)</f>
        <v/>
      </c>
      <c r="I14" s="60" t="str">
        <f t="shared" ref="I14:M14" si="8">IF(H15=0,"",I13/$G15)</f>
        <v/>
      </c>
      <c r="J14" s="61" t="str">
        <f t="shared" si="8"/>
        <v/>
      </c>
      <c r="K14" s="60" t="str">
        <f t="shared" si="8"/>
        <v/>
      </c>
      <c r="L14" s="60" t="str">
        <f t="shared" si="8"/>
        <v/>
      </c>
      <c r="M14" s="121" t="str">
        <f t="shared" si="8"/>
        <v/>
      </c>
      <c r="N14" s="193" t="str">
        <f>IF(G15=0,"",G15/N13)</f>
        <v/>
      </c>
      <c r="O14" s="196" t="str">
        <f>IF(G15=0,"",G15/O13)</f>
        <v/>
      </c>
      <c r="P14" s="324"/>
      <c r="U14" s="2"/>
      <c r="V14" s="1"/>
    </row>
    <row r="15" spans="3:22" ht="21.75" customHeight="1" thickBot="1" x14ac:dyDescent="0.25">
      <c r="C15" s="318" t="s">
        <v>58</v>
      </c>
      <c r="D15" s="319"/>
      <c r="E15" s="322"/>
      <c r="F15" s="100" t="s">
        <v>119</v>
      </c>
      <c r="G15" s="62">
        <v>0</v>
      </c>
      <c r="H15" s="63">
        <f>G15-H13</f>
        <v>0</v>
      </c>
      <c r="I15" s="63">
        <f t="shared" ref="I15:M15" si="9">H15-I13</f>
        <v>0</v>
      </c>
      <c r="J15" s="63">
        <f t="shared" si="9"/>
        <v>0</v>
      </c>
      <c r="K15" s="63">
        <f t="shared" si="9"/>
        <v>0</v>
      </c>
      <c r="L15" s="63">
        <f t="shared" si="9"/>
        <v>0</v>
      </c>
      <c r="M15" s="110">
        <f t="shared" si="9"/>
        <v>0</v>
      </c>
      <c r="N15" s="194">
        <f>M15</f>
        <v>0</v>
      </c>
      <c r="O15" s="190">
        <f>N15</f>
        <v>0</v>
      </c>
      <c r="P15" s="325"/>
      <c r="U15" s="2"/>
      <c r="V15" s="1"/>
    </row>
    <row r="16" spans="3:22" ht="21.75" customHeight="1" x14ac:dyDescent="0.15">
      <c r="C16" s="314" t="s">
        <v>64</v>
      </c>
      <c r="D16" s="315"/>
      <c r="E16" s="320" t="s">
        <v>76</v>
      </c>
      <c r="F16" s="57" t="s">
        <v>117</v>
      </c>
      <c r="G16" s="57" t="s">
        <v>78</v>
      </c>
      <c r="H16" s="58">
        <v>72</v>
      </c>
      <c r="I16" s="58">
        <v>0</v>
      </c>
      <c r="J16" s="58">
        <v>0</v>
      </c>
      <c r="K16" s="58">
        <v>0</v>
      </c>
      <c r="L16" s="58">
        <v>0</v>
      </c>
      <c r="M16" s="108">
        <v>0</v>
      </c>
      <c r="N16" s="192"/>
      <c r="O16" s="172">
        <f>SUM(H16:M16)</f>
        <v>72</v>
      </c>
      <c r="P16" s="323"/>
      <c r="U16" s="2"/>
      <c r="V16" s="1"/>
    </row>
    <row r="17" spans="3:22" ht="21.75" customHeight="1" x14ac:dyDescent="0.2">
      <c r="C17" s="316"/>
      <c r="D17" s="317"/>
      <c r="E17" s="321"/>
      <c r="F17" s="59" t="s">
        <v>118</v>
      </c>
      <c r="G17" s="59" t="s">
        <v>78</v>
      </c>
      <c r="H17" s="60">
        <f>IF(G18=0,"",H16/$G18)</f>
        <v>1</v>
      </c>
      <c r="I17" s="60" t="str">
        <f t="shared" ref="I17:M17" si="10">IF(H18=0,"",I16/$G18)</f>
        <v/>
      </c>
      <c r="J17" s="61" t="str">
        <f t="shared" si="10"/>
        <v/>
      </c>
      <c r="K17" s="60" t="str">
        <f t="shared" si="10"/>
        <v/>
      </c>
      <c r="L17" s="60" t="str">
        <f t="shared" si="10"/>
        <v/>
      </c>
      <c r="M17" s="109" t="str">
        <f t="shared" si="10"/>
        <v/>
      </c>
      <c r="N17" s="193"/>
      <c r="O17" s="197">
        <f>IF(G18=0,"",G18/O16)</f>
        <v>1</v>
      </c>
      <c r="P17" s="324"/>
      <c r="U17" s="2"/>
      <c r="V17" s="1"/>
    </row>
    <row r="18" spans="3:22" ht="21.75" customHeight="1" thickBot="1" x14ac:dyDescent="0.25">
      <c r="C18" s="318" t="s">
        <v>58</v>
      </c>
      <c r="D18" s="319"/>
      <c r="E18" s="322"/>
      <c r="F18" s="100" t="s">
        <v>119</v>
      </c>
      <c r="G18" s="62">
        <v>72</v>
      </c>
      <c r="H18" s="63">
        <f>G18-H16</f>
        <v>0</v>
      </c>
      <c r="I18" s="63">
        <f t="shared" ref="I18:M18" si="11">H18-I16</f>
        <v>0</v>
      </c>
      <c r="J18" s="63">
        <f t="shared" si="11"/>
        <v>0</v>
      </c>
      <c r="K18" s="63">
        <f t="shared" si="11"/>
        <v>0</v>
      </c>
      <c r="L18" s="63">
        <f t="shared" si="11"/>
        <v>0</v>
      </c>
      <c r="M18" s="195">
        <f t="shared" si="11"/>
        <v>0</v>
      </c>
      <c r="N18" s="194">
        <f>M18</f>
        <v>0</v>
      </c>
      <c r="O18" s="190">
        <f>N18</f>
        <v>0</v>
      </c>
      <c r="P18" s="325"/>
      <c r="U18" s="2"/>
      <c r="V18" s="1"/>
    </row>
    <row r="19" spans="3:22" ht="21.75" customHeight="1" x14ac:dyDescent="0.15">
      <c r="C19" s="314" t="s">
        <v>65</v>
      </c>
      <c r="D19" s="315"/>
      <c r="E19" s="320" t="s">
        <v>76</v>
      </c>
      <c r="F19" s="57" t="s">
        <v>117</v>
      </c>
      <c r="G19" s="57" t="s">
        <v>78</v>
      </c>
      <c r="H19" s="58">
        <f>$G21/6</f>
        <v>0</v>
      </c>
      <c r="I19" s="58">
        <f t="shared" ref="I19:M19" si="12">$G21/6</f>
        <v>0</v>
      </c>
      <c r="J19" s="58">
        <f t="shared" si="12"/>
        <v>0</v>
      </c>
      <c r="K19" s="58">
        <f t="shared" si="12"/>
        <v>0</v>
      </c>
      <c r="L19" s="58">
        <f t="shared" si="12"/>
        <v>0</v>
      </c>
      <c r="M19" s="108">
        <f t="shared" si="12"/>
        <v>0</v>
      </c>
      <c r="N19" s="192">
        <f>SUM(H19:M19)</f>
        <v>0</v>
      </c>
      <c r="O19" s="172">
        <f>SUM(H19:M19)</f>
        <v>0</v>
      </c>
      <c r="P19" s="323"/>
      <c r="U19" s="2"/>
      <c r="V19" s="1"/>
    </row>
    <row r="20" spans="3:22" ht="21.75" customHeight="1" x14ac:dyDescent="0.2">
      <c r="C20" s="316"/>
      <c r="D20" s="317"/>
      <c r="E20" s="321"/>
      <c r="F20" s="59" t="s">
        <v>118</v>
      </c>
      <c r="G20" s="59" t="s">
        <v>78</v>
      </c>
      <c r="H20" s="60" t="str">
        <f>IF(G21=0,"",H19/$G21)</f>
        <v/>
      </c>
      <c r="I20" s="60" t="str">
        <f t="shared" ref="I20:M20" si="13">IF(H21=0,"",I19/$G21)</f>
        <v/>
      </c>
      <c r="J20" s="61" t="str">
        <f t="shared" si="13"/>
        <v/>
      </c>
      <c r="K20" s="60" t="str">
        <f t="shared" si="13"/>
        <v/>
      </c>
      <c r="L20" s="60" t="str">
        <f t="shared" si="13"/>
        <v/>
      </c>
      <c r="M20" s="109" t="str">
        <f t="shared" si="13"/>
        <v/>
      </c>
      <c r="N20" s="193" t="str">
        <f>IF(G21=0,"",G21/N19)</f>
        <v/>
      </c>
      <c r="O20" s="196" t="str">
        <f>IF(G21=0,"",G21/O19)</f>
        <v/>
      </c>
      <c r="P20" s="324"/>
      <c r="U20" s="2"/>
      <c r="V20" s="1"/>
    </row>
    <row r="21" spans="3:22" ht="21.75" customHeight="1" thickBot="1" x14ac:dyDescent="0.25">
      <c r="C21" s="318" t="s">
        <v>58</v>
      </c>
      <c r="D21" s="319"/>
      <c r="E21" s="322"/>
      <c r="F21" s="100" t="s">
        <v>119</v>
      </c>
      <c r="G21" s="62">
        <f>'[2]赤字解消 '!$H$10/1000</f>
        <v>0</v>
      </c>
      <c r="H21" s="63">
        <f>G21-H19</f>
        <v>0</v>
      </c>
      <c r="I21" s="63">
        <f t="shared" ref="I21:M21" si="14">H21-I19</f>
        <v>0</v>
      </c>
      <c r="J21" s="63">
        <f t="shared" si="14"/>
        <v>0</v>
      </c>
      <c r="K21" s="63">
        <f t="shared" si="14"/>
        <v>0</v>
      </c>
      <c r="L21" s="63">
        <f t="shared" si="14"/>
        <v>0</v>
      </c>
      <c r="M21" s="110">
        <f t="shared" si="14"/>
        <v>0</v>
      </c>
      <c r="N21" s="194">
        <f>M21</f>
        <v>0</v>
      </c>
      <c r="O21" s="190">
        <f>M21</f>
        <v>0</v>
      </c>
      <c r="P21" s="325"/>
      <c r="U21" s="2"/>
      <c r="V21" s="1"/>
    </row>
    <row r="22" spans="3:22" ht="21.75" customHeight="1" x14ac:dyDescent="0.15">
      <c r="C22" s="314" t="s">
        <v>66</v>
      </c>
      <c r="D22" s="315"/>
      <c r="E22" s="320" t="s">
        <v>76</v>
      </c>
      <c r="F22" s="57" t="s">
        <v>117</v>
      </c>
      <c r="G22" s="57" t="s">
        <v>78</v>
      </c>
      <c r="H22" s="58">
        <f>$G24/6</f>
        <v>0</v>
      </c>
      <c r="I22" s="58">
        <f t="shared" ref="I22:M22" si="15">$G24/6</f>
        <v>0</v>
      </c>
      <c r="J22" s="58">
        <f t="shared" si="15"/>
        <v>0</v>
      </c>
      <c r="K22" s="58">
        <f t="shared" si="15"/>
        <v>0</v>
      </c>
      <c r="L22" s="58">
        <f t="shared" si="15"/>
        <v>0</v>
      </c>
      <c r="M22" s="108">
        <f t="shared" si="15"/>
        <v>0</v>
      </c>
      <c r="N22" s="187">
        <f>SUM(H22:M22)</f>
        <v>0</v>
      </c>
      <c r="O22" s="172">
        <f>SUM(H22:N22)</f>
        <v>0</v>
      </c>
      <c r="P22" s="323"/>
      <c r="U22" s="2"/>
      <c r="V22" s="1"/>
    </row>
    <row r="23" spans="3:22" ht="21.75" customHeight="1" x14ac:dyDescent="0.2">
      <c r="C23" s="316"/>
      <c r="D23" s="317"/>
      <c r="E23" s="321"/>
      <c r="F23" s="59" t="s">
        <v>118</v>
      </c>
      <c r="G23" s="59" t="s">
        <v>78</v>
      </c>
      <c r="H23" s="60" t="str">
        <f>IF(G24=0,"",H22/$G24)</f>
        <v/>
      </c>
      <c r="I23" s="60" t="str">
        <f t="shared" ref="I23:M23" si="16">IF(H24=0,"",I22/$G24)</f>
        <v/>
      </c>
      <c r="J23" s="61" t="str">
        <f t="shared" si="16"/>
        <v/>
      </c>
      <c r="K23" s="60" t="str">
        <f t="shared" si="16"/>
        <v/>
      </c>
      <c r="L23" s="60" t="str">
        <f t="shared" si="16"/>
        <v/>
      </c>
      <c r="M23" s="109" t="str">
        <f t="shared" si="16"/>
        <v/>
      </c>
      <c r="N23" s="188" t="str">
        <f>IF(G24=0,"",G24/N22)</f>
        <v/>
      </c>
      <c r="O23" s="196" t="str">
        <f>IF(G24=0,"",G24/O22)</f>
        <v/>
      </c>
      <c r="P23" s="324"/>
      <c r="U23" s="2"/>
      <c r="V23" s="1"/>
    </row>
    <row r="24" spans="3:22" ht="21.75" customHeight="1" thickBot="1" x14ac:dyDescent="0.25">
      <c r="C24" s="318" t="s">
        <v>58</v>
      </c>
      <c r="D24" s="319"/>
      <c r="E24" s="322"/>
      <c r="F24" s="100" t="s">
        <v>119</v>
      </c>
      <c r="G24" s="62">
        <f>'[2]赤字解消 '!$I$10/1000</f>
        <v>0</v>
      </c>
      <c r="H24" s="63">
        <f>G24-H22</f>
        <v>0</v>
      </c>
      <c r="I24" s="63">
        <f t="shared" ref="I24:M24" si="17">H24-I22</f>
        <v>0</v>
      </c>
      <c r="J24" s="63">
        <f t="shared" si="17"/>
        <v>0</v>
      </c>
      <c r="K24" s="63">
        <f t="shared" si="17"/>
        <v>0</v>
      </c>
      <c r="L24" s="63">
        <f t="shared" si="17"/>
        <v>0</v>
      </c>
      <c r="M24" s="110">
        <f t="shared" si="17"/>
        <v>0</v>
      </c>
      <c r="N24" s="189">
        <f>M24</f>
        <v>0</v>
      </c>
      <c r="O24" s="190">
        <f>N24</f>
        <v>0</v>
      </c>
      <c r="P24" s="325"/>
      <c r="U24" s="2"/>
      <c r="V24" s="1"/>
    </row>
    <row r="25" spans="3:22" ht="21.75" customHeight="1" x14ac:dyDescent="0.15">
      <c r="C25" s="314" t="s">
        <v>67</v>
      </c>
      <c r="D25" s="315"/>
      <c r="E25" s="320" t="s">
        <v>76</v>
      </c>
      <c r="F25" s="57" t="s">
        <v>117</v>
      </c>
      <c r="G25" s="57" t="s">
        <v>78</v>
      </c>
      <c r="H25" s="58">
        <f>$G27/6</f>
        <v>0</v>
      </c>
      <c r="I25" s="58">
        <f t="shared" ref="I25:M25" si="18">$G27/6</f>
        <v>0</v>
      </c>
      <c r="J25" s="58">
        <f t="shared" si="18"/>
        <v>0</v>
      </c>
      <c r="K25" s="58">
        <f t="shared" si="18"/>
        <v>0</v>
      </c>
      <c r="L25" s="58">
        <f t="shared" si="18"/>
        <v>0</v>
      </c>
      <c r="M25" s="108">
        <f t="shared" si="18"/>
        <v>0</v>
      </c>
      <c r="N25" s="187">
        <f>SUM(H25:M25)</f>
        <v>0</v>
      </c>
      <c r="O25" s="172">
        <f>SUM(H25:N25)</f>
        <v>0</v>
      </c>
      <c r="P25" s="323"/>
      <c r="U25" s="2"/>
      <c r="V25" s="1"/>
    </row>
    <row r="26" spans="3:22" ht="21.75" customHeight="1" x14ac:dyDescent="0.2">
      <c r="C26" s="316"/>
      <c r="D26" s="317"/>
      <c r="E26" s="321"/>
      <c r="F26" s="59" t="s">
        <v>118</v>
      </c>
      <c r="G26" s="59" t="s">
        <v>78</v>
      </c>
      <c r="H26" s="60" t="str">
        <f>IF(G27=0,"",H25/$G27)</f>
        <v/>
      </c>
      <c r="I26" s="60" t="str">
        <f t="shared" ref="I26:M26" si="19">IF(H27=0,"",I25/$G27)</f>
        <v/>
      </c>
      <c r="J26" s="61" t="str">
        <f t="shared" si="19"/>
        <v/>
      </c>
      <c r="K26" s="60" t="str">
        <f t="shared" si="19"/>
        <v/>
      </c>
      <c r="L26" s="60" t="str">
        <f t="shared" si="19"/>
        <v/>
      </c>
      <c r="M26" s="109" t="str">
        <f t="shared" si="19"/>
        <v/>
      </c>
      <c r="N26" s="188" t="str">
        <f>IF(G27=0,"",G27/N25)</f>
        <v/>
      </c>
      <c r="O26" s="196" t="str">
        <f>IF(G27=0,"",G27/O25)</f>
        <v/>
      </c>
      <c r="P26" s="324"/>
      <c r="U26" s="2"/>
      <c r="V26" s="1"/>
    </row>
    <row r="27" spans="3:22" ht="21.75" customHeight="1" thickBot="1" x14ac:dyDescent="0.25">
      <c r="C27" s="318" t="s">
        <v>58</v>
      </c>
      <c r="D27" s="319"/>
      <c r="E27" s="322"/>
      <c r="F27" s="100" t="s">
        <v>119</v>
      </c>
      <c r="G27" s="62">
        <f>'[2]赤字解消 '!$J$10/1000</f>
        <v>0</v>
      </c>
      <c r="H27" s="63">
        <f>G27-H25</f>
        <v>0</v>
      </c>
      <c r="I27" s="63">
        <f t="shared" ref="I27:M27" si="20">H27-I25</f>
        <v>0</v>
      </c>
      <c r="J27" s="63">
        <f t="shared" si="20"/>
        <v>0</v>
      </c>
      <c r="K27" s="63">
        <f t="shared" si="20"/>
        <v>0</v>
      </c>
      <c r="L27" s="63">
        <f t="shared" si="20"/>
        <v>0</v>
      </c>
      <c r="M27" s="110">
        <f t="shared" si="20"/>
        <v>0</v>
      </c>
      <c r="N27" s="189">
        <f>M27</f>
        <v>0</v>
      </c>
      <c r="O27" s="190">
        <f>N27</f>
        <v>0</v>
      </c>
      <c r="P27" s="325"/>
      <c r="U27" s="2"/>
      <c r="V27" s="1"/>
    </row>
    <row r="28" spans="3:22" ht="21.75" customHeight="1" x14ac:dyDescent="0.15">
      <c r="C28" s="314" t="s">
        <v>68</v>
      </c>
      <c r="D28" s="315"/>
      <c r="E28" s="320" t="s">
        <v>76</v>
      </c>
      <c r="F28" s="57" t="s">
        <v>117</v>
      </c>
      <c r="G28" s="57" t="s">
        <v>78</v>
      </c>
      <c r="H28" s="58">
        <f>$G30/6</f>
        <v>0</v>
      </c>
      <c r="I28" s="58">
        <f t="shared" ref="I28:M28" si="21">$G30/6</f>
        <v>0</v>
      </c>
      <c r="J28" s="58">
        <f t="shared" si="21"/>
        <v>0</v>
      </c>
      <c r="K28" s="58">
        <f t="shared" si="21"/>
        <v>0</v>
      </c>
      <c r="L28" s="58">
        <f t="shared" si="21"/>
        <v>0</v>
      </c>
      <c r="M28" s="108">
        <f t="shared" si="21"/>
        <v>0</v>
      </c>
      <c r="N28" s="187">
        <f>SUM(H28:M28)</f>
        <v>0</v>
      </c>
      <c r="O28" s="172">
        <f>SUM(H28:N28)</f>
        <v>0</v>
      </c>
      <c r="P28" s="323"/>
      <c r="U28" s="2"/>
      <c r="V28" s="1"/>
    </row>
    <row r="29" spans="3:22" ht="21.75" customHeight="1" x14ac:dyDescent="0.2">
      <c r="C29" s="316"/>
      <c r="D29" s="317"/>
      <c r="E29" s="321"/>
      <c r="F29" s="59" t="s">
        <v>118</v>
      </c>
      <c r="G29" s="59" t="s">
        <v>78</v>
      </c>
      <c r="H29" s="60" t="str">
        <f>IF(G30=0,"",H28/$G30)</f>
        <v/>
      </c>
      <c r="I29" s="60" t="str">
        <f t="shared" ref="I29:M29" si="22">IF(H30=0,"",I28/$G30)</f>
        <v/>
      </c>
      <c r="J29" s="61" t="str">
        <f t="shared" si="22"/>
        <v/>
      </c>
      <c r="K29" s="60" t="str">
        <f t="shared" si="22"/>
        <v/>
      </c>
      <c r="L29" s="60" t="str">
        <f t="shared" si="22"/>
        <v/>
      </c>
      <c r="M29" s="109" t="str">
        <f t="shared" si="22"/>
        <v/>
      </c>
      <c r="N29" s="188" t="str">
        <f>IF(G30=0,"",G30/N28)</f>
        <v/>
      </c>
      <c r="O29" s="196" t="str">
        <f>IF(G30=0,"",G30/O28)</f>
        <v/>
      </c>
      <c r="P29" s="324"/>
      <c r="U29" s="2"/>
      <c r="V29" s="1"/>
    </row>
    <row r="30" spans="3:22" ht="21.75" customHeight="1" thickBot="1" x14ac:dyDescent="0.25">
      <c r="C30" s="318" t="s">
        <v>58</v>
      </c>
      <c r="D30" s="319"/>
      <c r="E30" s="322"/>
      <c r="F30" s="100" t="s">
        <v>119</v>
      </c>
      <c r="G30" s="62">
        <f>'[2]赤字解消 '!$K$10/1000</f>
        <v>0</v>
      </c>
      <c r="H30" s="63">
        <f>G30-H28</f>
        <v>0</v>
      </c>
      <c r="I30" s="63">
        <f t="shared" ref="I30:M30" si="23">H30-I28</f>
        <v>0</v>
      </c>
      <c r="J30" s="63">
        <f t="shared" si="23"/>
        <v>0</v>
      </c>
      <c r="K30" s="63">
        <f t="shared" si="23"/>
        <v>0</v>
      </c>
      <c r="L30" s="63">
        <f t="shared" si="23"/>
        <v>0</v>
      </c>
      <c r="M30" s="110">
        <f t="shared" si="23"/>
        <v>0</v>
      </c>
      <c r="N30" s="189">
        <f>M30</f>
        <v>0</v>
      </c>
      <c r="O30" s="190">
        <f>N30</f>
        <v>0</v>
      </c>
      <c r="P30" s="325"/>
      <c r="U30" s="2"/>
      <c r="V30" s="1"/>
    </row>
    <row r="31" spans="3:22" ht="21.75" customHeight="1" x14ac:dyDescent="0.15">
      <c r="C31" s="314" t="s">
        <v>69</v>
      </c>
      <c r="D31" s="315"/>
      <c r="E31" s="320" t="s">
        <v>77</v>
      </c>
      <c r="F31" s="57" t="s">
        <v>117</v>
      </c>
      <c r="G31" s="57" t="s">
        <v>78</v>
      </c>
      <c r="H31" s="58">
        <v>5753</v>
      </c>
      <c r="I31" s="58">
        <v>0</v>
      </c>
      <c r="J31" s="58">
        <v>0</v>
      </c>
      <c r="K31" s="58">
        <v>0</v>
      </c>
      <c r="L31" s="58">
        <v>0</v>
      </c>
      <c r="M31" s="108">
        <v>0</v>
      </c>
      <c r="N31" s="187"/>
      <c r="O31" s="172">
        <f>SUM(H31:N31)</f>
        <v>5753</v>
      </c>
      <c r="P31" s="323"/>
      <c r="U31" s="2"/>
      <c r="V31" s="1"/>
    </row>
    <row r="32" spans="3:22" ht="21.75" customHeight="1" x14ac:dyDescent="0.2">
      <c r="C32" s="316"/>
      <c r="D32" s="317"/>
      <c r="E32" s="321"/>
      <c r="F32" s="59" t="s">
        <v>118</v>
      </c>
      <c r="G32" s="59" t="s">
        <v>78</v>
      </c>
      <c r="H32" s="60">
        <f>IF(G33=0,"",H31/$G33)</f>
        <v>1</v>
      </c>
      <c r="I32" s="60" t="str">
        <f t="shared" ref="I32:M32" si="24">IF(H33=0,"",I31/$G33)</f>
        <v/>
      </c>
      <c r="J32" s="61" t="str">
        <f t="shared" si="24"/>
        <v/>
      </c>
      <c r="K32" s="60" t="str">
        <f t="shared" si="24"/>
        <v/>
      </c>
      <c r="L32" s="60" t="str">
        <f t="shared" si="24"/>
        <v/>
      </c>
      <c r="M32" s="109" t="str">
        <f t="shared" si="24"/>
        <v/>
      </c>
      <c r="N32" s="188"/>
      <c r="O32" s="197">
        <f>IF(G33=0,"",G33/O31)</f>
        <v>1</v>
      </c>
      <c r="P32" s="324"/>
      <c r="U32" s="2"/>
      <c r="V32" s="1"/>
    </row>
    <row r="33" spans="3:22" ht="21.75" customHeight="1" thickBot="1" x14ac:dyDescent="0.25">
      <c r="C33" s="318" t="s">
        <v>58</v>
      </c>
      <c r="D33" s="319"/>
      <c r="E33" s="322"/>
      <c r="F33" s="100" t="s">
        <v>119</v>
      </c>
      <c r="G33" s="62">
        <v>5753</v>
      </c>
      <c r="H33" s="63">
        <f>G33-H31</f>
        <v>0</v>
      </c>
      <c r="I33" s="63">
        <f t="shared" ref="I33:M33" si="25">H33-I31</f>
        <v>0</v>
      </c>
      <c r="J33" s="63">
        <f t="shared" si="25"/>
        <v>0</v>
      </c>
      <c r="K33" s="63">
        <f t="shared" si="25"/>
        <v>0</v>
      </c>
      <c r="L33" s="63">
        <f t="shared" si="25"/>
        <v>0</v>
      </c>
      <c r="M33" s="110">
        <f t="shared" si="25"/>
        <v>0</v>
      </c>
      <c r="N33" s="189">
        <f>M33</f>
        <v>0</v>
      </c>
      <c r="O33" s="190">
        <f>N33</f>
        <v>0</v>
      </c>
      <c r="P33" s="325"/>
      <c r="U33" s="2"/>
      <c r="V33" s="1"/>
    </row>
    <row r="34" spans="3:22" ht="21.75" customHeight="1" x14ac:dyDescent="0.15">
      <c r="C34" s="314" t="s">
        <v>70</v>
      </c>
      <c r="D34" s="315"/>
      <c r="E34" s="320" t="s">
        <v>77</v>
      </c>
      <c r="F34" s="57" t="s">
        <v>117</v>
      </c>
      <c r="G34" s="57" t="s">
        <v>78</v>
      </c>
      <c r="H34" s="58">
        <f>$G36/6</f>
        <v>0</v>
      </c>
      <c r="I34" s="58">
        <f t="shared" ref="I34:M34" si="26">$G36/6</f>
        <v>0</v>
      </c>
      <c r="J34" s="58">
        <f t="shared" si="26"/>
        <v>0</v>
      </c>
      <c r="K34" s="58">
        <f t="shared" si="26"/>
        <v>0</v>
      </c>
      <c r="L34" s="58">
        <f t="shared" si="26"/>
        <v>0</v>
      </c>
      <c r="M34" s="108">
        <f t="shared" si="26"/>
        <v>0</v>
      </c>
      <c r="N34" s="187">
        <f>SUM(H34:M34)</f>
        <v>0</v>
      </c>
      <c r="O34" s="172">
        <f>SUM(H34:N34)</f>
        <v>0</v>
      </c>
      <c r="P34" s="323"/>
      <c r="U34" s="2"/>
      <c r="V34" s="1"/>
    </row>
    <row r="35" spans="3:22" ht="21.75" customHeight="1" x14ac:dyDescent="0.2">
      <c r="C35" s="316"/>
      <c r="D35" s="317"/>
      <c r="E35" s="321"/>
      <c r="F35" s="59" t="s">
        <v>118</v>
      </c>
      <c r="G35" s="59" t="s">
        <v>78</v>
      </c>
      <c r="H35" s="60" t="str">
        <f>IF(G36=0,"",H34/$G36)</f>
        <v/>
      </c>
      <c r="I35" s="60" t="str">
        <f t="shared" ref="I35:M35" si="27">IF(H36=0,"",I34/$G36)</f>
        <v/>
      </c>
      <c r="J35" s="61" t="str">
        <f t="shared" si="27"/>
        <v/>
      </c>
      <c r="K35" s="60" t="str">
        <f t="shared" si="27"/>
        <v/>
      </c>
      <c r="L35" s="60" t="str">
        <f t="shared" si="27"/>
        <v/>
      </c>
      <c r="M35" s="109" t="str">
        <f t="shared" si="27"/>
        <v/>
      </c>
      <c r="N35" s="188" t="str">
        <f>IF(G36=0,"",G36/N34)</f>
        <v/>
      </c>
      <c r="O35" s="196" t="str">
        <f>IF(G36=0,"",G36/O34)</f>
        <v/>
      </c>
      <c r="P35" s="324"/>
      <c r="U35" s="2"/>
      <c r="V35" s="1"/>
    </row>
    <row r="36" spans="3:22" ht="21.75" customHeight="1" thickBot="1" x14ac:dyDescent="0.25">
      <c r="C36" s="318" t="s">
        <v>58</v>
      </c>
      <c r="D36" s="319"/>
      <c r="E36" s="322"/>
      <c r="F36" s="100" t="s">
        <v>119</v>
      </c>
      <c r="G36" s="62">
        <f>'[2]赤字解消 '!$G$16/1000</f>
        <v>0</v>
      </c>
      <c r="H36" s="63">
        <f>G36-H34</f>
        <v>0</v>
      </c>
      <c r="I36" s="63">
        <f t="shared" ref="I36:M36" si="28">H36-I34</f>
        <v>0</v>
      </c>
      <c r="J36" s="63">
        <f t="shared" si="28"/>
        <v>0</v>
      </c>
      <c r="K36" s="63">
        <f t="shared" si="28"/>
        <v>0</v>
      </c>
      <c r="L36" s="63">
        <f t="shared" si="28"/>
        <v>0</v>
      </c>
      <c r="M36" s="110">
        <f t="shared" si="28"/>
        <v>0</v>
      </c>
      <c r="N36" s="189">
        <f>M36</f>
        <v>0</v>
      </c>
      <c r="O36" s="190">
        <f>N36</f>
        <v>0</v>
      </c>
      <c r="P36" s="325"/>
      <c r="U36" s="2"/>
      <c r="V36" s="1"/>
    </row>
    <row r="37" spans="3:22" ht="21.75" customHeight="1" x14ac:dyDescent="0.15">
      <c r="C37" s="314" t="s">
        <v>71</v>
      </c>
      <c r="D37" s="315"/>
      <c r="E37" s="320" t="s">
        <v>77</v>
      </c>
      <c r="F37" s="57" t="s">
        <v>117</v>
      </c>
      <c r="G37" s="57" t="s">
        <v>78</v>
      </c>
      <c r="H37" s="58">
        <f>$G39/6</f>
        <v>0</v>
      </c>
      <c r="I37" s="58">
        <f t="shared" ref="I37:M37" si="29">$G39/6</f>
        <v>0</v>
      </c>
      <c r="J37" s="58">
        <f t="shared" si="29"/>
        <v>0</v>
      </c>
      <c r="K37" s="58">
        <f t="shared" si="29"/>
        <v>0</v>
      </c>
      <c r="L37" s="58">
        <f t="shared" si="29"/>
        <v>0</v>
      </c>
      <c r="M37" s="108">
        <f t="shared" si="29"/>
        <v>0</v>
      </c>
      <c r="N37" s="187">
        <f>SUM(H37:M37)</f>
        <v>0</v>
      </c>
      <c r="O37" s="172">
        <f>SUM(H37:N37)</f>
        <v>0</v>
      </c>
      <c r="P37" s="323"/>
      <c r="U37" s="2"/>
      <c r="V37" s="1"/>
    </row>
    <row r="38" spans="3:22" ht="21.75" customHeight="1" x14ac:dyDescent="0.2">
      <c r="C38" s="316"/>
      <c r="D38" s="317"/>
      <c r="E38" s="321"/>
      <c r="F38" s="59" t="s">
        <v>118</v>
      </c>
      <c r="G38" s="59" t="s">
        <v>78</v>
      </c>
      <c r="H38" s="60" t="str">
        <f>IF(G39=0,"",H37/$G39)</f>
        <v/>
      </c>
      <c r="I38" s="60" t="str">
        <f t="shared" ref="I38:M38" si="30">IF(H39=0,"",I37/$G39)</f>
        <v/>
      </c>
      <c r="J38" s="61" t="str">
        <f t="shared" si="30"/>
        <v/>
      </c>
      <c r="K38" s="60" t="str">
        <f t="shared" si="30"/>
        <v/>
      </c>
      <c r="L38" s="60" t="str">
        <f t="shared" si="30"/>
        <v/>
      </c>
      <c r="M38" s="109" t="str">
        <f t="shared" si="30"/>
        <v/>
      </c>
      <c r="N38" s="188" t="str">
        <f>IF(G39=0,"",G39/N37)</f>
        <v/>
      </c>
      <c r="O38" s="196" t="str">
        <f>IF(G39=0,"",G39/O37)</f>
        <v/>
      </c>
      <c r="P38" s="324"/>
      <c r="U38" s="2"/>
      <c r="V38" s="1"/>
    </row>
    <row r="39" spans="3:22" ht="21.75" customHeight="1" thickBot="1" x14ac:dyDescent="0.25">
      <c r="C39" s="318" t="s">
        <v>58</v>
      </c>
      <c r="D39" s="319"/>
      <c r="E39" s="322"/>
      <c r="F39" s="100" t="s">
        <v>119</v>
      </c>
      <c r="G39" s="62">
        <f>'[2]赤字解消 '!$H$16/1000</f>
        <v>0</v>
      </c>
      <c r="H39" s="63">
        <f>G39-H37</f>
        <v>0</v>
      </c>
      <c r="I39" s="63">
        <f t="shared" ref="I39:M39" si="31">H39-I37</f>
        <v>0</v>
      </c>
      <c r="J39" s="63">
        <f t="shared" si="31"/>
        <v>0</v>
      </c>
      <c r="K39" s="63">
        <f t="shared" si="31"/>
        <v>0</v>
      </c>
      <c r="L39" s="63">
        <f t="shared" si="31"/>
        <v>0</v>
      </c>
      <c r="M39" s="110">
        <f t="shared" si="31"/>
        <v>0</v>
      </c>
      <c r="N39" s="189">
        <f>M39</f>
        <v>0</v>
      </c>
      <c r="O39" s="190">
        <f>N39</f>
        <v>0</v>
      </c>
      <c r="P39" s="325"/>
      <c r="U39" s="2"/>
      <c r="V39" s="1"/>
    </row>
    <row r="40" spans="3:22" ht="21.75" customHeight="1" x14ac:dyDescent="0.15">
      <c r="C40" s="314" t="s">
        <v>72</v>
      </c>
      <c r="D40" s="315"/>
      <c r="E40" s="320" t="s">
        <v>77</v>
      </c>
      <c r="F40" s="57" t="s">
        <v>117</v>
      </c>
      <c r="G40" s="57" t="s">
        <v>78</v>
      </c>
      <c r="H40" s="58">
        <v>147</v>
      </c>
      <c r="I40" s="58">
        <v>0</v>
      </c>
      <c r="J40" s="58">
        <v>0</v>
      </c>
      <c r="K40" s="58">
        <v>0</v>
      </c>
      <c r="L40" s="58">
        <v>0</v>
      </c>
      <c r="M40" s="108">
        <v>0</v>
      </c>
      <c r="N40" s="187"/>
      <c r="O40" s="172">
        <f>SUM(H40:N40)</f>
        <v>147</v>
      </c>
      <c r="P40" s="323"/>
      <c r="U40" s="2"/>
      <c r="V40" s="1"/>
    </row>
    <row r="41" spans="3:22" ht="21.75" customHeight="1" x14ac:dyDescent="0.2">
      <c r="C41" s="316"/>
      <c r="D41" s="317"/>
      <c r="E41" s="321"/>
      <c r="F41" s="59" t="s">
        <v>118</v>
      </c>
      <c r="G41" s="59" t="s">
        <v>78</v>
      </c>
      <c r="H41" s="60">
        <f>IF(G42=0,"",H40/$G42)</f>
        <v>1</v>
      </c>
      <c r="I41" s="60" t="str">
        <f t="shared" ref="I41:M41" si="32">IF(H42=0,"",I40/$G42)</f>
        <v/>
      </c>
      <c r="J41" s="61" t="str">
        <f t="shared" si="32"/>
        <v/>
      </c>
      <c r="K41" s="60" t="str">
        <f t="shared" si="32"/>
        <v/>
      </c>
      <c r="L41" s="60" t="str">
        <f t="shared" si="32"/>
        <v/>
      </c>
      <c r="M41" s="109" t="str">
        <f t="shared" si="32"/>
        <v/>
      </c>
      <c r="N41" s="188"/>
      <c r="O41" s="197">
        <f>IF(G42=0,"",G42/O40)</f>
        <v>1</v>
      </c>
      <c r="P41" s="324"/>
      <c r="U41" s="2"/>
      <c r="V41" s="1"/>
    </row>
    <row r="42" spans="3:22" ht="21.75" customHeight="1" thickBot="1" x14ac:dyDescent="0.25">
      <c r="C42" s="318" t="s">
        <v>58</v>
      </c>
      <c r="D42" s="319"/>
      <c r="E42" s="322"/>
      <c r="F42" s="100" t="s">
        <v>119</v>
      </c>
      <c r="G42" s="62">
        <v>147</v>
      </c>
      <c r="H42" s="63">
        <f>G42-H40</f>
        <v>0</v>
      </c>
      <c r="I42" s="63">
        <f t="shared" ref="I42:M42" si="33">H42-I40</f>
        <v>0</v>
      </c>
      <c r="J42" s="63">
        <f t="shared" si="33"/>
        <v>0</v>
      </c>
      <c r="K42" s="63">
        <f t="shared" si="33"/>
        <v>0</v>
      </c>
      <c r="L42" s="63">
        <f t="shared" si="33"/>
        <v>0</v>
      </c>
      <c r="M42" s="110">
        <f t="shared" si="33"/>
        <v>0</v>
      </c>
      <c r="N42" s="189">
        <f>M42</f>
        <v>0</v>
      </c>
      <c r="O42" s="190">
        <f>N42</f>
        <v>0</v>
      </c>
      <c r="P42" s="325"/>
      <c r="U42" s="2"/>
      <c r="V42" s="1"/>
    </row>
    <row r="43" spans="3:22" ht="21.75" customHeight="1" x14ac:dyDescent="0.15">
      <c r="C43" s="314" t="s">
        <v>73</v>
      </c>
      <c r="D43" s="315"/>
      <c r="E43" s="320" t="s">
        <v>77</v>
      </c>
      <c r="F43" s="57" t="s">
        <v>117</v>
      </c>
      <c r="G43" s="57" t="s">
        <v>78</v>
      </c>
      <c r="H43" s="58">
        <f>$G45/6</f>
        <v>0</v>
      </c>
      <c r="I43" s="58">
        <f t="shared" ref="I43:M43" si="34">$G45/6</f>
        <v>0</v>
      </c>
      <c r="J43" s="58">
        <f t="shared" si="34"/>
        <v>0</v>
      </c>
      <c r="K43" s="58">
        <f t="shared" si="34"/>
        <v>0</v>
      </c>
      <c r="L43" s="58">
        <f t="shared" si="34"/>
        <v>0</v>
      </c>
      <c r="M43" s="108">
        <f t="shared" si="34"/>
        <v>0</v>
      </c>
      <c r="N43" s="187">
        <f>SUM(H43:M43)</f>
        <v>0</v>
      </c>
      <c r="O43" s="172">
        <f>SUM(H43:N43)</f>
        <v>0</v>
      </c>
      <c r="P43" s="323"/>
      <c r="U43" s="2"/>
      <c r="V43" s="1"/>
    </row>
    <row r="44" spans="3:22" ht="21.75" customHeight="1" x14ac:dyDescent="0.2">
      <c r="C44" s="316"/>
      <c r="D44" s="317"/>
      <c r="E44" s="321"/>
      <c r="F44" s="59" t="s">
        <v>118</v>
      </c>
      <c r="G44" s="59" t="s">
        <v>78</v>
      </c>
      <c r="H44" s="60" t="str">
        <f>IF(G45=0,"",H43/$G45)</f>
        <v/>
      </c>
      <c r="I44" s="60" t="str">
        <f t="shared" ref="I44:M44" si="35">IF(H45=0,"",I43/$G45)</f>
        <v/>
      </c>
      <c r="J44" s="61" t="str">
        <f t="shared" si="35"/>
        <v/>
      </c>
      <c r="K44" s="60" t="str">
        <f t="shared" si="35"/>
        <v/>
      </c>
      <c r="L44" s="60" t="str">
        <f t="shared" si="35"/>
        <v/>
      </c>
      <c r="M44" s="109" t="str">
        <f t="shared" si="35"/>
        <v/>
      </c>
      <c r="N44" s="188" t="str">
        <f>IF(G45=0,"",G45/N43)</f>
        <v/>
      </c>
      <c r="O44" s="196" t="str">
        <f>IF(G45=0,"",G45/O43)</f>
        <v/>
      </c>
      <c r="P44" s="324"/>
      <c r="U44" s="2"/>
      <c r="V44" s="1"/>
    </row>
    <row r="45" spans="3:22" ht="21.75" customHeight="1" thickBot="1" x14ac:dyDescent="0.25">
      <c r="C45" s="318" t="s">
        <v>58</v>
      </c>
      <c r="D45" s="319"/>
      <c r="E45" s="322"/>
      <c r="F45" s="100" t="s">
        <v>119</v>
      </c>
      <c r="G45" s="62">
        <f>'[2]赤字解消 '!$K$16/1000</f>
        <v>0</v>
      </c>
      <c r="H45" s="63">
        <f>G45-H43</f>
        <v>0</v>
      </c>
      <c r="I45" s="63">
        <f t="shared" ref="I45:M45" si="36">H45-I43</f>
        <v>0</v>
      </c>
      <c r="J45" s="63">
        <f t="shared" si="36"/>
        <v>0</v>
      </c>
      <c r="K45" s="63">
        <f t="shared" si="36"/>
        <v>0</v>
      </c>
      <c r="L45" s="63">
        <f t="shared" si="36"/>
        <v>0</v>
      </c>
      <c r="M45" s="110">
        <f t="shared" si="36"/>
        <v>0</v>
      </c>
      <c r="N45" s="189">
        <f>M45</f>
        <v>0</v>
      </c>
      <c r="O45" s="190">
        <f>N45</f>
        <v>0</v>
      </c>
      <c r="P45" s="325"/>
      <c r="U45" s="2"/>
      <c r="V45" s="1"/>
    </row>
    <row r="46" spans="3:22" ht="21.75" customHeight="1" x14ac:dyDescent="0.15">
      <c r="C46" s="314" t="s">
        <v>136</v>
      </c>
      <c r="D46" s="315"/>
      <c r="E46" s="320" t="s">
        <v>77</v>
      </c>
      <c r="F46" s="57" t="s">
        <v>117</v>
      </c>
      <c r="G46" s="57" t="s">
        <v>78</v>
      </c>
      <c r="H46" s="58">
        <f>$G48/6</f>
        <v>0</v>
      </c>
      <c r="I46" s="58">
        <f t="shared" ref="I46:M46" si="37">$G48/6</f>
        <v>0</v>
      </c>
      <c r="J46" s="58">
        <f t="shared" si="37"/>
        <v>0</v>
      </c>
      <c r="K46" s="58">
        <f t="shared" si="37"/>
        <v>0</v>
      </c>
      <c r="L46" s="58">
        <f t="shared" si="37"/>
        <v>0</v>
      </c>
      <c r="M46" s="108">
        <f t="shared" si="37"/>
        <v>0</v>
      </c>
      <c r="N46" s="187">
        <f>SUM(H46:M46)</f>
        <v>0</v>
      </c>
      <c r="O46" s="172">
        <f>SUM(H46:N46)</f>
        <v>0</v>
      </c>
      <c r="P46" s="323"/>
      <c r="U46" s="2"/>
      <c r="V46" s="1"/>
    </row>
    <row r="47" spans="3:22" ht="21.75" customHeight="1" x14ac:dyDescent="0.2">
      <c r="C47" s="316"/>
      <c r="D47" s="317"/>
      <c r="E47" s="321"/>
      <c r="F47" s="59" t="s">
        <v>118</v>
      </c>
      <c r="G47" s="59" t="s">
        <v>78</v>
      </c>
      <c r="H47" s="60" t="str">
        <f>IF(G48=0,"",H46/$G48)</f>
        <v/>
      </c>
      <c r="I47" s="60" t="str">
        <f t="shared" ref="I47:M47" si="38">IF(H48=0,"",I46/$G48)</f>
        <v/>
      </c>
      <c r="J47" s="61" t="str">
        <f t="shared" si="38"/>
        <v/>
      </c>
      <c r="K47" s="60" t="str">
        <f t="shared" si="38"/>
        <v/>
      </c>
      <c r="L47" s="60" t="str">
        <f t="shared" si="38"/>
        <v/>
      </c>
      <c r="M47" s="109" t="str">
        <f t="shared" si="38"/>
        <v/>
      </c>
      <c r="N47" s="188" t="str">
        <f>IF(G48=0,"",G48/N46)</f>
        <v/>
      </c>
      <c r="O47" s="196" t="str">
        <f>IF(G48=0,"",G48/O46)</f>
        <v/>
      </c>
      <c r="P47" s="324"/>
      <c r="U47" s="2"/>
      <c r="V47" s="1"/>
    </row>
    <row r="48" spans="3:22" ht="21.75" customHeight="1" thickBot="1" x14ac:dyDescent="0.25">
      <c r="C48" s="318" t="s">
        <v>58</v>
      </c>
      <c r="D48" s="319"/>
      <c r="E48" s="322"/>
      <c r="F48" s="100" t="s">
        <v>119</v>
      </c>
      <c r="G48" s="62">
        <f>'[2]赤字解消 '!$L$16/1000</f>
        <v>0</v>
      </c>
      <c r="H48" s="63">
        <f>G48-H46</f>
        <v>0</v>
      </c>
      <c r="I48" s="63">
        <f t="shared" ref="I48:M48" si="39">H48-I46</f>
        <v>0</v>
      </c>
      <c r="J48" s="63">
        <f t="shared" si="39"/>
        <v>0</v>
      </c>
      <c r="K48" s="63">
        <f t="shared" si="39"/>
        <v>0</v>
      </c>
      <c r="L48" s="63">
        <f t="shared" si="39"/>
        <v>0</v>
      </c>
      <c r="M48" s="110">
        <f t="shared" si="39"/>
        <v>0</v>
      </c>
      <c r="N48" s="189">
        <f>M48</f>
        <v>0</v>
      </c>
      <c r="O48" s="190">
        <f>N48</f>
        <v>0</v>
      </c>
      <c r="P48" s="325"/>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7"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vt:lpstr>
      <vt:lpstr>別紙</vt:lpstr>
      <vt:lpstr>赤字解消!Print_Area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2023-01-18T07:02:31Z</cp:lastPrinted>
  <dcterms:created xsi:type="dcterms:W3CDTF">2018-02-07T05:33:58Z</dcterms:created>
  <dcterms:modified xsi:type="dcterms:W3CDTF">2023-03-22T11:43:16Z</dcterms:modified>
</cp:coreProperties>
</file>