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20" windowHeight="7125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2" sheetId="5" state="hidden" r:id="rId5"/>
    <sheet name="作業用" sheetId="6" state="hidden" r:id="rId6"/>
  </sheets>
  <definedNames>
    <definedName name="_xlnm.Print_Area" localSheetId="2">'全国状況'!$A$1:$J$55</definedName>
    <definedName name="_xlnm.Print_Area" localSheetId="0">'府内状況'!$A$1:$K$55</definedName>
  </definedNames>
  <calcPr fullCalcOnLoad="1"/>
</workbook>
</file>

<file path=xl/sharedStrings.xml><?xml version="1.0" encoding="utf-8"?>
<sst xmlns="http://schemas.openxmlformats.org/spreadsheetml/2006/main" count="329" uniqueCount="180">
  <si>
    <t>（千円）</t>
  </si>
  <si>
    <t>（円）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</si>
  <si>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</si>
  <si>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</si>
  <si>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</si>
  <si>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</si>
  <si>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</si>
  <si>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</si>
  <si>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</si>
  <si>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</si>
  <si>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</si>
  <si>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</si>
  <si>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</si>
  <si>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</si>
  <si>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</si>
  <si>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</si>
  <si>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</si>
  <si>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</si>
  <si>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</si>
  <si>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</si>
  <si>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</si>
  <si>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</si>
  <si>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</si>
  <si>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</si>
  <si>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</si>
  <si>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</si>
  <si>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</si>
  <si>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</si>
  <si>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</si>
  <si>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</si>
  <si>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</si>
  <si>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</si>
  <si>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</si>
  <si>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</si>
  <si>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</si>
  <si>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</si>
  <si>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</si>
  <si>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</si>
  <si>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</si>
  <si>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</si>
  <si>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</si>
  <si>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</si>
  <si>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</si>
  <si>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</si>
  <si>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</si>
  <si>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平成21年度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</si>
  <si>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</si>
  <si>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</si>
  <si>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</si>
  <si>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</si>
  <si>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</si>
  <si>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</si>
  <si>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</si>
  <si>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</si>
  <si>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</si>
  <si>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</si>
  <si>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</si>
  <si>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</si>
  <si>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</si>
  <si>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</si>
  <si>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</si>
  <si>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</si>
  <si>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</si>
  <si>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</si>
  <si>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</si>
  <si>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</si>
  <si>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</si>
  <si>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</si>
  <si>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</si>
  <si>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</si>
  <si>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</si>
  <si>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</si>
  <si>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</si>
  <si>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</si>
  <si>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</si>
  <si>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</si>
  <si>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</si>
  <si>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</si>
  <si>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</si>
  <si>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</si>
  <si>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</si>
  <si>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</si>
  <si>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</si>
  <si>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</si>
  <si>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</si>
  <si>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</si>
  <si>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</si>
  <si>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</si>
  <si>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</si>
  <si>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</si>
  <si>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</si>
  <si>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</si>
  <si>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</si>
  <si>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（千円）</t>
  </si>
  <si>
    <t>（円）</t>
  </si>
  <si>
    <t>保険者内訳</t>
  </si>
  <si>
    <t>(％）</t>
  </si>
  <si>
    <t>（％）</t>
  </si>
  <si>
    <t>都道府県名</t>
  </si>
  <si>
    <t>○府内市町村別国民健康保険財政状況</t>
  </si>
  <si>
    <t>単年度収支（千円）</t>
  </si>
  <si>
    <t>府内
順位</t>
  </si>
  <si>
    <t>市町村名</t>
  </si>
  <si>
    <t>順位</t>
  </si>
  <si>
    <t>市町村</t>
  </si>
  <si>
    <t>額</t>
  </si>
  <si>
    <t>年間平均</t>
  </si>
  <si>
    <t>被保険者数
（全被保険者）</t>
  </si>
  <si>
    <t>全国
順位</t>
  </si>
  <si>
    <t>黒字
保険者数</t>
  </si>
  <si>
    <t>赤字
保険者数</t>
  </si>
  <si>
    <t>割合</t>
  </si>
  <si>
    <t>都道府県</t>
  </si>
  <si>
    <t>赤字団体計</t>
  </si>
  <si>
    <t>赤字団体数</t>
  </si>
  <si>
    <r>
      <t xml:space="preserve">府内市町村計
</t>
    </r>
    <r>
      <rPr>
        <sz val="7"/>
        <rFont val="Meiryo UI"/>
        <family val="3"/>
      </rPr>
      <t>（黒字団体+赤字団体）</t>
    </r>
  </si>
  <si>
    <r>
      <t xml:space="preserve">被保険者数
</t>
    </r>
    <r>
      <rPr>
        <sz val="9"/>
        <rFont val="Meiryo UI"/>
        <family val="3"/>
      </rPr>
      <t>（全被保険者）</t>
    </r>
  </si>
  <si>
    <t>累積黒字・赤字</t>
  </si>
  <si>
    <t>全国計</t>
  </si>
  <si>
    <t>１人あたり</t>
  </si>
  <si>
    <t>　集計時期が異なるため、国が公表した大阪府の数値と、1ページの大阪府内市町村計の数値とは、若干異なる部分がある</t>
  </si>
  <si>
    <t>平成27年度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</si>
  <si>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</si>
  <si>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</si>
  <si>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</si>
  <si>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</si>
  <si>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</si>
  <si>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</si>
  <si>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</si>
  <si>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</si>
  <si>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</si>
  <si>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</si>
  <si>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</si>
  <si>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</si>
  <si>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</si>
  <si>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</si>
  <si>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</si>
  <si>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</si>
  <si>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</si>
  <si>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</si>
  <si>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</si>
  <si>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</si>
  <si>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</si>
  <si>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</si>
  <si>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</si>
  <si>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</si>
  <si>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</si>
  <si>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</si>
  <si>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</si>
  <si>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</si>
  <si>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</si>
  <si>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</si>
  <si>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</si>
  <si>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</si>
  <si>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</si>
  <si>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</si>
  <si>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</si>
  <si>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</si>
  <si>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</si>
  <si>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</si>
  <si>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</si>
  <si>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</si>
  <si>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</si>
  <si>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</si>
  <si>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</si>
  <si>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</si>
  <si>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</si>
  <si>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</si>
  <si>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</si>
  <si>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１人当たり累積黒字・赤字は、累積収支を年度平均被保険者数で除した数値で、黒字額の高いものから順位付け</t>
  </si>
  <si>
    <t>累積収支</t>
  </si>
  <si>
    <t>平成28年度</t>
  </si>
  <si>
    <t>平均</t>
  </si>
  <si>
    <t>平成29年度　　　　</t>
  </si>
  <si>
    <t>平成29年度
累積収支　　　　　　</t>
  </si>
  <si>
    <t>平成29年度
１人あたり
累積黒字・赤字　　</t>
  </si>
  <si>
    <t>　出典：平成29年度国民健康保険事業状況（年報）、都道府県の状況</t>
  </si>
  <si>
    <t>○都道府県別市町村国民健康保険財政状況（平成29年度）</t>
  </si>
  <si>
    <r>
      <t xml:space="preserve">全国計(H29)
</t>
    </r>
    <r>
      <rPr>
        <sz val="7"/>
        <color indexed="8"/>
        <rFont val="Meiryo UI"/>
        <family val="3"/>
      </rPr>
      <t>（赤字団体＋黒字団体）</t>
    </r>
  </si>
  <si>
    <t>　出典：平成29年度大阪府国民健康保険事業状況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</si>
</sst>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;&quot;△ &quot;#,##0"/>
    <numFmt numFmtId="178" formatCode="0_ "/>
    <numFmt numFmtId="179" formatCode="0;&quot;△ &quot;0"/>
    <numFmt numFmtId="180" formatCode="#,##0_);[Red]\(#,##0\)"/>
    <numFmt numFmtId="181" formatCode="#,##0.0_);\(#,##0.0\)"/>
    <numFmt numFmtId="182" formatCode="\(#.#\)"/>
    <numFmt numFmtId="183" formatCode="\(#\)"/>
    <numFmt numFmtId="184" formatCode="0.0_);\(0.0\)"/>
    <numFmt numFmtId="185" formatCode="\(0.0\)"/>
    <numFmt numFmtId="186" formatCode="0.0000000000000_);\(0.0000000000000\)"/>
    <numFmt numFmtId="187" formatCode="0.0%"/>
    <numFmt numFmtId="188" formatCode="#,##0.0;&quot;▲ &quot;#,##0.0"/>
    <numFmt numFmtId="189" formatCode="#,##0;&quot;▲ &quot;#,##0"/>
    <numFmt numFmtId="190" formatCode="#,##0\ \ \ "/>
    <numFmt numFmtId="191" formatCode="0.0\ \ "/>
    <numFmt numFmtId="192" formatCode="#,##0\ \ "/>
    <numFmt numFmtId="193" formatCode="#,##0.0\ ;&quot;▲&quot;#,##0.0\ "/>
    <numFmt numFmtId="194" formatCode="#,##0\ "/>
    <numFmt numFmtId="195" formatCode="0.0000_ "/>
    <numFmt numFmtId="196" formatCode="#,##0.00;&quot;▲ &quot;#,##0.00"/>
    <numFmt numFmtId="197" formatCode="_(* #,##0_);_(* \(#,##0\);_(* &quot;-&quot;_);_(@_)"/>
    <numFmt numFmtId="198" formatCode="#,###\ "/>
    <numFmt numFmtId="199" formatCode="0.0_);[Red]\(0.0\)"/>
    <numFmt numFmtId="200" formatCode="#,##0.0;[Red]\-#,##0.0"/>
    <numFmt numFmtId="201" formatCode="_(* #,##0.0_);_(* \(#,##0.0\);_(* &quot;-&quot;_);_(@_)"/>
    <numFmt numFmtId="202" formatCode="0.0;&quot;▲ &quot;0.0"/>
    <numFmt numFmtId="203" formatCode="#,##0_ "/>
    <numFmt numFmtId="204" formatCode="#,##0.0;&quot;△ &quot;#,##0.0"/>
    <numFmt numFmtId="205" formatCode="#,##0.00;&quot;△ &quot;#,##0.00"/>
    <numFmt numFmtId="206" formatCode="#,##0.000;&quot;△ &quot;#,##0.000"/>
    <numFmt numFmtId="207" formatCode="0.000"/>
    <numFmt numFmtId="208" formatCode="0.0000"/>
    <numFmt numFmtId="209" formatCode="0.00000"/>
    <numFmt numFmtId="210" formatCode="#,##0.000;[Red]\-#,##0.000"/>
    <numFmt numFmtId="211" formatCode="#,##0.0000;[Red]\-#,##0.0000"/>
    <numFmt numFmtId="212" formatCode="#,##0.00000;[Red]\-#,##0.00000"/>
    <numFmt numFmtId="213" formatCode="#,##0.000000;[Red]\-#,##0.000000"/>
    <numFmt numFmtId="214" formatCode="#,##0.0000000;[Red]\-#,##0.0000000"/>
    <numFmt numFmtId="215" formatCode="#,##0.00000000;[Red]\-#,##0.00000000"/>
    <numFmt numFmtId="216" formatCode="#,##0.000000000;[Red]\-#,##0.000000000"/>
    <numFmt numFmtId="217" formatCode="_ * #,##0;_ * #,##0;_ * &quot;-&quot;;_ @"/>
    <numFmt numFmtId="218" formatCode="0.0"/>
    <numFmt numFmtId="219" formatCode="_ * #,##0.0_ ;_ * \-#,##0.0_ ;_ * &quot;-&quot;_ ;_ @_ "/>
    <numFmt numFmtId="220" formatCode="_ * #,##0.00_ ;_ * \-#,##0.00_ ;_ * &quot;-&quot;_ ;_ @_ "/>
    <numFmt numFmtId="221" formatCode="_ * #,##0.000_ ;_ * \-#,##0.000_ ;_ * &quot;-&quot;_ ;_ @_ "/>
    <numFmt numFmtId="222" formatCode="_ * #,##0.000_ ;_ * \-#,##0.000_ ;_ * &quot;-&quot;??_ ;_ @_ "/>
    <numFmt numFmtId="223" formatCode="_ * #,##0.0000_ ;_ * \-#,##0.0000_ ;_ * &quot;-&quot;??_ ;_ @_ "/>
    <numFmt numFmtId="224" formatCode="_ * #,##0.00000_ ;_ * \-#,##0.00000_ ;_ * &quot;-&quot;??_ ;_ @_ "/>
    <numFmt numFmtId="225" formatCode="_ * #,##0.0_ ;_ * \-#,##0.0_ ;_ * &quot;-&quot;??_ ;_ @_ "/>
    <numFmt numFmtId="226" formatCode="#,##0.0_ "/>
    <numFmt numFmtId="227" formatCode="#,###.#\ "/>
    <numFmt numFmtId="228" formatCode="#,##0.00_ "/>
    <numFmt numFmtId="229" formatCode="#,##0.000;&quot;▲ &quot;#,##0.000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5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.5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7.5"/>
      <color indexed="8"/>
      <name val="Meiryo UI"/>
      <family val="3"/>
    </font>
    <font>
      <sz val="8"/>
      <color indexed="8"/>
      <name val="Meiryo UI"/>
      <family val="3"/>
    </font>
    <font>
      <sz val="7"/>
      <color indexed="8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7"/>
      <name val="Meiryo UI"/>
      <family val="3"/>
    </font>
    <font>
      <sz val="12"/>
      <name val="Meiryo UI"/>
      <family val="3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1"/>
      <color rgb="FFC0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0" fillId="32" borderId="0" applyNumberFormat="0" applyBorder="0" applyAlignment="0" applyProtection="0"/>
    <xf numFmtId="0" fontId="60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83" applyFont="1" applyAlignment="1">
      <alignment horizontal="right" vertical="center"/>
    </xf>
    <xf numFmtId="38" fontId="0" fillId="0" borderId="0" xfId="0" applyNumberFormat="1" applyAlignment="1">
      <alignment horizontal="center" vertical="center"/>
    </xf>
    <xf numFmtId="0" fontId="11" fillId="0" borderId="0" xfId="107" applyFont="1" applyFill="1" applyAlignment="1">
      <alignment vertical="center"/>
      <protection/>
    </xf>
    <xf numFmtId="0" fontId="12" fillId="0" borderId="0" xfId="107" applyFont="1" applyFill="1" applyAlignment="1">
      <alignment vertical="center"/>
      <protection/>
    </xf>
    <xf numFmtId="0" fontId="61" fillId="0" borderId="0" xfId="0" applyFont="1" applyFill="1" applyAlignment="1">
      <alignment vertical="center"/>
    </xf>
    <xf numFmtId="0" fontId="13" fillId="0" borderId="10" xfId="107" applyFont="1" applyFill="1" applyBorder="1" applyAlignment="1">
      <alignment horizontal="center" vertical="center"/>
      <protection/>
    </xf>
    <xf numFmtId="0" fontId="13" fillId="0" borderId="11" xfId="107" applyFont="1" applyFill="1" applyBorder="1" applyAlignment="1">
      <alignment horizontal="right" vertical="center"/>
      <protection/>
    </xf>
    <xf numFmtId="0" fontId="13" fillId="0" borderId="12" xfId="107" applyFont="1" applyFill="1" applyBorder="1" applyAlignment="1">
      <alignment horizontal="right" vertical="center"/>
      <protection/>
    </xf>
    <xf numFmtId="0" fontId="13" fillId="0" borderId="13" xfId="107" applyFont="1" applyFill="1" applyBorder="1" applyAlignment="1">
      <alignment horizontal="distributed" vertical="center"/>
      <protection/>
    </xf>
    <xf numFmtId="0" fontId="61" fillId="0" borderId="14" xfId="0" applyFont="1" applyFill="1" applyBorder="1" applyAlignment="1">
      <alignment horizontal="center" vertical="center"/>
    </xf>
    <xf numFmtId="38" fontId="13" fillId="0" borderId="15" xfId="85" applyFont="1" applyFill="1" applyBorder="1" applyAlignment="1">
      <alignment horizontal="center" vertical="center"/>
    </xf>
    <xf numFmtId="38" fontId="13" fillId="0" borderId="16" xfId="85" applyFont="1" applyFill="1" applyBorder="1" applyAlignment="1">
      <alignment horizontal="distributed" vertical="center"/>
    </xf>
    <xf numFmtId="38" fontId="13" fillId="0" borderId="17" xfId="85" applyFont="1" applyFill="1" applyBorder="1" applyAlignment="1">
      <alignment horizontal="center" vertical="center"/>
    </xf>
    <xf numFmtId="38" fontId="13" fillId="0" borderId="18" xfId="85" applyFont="1" applyFill="1" applyBorder="1" applyAlignment="1">
      <alignment horizontal="distributed" vertical="center"/>
    </xf>
    <xf numFmtId="38" fontId="13" fillId="0" borderId="19" xfId="85" applyFont="1" applyFill="1" applyBorder="1" applyAlignment="1">
      <alignment horizontal="center" vertical="center"/>
    </xf>
    <xf numFmtId="38" fontId="13" fillId="0" borderId="20" xfId="85" applyFont="1" applyFill="1" applyBorder="1" applyAlignment="1">
      <alignment horizontal="distributed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38" fontId="13" fillId="0" borderId="12" xfId="85" applyFont="1" applyFill="1" applyBorder="1" applyAlignment="1">
      <alignment horizontal="center" vertical="center"/>
    </xf>
    <xf numFmtId="38" fontId="13" fillId="0" borderId="11" xfId="85" applyFont="1" applyFill="1" applyBorder="1" applyAlignment="1">
      <alignment horizontal="distributed" vertical="center"/>
    </xf>
    <xf numFmtId="0" fontId="61" fillId="0" borderId="23" xfId="0" applyFont="1" applyFill="1" applyBorder="1" applyAlignment="1">
      <alignment horizontal="center" vertical="center"/>
    </xf>
    <xf numFmtId="0" fontId="10" fillId="0" borderId="0" xfId="107" applyFont="1" applyFill="1" applyAlignment="1">
      <alignment horizontal="center" vertical="center"/>
      <protection/>
    </xf>
    <xf numFmtId="0" fontId="10" fillId="0" borderId="0" xfId="107" applyFont="1" applyFill="1" applyAlignment="1">
      <alignment horizontal="distributed" vertical="center"/>
      <protection/>
    </xf>
    <xf numFmtId="177" fontId="10" fillId="0" borderId="0" xfId="85" applyNumberFormat="1" applyFont="1" applyFill="1" applyBorder="1" applyAlignment="1">
      <alignment vertical="center"/>
    </xf>
    <xf numFmtId="177" fontId="11" fillId="0" borderId="24" xfId="83" applyNumberFormat="1" applyFont="1" applyFill="1" applyBorder="1" applyAlignment="1">
      <alignment horizontal="right" vertical="center"/>
    </xf>
    <xf numFmtId="177" fontId="11" fillId="0" borderId="24" xfId="85" applyNumberFormat="1" applyFont="1" applyFill="1" applyBorder="1" applyAlignment="1">
      <alignment vertical="center"/>
    </xf>
    <xf numFmtId="177" fontId="11" fillId="0" borderId="25" xfId="85" applyNumberFormat="1" applyFont="1" applyFill="1" applyBorder="1" applyAlignment="1">
      <alignment vertical="center" shrinkToFit="1"/>
    </xf>
    <xf numFmtId="189" fontId="61" fillId="0" borderId="24" xfId="83" applyNumberFormat="1" applyFont="1" applyFill="1" applyBorder="1" applyAlignment="1">
      <alignment vertical="center"/>
    </xf>
    <xf numFmtId="189" fontId="61" fillId="0" borderId="26" xfId="0" applyNumberFormat="1" applyFont="1" applyFill="1" applyBorder="1" applyAlignment="1">
      <alignment vertical="center" shrinkToFit="1"/>
    </xf>
    <xf numFmtId="0" fontId="19" fillId="0" borderId="0" xfId="0" applyFont="1" applyFill="1" applyAlignment="1">
      <alignment vertical="center"/>
    </xf>
    <xf numFmtId="0" fontId="13" fillId="0" borderId="27" xfId="107" applyFont="1" applyFill="1" applyBorder="1" applyAlignment="1">
      <alignment horizontal="center" vertical="center"/>
      <protection/>
    </xf>
    <xf numFmtId="0" fontId="12" fillId="0" borderId="28" xfId="107" applyFont="1" applyFill="1" applyBorder="1" applyAlignment="1">
      <alignment horizontal="center" vertical="center"/>
      <protection/>
    </xf>
    <xf numFmtId="0" fontId="13" fillId="0" borderId="29" xfId="107" applyFont="1" applyFill="1" applyBorder="1" applyAlignment="1">
      <alignment horizontal="center" vertical="center"/>
      <protection/>
    </xf>
    <xf numFmtId="0" fontId="13" fillId="0" borderId="30" xfId="107" applyFont="1" applyFill="1" applyBorder="1" applyAlignment="1">
      <alignment horizontal="right" vertical="center"/>
      <protection/>
    </xf>
    <xf numFmtId="0" fontId="13" fillId="0" borderId="23" xfId="107" applyFont="1" applyFill="1" applyBorder="1" applyAlignment="1">
      <alignment horizontal="right" vertical="center"/>
      <protection/>
    </xf>
    <xf numFmtId="0" fontId="14" fillId="0" borderId="3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34" xfId="0" applyFont="1" applyFill="1" applyBorder="1" applyAlignment="1">
      <alignment vertical="center"/>
    </xf>
    <xf numFmtId="187" fontId="62" fillId="0" borderId="35" xfId="69" applyNumberFormat="1" applyFont="1" applyFill="1" applyBorder="1" applyAlignment="1">
      <alignment vertical="center"/>
    </xf>
    <xf numFmtId="0" fontId="22" fillId="0" borderId="0" xfId="107" applyFont="1" applyFill="1" applyAlignment="1">
      <alignment vertical="center"/>
      <protection/>
    </xf>
    <xf numFmtId="189" fontId="11" fillId="0" borderId="16" xfId="83" applyNumberFormat="1" applyFont="1" applyFill="1" applyBorder="1" applyAlignment="1">
      <alignment horizontal="right" vertical="center"/>
    </xf>
    <xf numFmtId="189" fontId="11" fillId="0" borderId="16" xfId="85" applyNumberFormat="1" applyFont="1" applyFill="1" applyBorder="1" applyAlignment="1">
      <alignment vertical="center"/>
    </xf>
    <xf numFmtId="189" fontId="11" fillId="0" borderId="10" xfId="85" applyNumberFormat="1" applyFont="1" applyFill="1" applyBorder="1" applyAlignment="1">
      <alignment vertical="center"/>
    </xf>
    <xf numFmtId="189" fontId="11" fillId="0" borderId="15" xfId="85" applyNumberFormat="1" applyFont="1" applyFill="1" applyBorder="1" applyAlignment="1">
      <alignment vertical="center"/>
    </xf>
    <xf numFmtId="189" fontId="11" fillId="0" borderId="18" xfId="83" applyNumberFormat="1" applyFont="1" applyFill="1" applyBorder="1" applyAlignment="1">
      <alignment horizontal="right" vertical="center"/>
    </xf>
    <xf numFmtId="189" fontId="11" fillId="0" borderId="18" xfId="85" applyNumberFormat="1" applyFont="1" applyFill="1" applyBorder="1" applyAlignment="1">
      <alignment vertical="center"/>
    </xf>
    <xf numFmtId="189" fontId="11" fillId="0" borderId="17" xfId="85" applyNumberFormat="1" applyFont="1" applyFill="1" applyBorder="1" applyAlignment="1">
      <alignment vertical="center"/>
    </xf>
    <xf numFmtId="189" fontId="11" fillId="0" borderId="20" xfId="83" applyNumberFormat="1" applyFont="1" applyFill="1" applyBorder="1" applyAlignment="1">
      <alignment horizontal="right" vertical="center"/>
    </xf>
    <xf numFmtId="189" fontId="11" fillId="0" borderId="20" xfId="85" applyNumberFormat="1" applyFont="1" applyFill="1" applyBorder="1" applyAlignment="1">
      <alignment vertical="center"/>
    </xf>
    <xf numFmtId="189" fontId="11" fillId="0" borderId="19" xfId="85" applyNumberFormat="1" applyFont="1" applyFill="1" applyBorder="1" applyAlignment="1">
      <alignment vertical="center"/>
    </xf>
    <xf numFmtId="189" fontId="11" fillId="0" borderId="11" xfId="83" applyNumberFormat="1" applyFont="1" applyFill="1" applyBorder="1" applyAlignment="1">
      <alignment horizontal="right" vertical="center"/>
    </xf>
    <xf numFmtId="189" fontId="11" fillId="0" borderId="11" xfId="85" applyNumberFormat="1" applyFont="1" applyFill="1" applyBorder="1" applyAlignment="1">
      <alignment vertical="center"/>
    </xf>
    <xf numFmtId="189" fontId="11" fillId="0" borderId="12" xfId="85" applyNumberFormat="1" applyFont="1" applyFill="1" applyBorder="1" applyAlignment="1">
      <alignment vertical="center"/>
    </xf>
    <xf numFmtId="189" fontId="14" fillId="0" borderId="27" xfId="0" applyNumberFormat="1" applyFont="1" applyFill="1" applyBorder="1" applyAlignment="1">
      <alignment vertical="center"/>
    </xf>
    <xf numFmtId="189" fontId="14" fillId="0" borderId="28" xfId="0" applyNumberFormat="1" applyFont="1" applyFill="1" applyBorder="1" applyAlignment="1">
      <alignment vertical="center"/>
    </xf>
    <xf numFmtId="189" fontId="14" fillId="0" borderId="36" xfId="0" applyNumberFormat="1" applyFont="1" applyFill="1" applyBorder="1" applyAlignment="1">
      <alignment vertical="center"/>
    </xf>
    <xf numFmtId="189" fontId="14" fillId="0" borderId="37" xfId="0" applyNumberFormat="1" applyFont="1" applyFill="1" applyBorder="1" applyAlignment="1">
      <alignment vertical="center"/>
    </xf>
    <xf numFmtId="189" fontId="14" fillId="0" borderId="30" xfId="0" applyNumberFormat="1" applyFont="1" applyFill="1" applyBorder="1" applyAlignment="1">
      <alignment vertical="center"/>
    </xf>
    <xf numFmtId="189" fontId="11" fillId="0" borderId="24" xfId="85" applyNumberFormat="1" applyFont="1" applyFill="1" applyBorder="1" applyAlignment="1">
      <alignment vertical="center" shrinkToFit="1"/>
    </xf>
    <xf numFmtId="189" fontId="11" fillId="0" borderId="29" xfId="85" applyNumberFormat="1" applyFont="1" applyFill="1" applyBorder="1" applyAlignment="1">
      <alignment vertical="center"/>
    </xf>
    <xf numFmtId="189" fontId="11" fillId="0" borderId="14" xfId="85" applyNumberFormat="1" applyFont="1" applyFill="1" applyBorder="1" applyAlignment="1">
      <alignment vertical="center"/>
    </xf>
    <xf numFmtId="189" fontId="11" fillId="0" borderId="22" xfId="85" applyNumberFormat="1" applyFont="1" applyFill="1" applyBorder="1" applyAlignment="1">
      <alignment vertical="center"/>
    </xf>
    <xf numFmtId="189" fontId="11" fillId="0" borderId="21" xfId="85" applyNumberFormat="1" applyFont="1" applyFill="1" applyBorder="1" applyAlignment="1">
      <alignment vertical="center"/>
    </xf>
    <xf numFmtId="189" fontId="11" fillId="0" borderId="23" xfId="85" applyNumberFormat="1" applyFont="1" applyFill="1" applyBorder="1" applyAlignment="1">
      <alignment vertical="center"/>
    </xf>
    <xf numFmtId="189" fontId="11" fillId="0" borderId="38" xfId="85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distributed" vertical="center"/>
    </xf>
    <xf numFmtId="189" fontId="14" fillId="0" borderId="13" xfId="83" applyNumberFormat="1" applyFont="1" applyFill="1" applyBorder="1" applyAlignment="1">
      <alignment vertical="center"/>
    </xf>
    <xf numFmtId="189" fontId="14" fillId="0" borderId="10" xfId="83" applyNumberFormat="1" applyFont="1" applyFill="1" applyBorder="1" applyAlignment="1">
      <alignment vertical="center"/>
    </xf>
    <xf numFmtId="38" fontId="14" fillId="0" borderId="10" xfId="0" applyNumberFormat="1" applyFont="1" applyFill="1" applyBorder="1" applyAlignment="1">
      <alignment vertical="center"/>
    </xf>
    <xf numFmtId="187" fontId="14" fillId="0" borderId="29" xfId="69" applyNumberFormat="1" applyFont="1" applyFill="1" applyBorder="1" applyAlignment="1">
      <alignment vertical="center"/>
    </xf>
    <xf numFmtId="3" fontId="14" fillId="0" borderId="31" xfId="0" applyNumberFormat="1" applyFont="1" applyFill="1" applyBorder="1" applyAlignment="1">
      <alignment vertical="center"/>
    </xf>
    <xf numFmtId="187" fontId="14" fillId="0" borderId="14" xfId="69" applyNumberFormat="1" applyFont="1" applyFill="1" applyBorder="1" applyAlignment="1">
      <alignment vertical="center"/>
    </xf>
    <xf numFmtId="38" fontId="61" fillId="0" borderId="0" xfId="83" applyFont="1" applyFill="1" applyAlignment="1">
      <alignment vertical="center"/>
    </xf>
    <xf numFmtId="38" fontId="61" fillId="0" borderId="0" xfId="0" applyNumberFormat="1" applyFont="1" applyFill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189" fontId="14" fillId="0" borderId="16" xfId="83" applyNumberFormat="1" applyFont="1" applyFill="1" applyBorder="1" applyAlignment="1">
      <alignment vertical="center"/>
    </xf>
    <xf numFmtId="189" fontId="14" fillId="0" borderId="15" xfId="83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87" fontId="14" fillId="0" borderId="14" xfId="6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distributed" vertical="center"/>
    </xf>
    <xf numFmtId="189" fontId="14" fillId="0" borderId="20" xfId="83" applyNumberFormat="1" applyFont="1" applyFill="1" applyBorder="1" applyAlignment="1">
      <alignment vertical="center"/>
    </xf>
    <xf numFmtId="189" fontId="14" fillId="0" borderId="19" xfId="83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187" fontId="14" fillId="0" borderId="21" xfId="69" applyNumberFormat="1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187" fontId="14" fillId="0" borderId="21" xfId="69" applyNumberFormat="1" applyFont="1" applyFill="1" applyBorder="1" applyAlignment="1">
      <alignment vertical="center"/>
    </xf>
    <xf numFmtId="187" fontId="14" fillId="0" borderId="22" xfId="69" applyNumberFormat="1" applyFont="1" applyFill="1" applyBorder="1" applyAlignment="1">
      <alignment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distributed" vertical="center"/>
    </xf>
    <xf numFmtId="189" fontId="62" fillId="0" borderId="40" xfId="83" applyNumberFormat="1" applyFont="1" applyFill="1" applyBorder="1" applyAlignment="1">
      <alignment vertical="center"/>
    </xf>
    <xf numFmtId="189" fontId="14" fillId="0" borderId="41" xfId="83" applyNumberFormat="1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187" fontId="14" fillId="0" borderId="42" xfId="69" applyNumberFormat="1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87" fontId="14" fillId="0" borderId="43" xfId="69" applyNumberFormat="1" applyFont="1" applyFill="1" applyBorder="1" applyAlignment="1">
      <alignment vertical="center"/>
    </xf>
    <xf numFmtId="189" fontId="61" fillId="0" borderId="0" xfId="0" applyNumberFormat="1" applyFont="1" applyFill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189" fontId="14" fillId="0" borderId="11" xfId="83" applyNumberFormat="1" applyFont="1" applyFill="1" applyBorder="1" applyAlignment="1">
      <alignment vertical="center"/>
    </xf>
    <xf numFmtId="189" fontId="14" fillId="0" borderId="12" xfId="83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187" fontId="14" fillId="0" borderId="23" xfId="69" applyNumberFormat="1" applyFont="1" applyFill="1" applyBorder="1" applyAlignment="1">
      <alignment vertical="center"/>
    </xf>
    <xf numFmtId="38" fontId="62" fillId="0" borderId="44" xfId="83" applyFont="1" applyFill="1" applyBorder="1" applyAlignment="1">
      <alignment vertical="center"/>
    </xf>
    <xf numFmtId="38" fontId="62" fillId="0" borderId="45" xfId="83" applyFont="1" applyFill="1" applyBorder="1" applyAlignment="1">
      <alignment vertical="center"/>
    </xf>
    <xf numFmtId="177" fontId="62" fillId="0" borderId="46" xfId="83" applyNumberFormat="1" applyFont="1" applyFill="1" applyBorder="1" applyAlignment="1">
      <alignment vertical="center"/>
    </xf>
    <xf numFmtId="0" fontId="62" fillId="0" borderId="35" xfId="0" applyFont="1" applyFill="1" applyBorder="1" applyAlignment="1">
      <alignment vertical="center"/>
    </xf>
    <xf numFmtId="38" fontId="62" fillId="0" borderId="47" xfId="0" applyNumberFormat="1" applyFont="1" applyFill="1" applyBorder="1" applyAlignment="1">
      <alignment vertical="center"/>
    </xf>
    <xf numFmtId="187" fontId="62" fillId="0" borderId="35" xfId="69" applyNumberFormat="1" applyFont="1" applyFill="1" applyBorder="1" applyAlignment="1">
      <alignment vertical="center"/>
    </xf>
    <xf numFmtId="3" fontId="62" fillId="0" borderId="48" xfId="0" applyNumberFormat="1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49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189" fontId="15" fillId="0" borderId="13" xfId="0" applyNumberFormat="1" applyFont="1" applyFill="1" applyBorder="1" applyAlignment="1">
      <alignment vertical="center" shrinkToFit="1"/>
    </xf>
    <xf numFmtId="177" fontId="15" fillId="0" borderId="31" xfId="0" applyNumberFormat="1" applyFont="1" applyFill="1" applyBorder="1" applyAlignment="1">
      <alignment vertical="center"/>
    </xf>
    <xf numFmtId="0" fontId="61" fillId="0" borderId="51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/>
    </xf>
    <xf numFmtId="189" fontId="15" fillId="0" borderId="26" xfId="0" applyNumberFormat="1" applyFont="1" applyFill="1" applyBorder="1" applyAlignment="1">
      <alignment vertical="center" shrinkToFit="1"/>
    </xf>
    <xf numFmtId="177" fontId="15" fillId="0" borderId="53" xfId="0" applyNumberFormat="1" applyFont="1" applyFill="1" applyBorder="1" applyAlignment="1">
      <alignment vertical="center"/>
    </xf>
    <xf numFmtId="0" fontId="61" fillId="0" borderId="54" xfId="0" applyFont="1" applyFill="1" applyBorder="1" applyAlignment="1">
      <alignment vertical="center"/>
    </xf>
    <xf numFmtId="0" fontId="61" fillId="0" borderId="55" xfId="0" applyFont="1" applyFill="1" applyBorder="1" applyAlignment="1">
      <alignment vertical="center"/>
    </xf>
    <xf numFmtId="38" fontId="15" fillId="0" borderId="25" xfId="83" applyFont="1" applyFill="1" applyBorder="1" applyAlignment="1">
      <alignment vertical="center"/>
    </xf>
    <xf numFmtId="38" fontId="15" fillId="0" borderId="56" xfId="83" applyFont="1" applyFill="1" applyBorder="1" applyAlignment="1">
      <alignment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vertical="center"/>
    </xf>
    <xf numFmtId="177" fontId="15" fillId="0" borderId="53" xfId="0" applyNumberFormat="1" applyFont="1" applyFill="1" applyBorder="1" applyAlignment="1">
      <alignment vertical="center" shrinkToFit="1"/>
    </xf>
    <xf numFmtId="38" fontId="23" fillId="0" borderId="0" xfId="83" applyNumberFormat="1" applyFont="1" applyFill="1" applyBorder="1" applyAlignment="1">
      <alignment vertical="center"/>
    </xf>
    <xf numFmtId="38" fontId="23" fillId="0" borderId="60" xfId="83" applyNumberFormat="1" applyFont="1" applyFill="1" applyBorder="1" applyAlignment="1">
      <alignment vertical="center"/>
    </xf>
    <xf numFmtId="38" fontId="23" fillId="0" borderId="0" xfId="0" applyNumberFormat="1" applyFont="1" applyFill="1" applyBorder="1" applyAlignment="1">
      <alignment vertical="center"/>
    </xf>
    <xf numFmtId="38" fontId="23" fillId="0" borderId="60" xfId="0" applyNumberFormat="1" applyFont="1" applyFill="1" applyBorder="1" applyAlignment="1">
      <alignment vertical="center"/>
    </xf>
    <xf numFmtId="187" fontId="14" fillId="0" borderId="61" xfId="69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horizontal="distributed" vertical="center"/>
    </xf>
    <xf numFmtId="189" fontId="14" fillId="0" borderId="18" xfId="83" applyNumberFormat="1" applyFont="1" applyFill="1" applyBorder="1" applyAlignment="1">
      <alignment vertical="center"/>
    </xf>
    <xf numFmtId="189" fontId="14" fillId="0" borderId="17" xfId="83" applyNumberFormat="1" applyFont="1" applyFill="1" applyBorder="1" applyAlignment="1">
      <alignment vertical="center"/>
    </xf>
    <xf numFmtId="189" fontId="14" fillId="0" borderId="62" xfId="0" applyNumberFormat="1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187" fontId="14" fillId="0" borderId="22" xfId="69" applyNumberFormat="1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38" fontId="13" fillId="0" borderId="13" xfId="85" applyFont="1" applyFill="1" applyBorder="1" applyAlignment="1">
      <alignment vertical="center"/>
    </xf>
    <xf numFmtId="38" fontId="13" fillId="0" borderId="16" xfId="85" applyFont="1" applyFill="1" applyBorder="1" applyAlignment="1">
      <alignment vertical="center"/>
    </xf>
    <xf numFmtId="38" fontId="13" fillId="0" borderId="18" xfId="85" applyFont="1" applyFill="1" applyBorder="1" applyAlignment="1">
      <alignment vertical="center"/>
    </xf>
    <xf numFmtId="38" fontId="13" fillId="0" borderId="20" xfId="85" applyFont="1" applyFill="1" applyBorder="1" applyAlignment="1">
      <alignment vertical="center"/>
    </xf>
    <xf numFmtId="38" fontId="13" fillId="0" borderId="11" xfId="85" applyFont="1" applyFill="1" applyBorder="1" applyAlignment="1">
      <alignment vertical="center"/>
    </xf>
    <xf numFmtId="187" fontId="14" fillId="0" borderId="29" xfId="69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189" fontId="14" fillId="0" borderId="40" xfId="83" applyNumberFormat="1" applyFont="1" applyFill="1" applyBorder="1" applyAlignment="1">
      <alignment vertical="center"/>
    </xf>
    <xf numFmtId="189" fontId="62" fillId="0" borderId="18" xfId="83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10" xfId="107" applyFont="1" applyFill="1" applyBorder="1" applyAlignment="1">
      <alignment horizontal="center" vertical="center"/>
      <protection/>
    </xf>
    <xf numFmtId="0" fontId="13" fillId="0" borderId="63" xfId="107" applyFont="1" applyFill="1" applyBorder="1" applyAlignment="1">
      <alignment horizontal="center" vertical="center"/>
      <protection/>
    </xf>
    <xf numFmtId="0" fontId="13" fillId="0" borderId="15" xfId="107" applyFont="1" applyFill="1" applyBorder="1" applyAlignment="1">
      <alignment horizontal="center" vertical="center"/>
      <protection/>
    </xf>
    <xf numFmtId="0" fontId="13" fillId="0" borderId="64" xfId="107" applyFont="1" applyFill="1" applyBorder="1" applyAlignment="1">
      <alignment horizontal="center" vertical="center"/>
      <protection/>
    </xf>
    <xf numFmtId="0" fontId="13" fillId="0" borderId="12" xfId="107" applyFont="1" applyFill="1" applyBorder="1" applyAlignment="1">
      <alignment horizontal="center" vertical="center"/>
      <protection/>
    </xf>
    <xf numFmtId="0" fontId="13" fillId="0" borderId="65" xfId="107" applyFont="1" applyFill="1" applyBorder="1" applyAlignment="1">
      <alignment horizontal="center" vertical="center"/>
      <protection/>
    </xf>
    <xf numFmtId="0" fontId="12" fillId="0" borderId="27" xfId="107" applyFont="1" applyFill="1" applyBorder="1" applyAlignment="1">
      <alignment horizontal="center" vertical="center" wrapText="1"/>
      <protection/>
    </xf>
    <xf numFmtId="0" fontId="12" fillId="0" borderId="28" xfId="107" applyFont="1" applyFill="1" applyBorder="1" applyAlignment="1">
      <alignment horizontal="center" vertical="center"/>
      <protection/>
    </xf>
    <xf numFmtId="0" fontId="13" fillId="0" borderId="13" xfId="107" applyFont="1" applyFill="1" applyBorder="1" applyAlignment="1">
      <alignment horizontal="center" vertical="center" wrapText="1"/>
      <protection/>
    </xf>
    <xf numFmtId="0" fontId="13" fillId="0" borderId="16" xfId="107" applyFont="1" applyFill="1" applyBorder="1" applyAlignment="1">
      <alignment horizontal="center" vertical="center"/>
      <protection/>
    </xf>
    <xf numFmtId="0" fontId="13" fillId="0" borderId="31" xfId="107" applyFont="1" applyFill="1" applyBorder="1" applyAlignment="1">
      <alignment horizontal="center" vertical="center"/>
      <protection/>
    </xf>
    <xf numFmtId="0" fontId="13" fillId="0" borderId="11" xfId="107" applyFont="1" applyFill="1" applyBorder="1" applyAlignment="1">
      <alignment horizontal="center" vertical="center"/>
      <protection/>
    </xf>
    <xf numFmtId="0" fontId="13" fillId="0" borderId="66" xfId="107" applyFont="1" applyFill="1" applyBorder="1" applyAlignment="1">
      <alignment horizontal="center" vertical="center" wrapText="1"/>
      <protection/>
    </xf>
    <xf numFmtId="0" fontId="13" fillId="0" borderId="67" xfId="107" applyFont="1" applyFill="1" applyBorder="1" applyAlignment="1">
      <alignment horizontal="center" vertical="center"/>
      <protection/>
    </xf>
    <xf numFmtId="0" fontId="14" fillId="0" borderId="66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/>
    </xf>
    <xf numFmtId="0" fontId="13" fillId="0" borderId="13" xfId="107" applyFont="1" applyFill="1" applyBorder="1" applyAlignment="1">
      <alignment horizontal="center" vertical="center"/>
      <protection/>
    </xf>
    <xf numFmtId="0" fontId="13" fillId="0" borderId="10" xfId="107" applyFont="1" applyFill="1" applyBorder="1" applyAlignment="1">
      <alignment horizontal="center" vertical="center" wrapText="1"/>
      <protection/>
    </xf>
    <xf numFmtId="0" fontId="13" fillId="0" borderId="15" xfId="107" applyFont="1" applyFill="1" applyBorder="1" applyAlignment="1">
      <alignment horizontal="center" vertical="center" wrapText="1"/>
      <protection/>
    </xf>
    <xf numFmtId="0" fontId="13" fillId="0" borderId="47" xfId="107" applyFont="1" applyFill="1" applyBorder="1" applyAlignment="1">
      <alignment horizontal="center" vertical="center"/>
      <protection/>
    </xf>
    <xf numFmtId="0" fontId="13" fillId="0" borderId="45" xfId="107" applyFont="1" applyFill="1" applyBorder="1" applyAlignment="1">
      <alignment horizontal="center" vertical="center"/>
      <protection/>
    </xf>
    <xf numFmtId="0" fontId="13" fillId="0" borderId="68" xfId="107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3" fillId="0" borderId="29" xfId="107" applyFont="1" applyFill="1" applyBorder="1" applyAlignment="1">
      <alignment horizontal="center" vertical="center" wrapText="1"/>
      <protection/>
    </xf>
    <xf numFmtId="0" fontId="13" fillId="0" borderId="14" xfId="107" applyFont="1" applyFill="1" applyBorder="1" applyAlignment="1">
      <alignment horizontal="center" vertical="center"/>
      <protection/>
    </xf>
    <xf numFmtId="0" fontId="13" fillId="0" borderId="23" xfId="107" applyFont="1" applyFill="1" applyBorder="1" applyAlignment="1">
      <alignment horizontal="center" vertical="center"/>
      <protection/>
    </xf>
    <xf numFmtId="0" fontId="13" fillId="0" borderId="27" xfId="107" applyFont="1" applyFill="1" applyBorder="1" applyAlignment="1">
      <alignment horizontal="center" vertical="center" wrapText="1"/>
      <protection/>
    </xf>
    <xf numFmtId="0" fontId="13" fillId="0" borderId="30" xfId="107" applyFont="1" applyFill="1" applyBorder="1" applyAlignment="1">
      <alignment horizontal="center" vertical="center"/>
      <protection/>
    </xf>
    <xf numFmtId="0" fontId="14" fillId="0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3" fillId="0" borderId="16" xfId="107" applyFont="1" applyFill="1" applyBorder="1" applyAlignment="1">
      <alignment horizontal="center" vertical="center" wrapText="1"/>
      <protection/>
    </xf>
    <xf numFmtId="0" fontId="13" fillId="0" borderId="11" xfId="107" applyFont="1" applyFill="1" applyBorder="1" applyAlignment="1">
      <alignment horizontal="center" vertical="center" wrapText="1"/>
      <protection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3" xfId="87"/>
    <cellStyle name="桁区切り 4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2 3" xfId="109"/>
    <cellStyle name="標準 3" xfId="110"/>
    <cellStyle name="標準 4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市町村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国保財政１人あたりの累積黒字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・赤字（府内市町村別）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61"/>
          <c:w val="0.953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'作業用'!$H$2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能勢町</c:v>
                </c:pt>
                <c:pt idx="1">
                  <c:v>大阪狭山市</c:v>
                </c:pt>
                <c:pt idx="2">
                  <c:v>豊能町</c:v>
                </c:pt>
                <c:pt idx="3">
                  <c:v>河南町</c:v>
                </c:pt>
                <c:pt idx="4">
                  <c:v>島本町</c:v>
                </c:pt>
                <c:pt idx="5">
                  <c:v>田尻町</c:v>
                </c:pt>
                <c:pt idx="6">
                  <c:v>河内長野市</c:v>
                </c:pt>
                <c:pt idx="7">
                  <c:v>岬町</c:v>
                </c:pt>
                <c:pt idx="8">
                  <c:v>交野市</c:v>
                </c:pt>
                <c:pt idx="9">
                  <c:v>摂津市</c:v>
                </c:pt>
                <c:pt idx="10">
                  <c:v>千早赤阪村</c:v>
                </c:pt>
                <c:pt idx="11">
                  <c:v>守口市</c:v>
                </c:pt>
                <c:pt idx="12">
                  <c:v>泉佐野市</c:v>
                </c:pt>
                <c:pt idx="13">
                  <c:v>貝塚市</c:v>
                </c:pt>
                <c:pt idx="14">
                  <c:v>寝屋川市</c:v>
                </c:pt>
                <c:pt idx="15">
                  <c:v>東大阪市</c:v>
                </c:pt>
                <c:pt idx="16">
                  <c:v>高槻市</c:v>
                </c:pt>
                <c:pt idx="17">
                  <c:v>豊中市</c:v>
                </c:pt>
                <c:pt idx="18">
                  <c:v>茨木市</c:v>
                </c:pt>
                <c:pt idx="19">
                  <c:v>四條畷市</c:v>
                </c:pt>
                <c:pt idx="20">
                  <c:v>藤井寺市</c:v>
                </c:pt>
                <c:pt idx="21">
                  <c:v>熊取町</c:v>
                </c:pt>
                <c:pt idx="22">
                  <c:v>太子町</c:v>
                </c:pt>
                <c:pt idx="23">
                  <c:v>大東市</c:v>
                </c:pt>
                <c:pt idx="24">
                  <c:v>泉南市</c:v>
                </c:pt>
                <c:pt idx="25">
                  <c:v>八尾市</c:v>
                </c:pt>
                <c:pt idx="26">
                  <c:v>忠岡町</c:v>
                </c:pt>
                <c:pt idx="27">
                  <c:v>堺市</c:v>
                </c:pt>
                <c:pt idx="28">
                  <c:v>枚方市</c:v>
                </c:pt>
                <c:pt idx="29">
                  <c:v>池田市</c:v>
                </c:pt>
                <c:pt idx="30">
                  <c:v>大阪市</c:v>
                </c:pt>
                <c:pt idx="31">
                  <c:v>富田林市</c:v>
                </c:pt>
                <c:pt idx="32">
                  <c:v>羽曳野市</c:v>
                </c:pt>
                <c:pt idx="33">
                  <c:v>泉大津市</c:v>
                </c:pt>
                <c:pt idx="34">
                  <c:v>和泉市</c:v>
                </c:pt>
                <c:pt idx="35">
                  <c:v>阪南市</c:v>
                </c:pt>
                <c:pt idx="36">
                  <c:v>岸和田市</c:v>
                </c:pt>
                <c:pt idx="37">
                  <c:v>柏原市</c:v>
                </c:pt>
                <c:pt idx="38">
                  <c:v>吹田市</c:v>
                </c:pt>
                <c:pt idx="39">
                  <c:v>門真市</c:v>
                </c:pt>
                <c:pt idx="40">
                  <c:v>箕面市</c:v>
                </c:pt>
                <c:pt idx="41">
                  <c:v>高石市</c:v>
                </c:pt>
                <c:pt idx="42">
                  <c:v>松原市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76114.77605938757</c:v>
                </c:pt>
                <c:pt idx="1">
                  <c:v>53537.488754716986</c:v>
                </c:pt>
                <c:pt idx="2">
                  <c:v>44307.8583889174</c:v>
                </c:pt>
                <c:pt idx="3">
                  <c:v>41559.55580412627</c:v>
                </c:pt>
                <c:pt idx="4">
                  <c:v>39141.820635410244</c:v>
                </c:pt>
                <c:pt idx="5">
                  <c:v>34060.66337782937</c:v>
                </c:pt>
                <c:pt idx="6">
                  <c:v>31438.390833394737</c:v>
                </c:pt>
                <c:pt idx="7">
                  <c:v>30488.969564265386</c:v>
                </c:pt>
                <c:pt idx="8">
                  <c:v>28415.792986627042</c:v>
                </c:pt>
                <c:pt idx="9">
                  <c:v>25439.574878997817</c:v>
                </c:pt>
                <c:pt idx="10">
                  <c:v>22919.44514285714</c:v>
                </c:pt>
                <c:pt idx="11">
                  <c:v>19802.373079112123</c:v>
                </c:pt>
                <c:pt idx="12">
                  <c:v>15366.896741009681</c:v>
                </c:pt>
                <c:pt idx="13">
                  <c:v>15156.317130322066</c:v>
                </c:pt>
                <c:pt idx="14">
                  <c:v>15121.235845248108</c:v>
                </c:pt>
                <c:pt idx="15">
                  <c:v>15094.652492343566</c:v>
                </c:pt>
                <c:pt idx="16">
                  <c:v>14985.238882497124</c:v>
                </c:pt>
                <c:pt idx="17">
                  <c:v>14984.097291657114</c:v>
                </c:pt>
                <c:pt idx="18">
                  <c:v>14944.568184536523</c:v>
                </c:pt>
                <c:pt idx="19">
                  <c:v>14632.318591924271</c:v>
                </c:pt>
                <c:pt idx="20">
                  <c:v>14423.893672135191</c:v>
                </c:pt>
                <c:pt idx="21">
                  <c:v>13284.395058248778</c:v>
                </c:pt>
                <c:pt idx="22">
                  <c:v>11652.20870870871</c:v>
                </c:pt>
                <c:pt idx="23">
                  <c:v>9892.063680060317</c:v>
                </c:pt>
                <c:pt idx="24">
                  <c:v>9481.244067271977</c:v>
                </c:pt>
                <c:pt idx="25">
                  <c:v>7980.616669378818</c:v>
                </c:pt>
                <c:pt idx="26">
                  <c:v>7203.965161923455</c:v>
                </c:pt>
                <c:pt idx="27">
                  <c:v>6732.443063282337</c:v>
                </c:pt>
                <c:pt idx="28">
                  <c:v>6171.296894914956</c:v>
                </c:pt>
                <c:pt idx="29">
                  <c:v>3299.4789496910853</c:v>
                </c:pt>
                <c:pt idx="30">
                  <c:v>2398.02004931934</c:v>
                </c:pt>
                <c:pt idx="31">
                  <c:v>1948.966850028952</c:v>
                </c:pt>
                <c:pt idx="32">
                  <c:v>1687.0058187863674</c:v>
                </c:pt>
                <c:pt idx="33">
                  <c:v>1616.6635546738244</c:v>
                </c:pt>
                <c:pt idx="34">
                  <c:v>1287.6034139602407</c:v>
                </c:pt>
                <c:pt idx="35">
                  <c:v>979.1926363320597</c:v>
                </c:pt>
                <c:pt idx="36">
                  <c:v>-10468.11868718462</c:v>
                </c:pt>
                <c:pt idx="37">
                  <c:v>-13288.694698781126</c:v>
                </c:pt>
                <c:pt idx="38">
                  <c:v>-16531.98100449429</c:v>
                </c:pt>
                <c:pt idx="39">
                  <c:v>-22290.4520491923</c:v>
                </c:pt>
                <c:pt idx="40">
                  <c:v>-25495.966672101746</c:v>
                </c:pt>
                <c:pt idx="41">
                  <c:v>-30342.817725501944</c:v>
                </c:pt>
                <c:pt idx="42">
                  <c:v>-72238.80046789386</c:v>
                </c:pt>
              </c:numCache>
            </c:numRef>
          </c:val>
        </c:ser>
        <c:axId val="9623722"/>
        <c:axId val="771571"/>
      </c:barChart>
      <c:catAx>
        <c:axId val="962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1571"/>
        <c:crosses val="autoZero"/>
        <c:auto val="1"/>
        <c:lblOffset val="100"/>
        <c:tickLblSkip val="1"/>
        <c:noMultiLvlLbl val="0"/>
      </c:catAx>
      <c:valAx>
        <c:axId val="771571"/>
        <c:scaling>
          <c:orientation val="minMax"/>
          <c:max val="80000"/>
          <c:min val="-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23722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市町村国保財政１人あたりの累積黒字・赤字（都道府県別）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605"/>
          <c:w val="0.954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7A7A7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'作業用2'!$F$3:$F$49</c:f>
              <c:strCache>
                <c:ptCount val="47"/>
                <c:pt idx="0">
                  <c:v>岐阜県</c:v>
                </c:pt>
                <c:pt idx="1">
                  <c:v>山口県</c:v>
                </c:pt>
                <c:pt idx="2">
                  <c:v>山形県</c:v>
                </c:pt>
                <c:pt idx="3">
                  <c:v>福島県</c:v>
                </c:pt>
                <c:pt idx="4">
                  <c:v>秋田県</c:v>
                </c:pt>
                <c:pt idx="5">
                  <c:v>和歌山県</c:v>
                </c:pt>
                <c:pt idx="6">
                  <c:v>宮崎県</c:v>
                </c:pt>
                <c:pt idx="7">
                  <c:v>大分県</c:v>
                </c:pt>
                <c:pt idx="8">
                  <c:v>兵庫県</c:v>
                </c:pt>
                <c:pt idx="9">
                  <c:v>静岡県</c:v>
                </c:pt>
                <c:pt idx="10">
                  <c:v>島根県</c:v>
                </c:pt>
                <c:pt idx="11">
                  <c:v>栃木県</c:v>
                </c:pt>
                <c:pt idx="12">
                  <c:v>三重県</c:v>
                </c:pt>
                <c:pt idx="13">
                  <c:v>愛媛県</c:v>
                </c:pt>
                <c:pt idx="14">
                  <c:v>宮城県</c:v>
                </c:pt>
                <c:pt idx="15">
                  <c:v>岡山県</c:v>
                </c:pt>
                <c:pt idx="16">
                  <c:v>山梨県</c:v>
                </c:pt>
                <c:pt idx="17">
                  <c:v>滋賀県</c:v>
                </c:pt>
                <c:pt idx="18">
                  <c:v>神奈川県</c:v>
                </c:pt>
                <c:pt idx="19">
                  <c:v>富山県</c:v>
                </c:pt>
                <c:pt idx="20">
                  <c:v>長野県</c:v>
                </c:pt>
                <c:pt idx="21">
                  <c:v>群馬県</c:v>
                </c:pt>
                <c:pt idx="22">
                  <c:v>埼玉県</c:v>
                </c:pt>
                <c:pt idx="23">
                  <c:v>新潟県</c:v>
                </c:pt>
                <c:pt idx="24">
                  <c:v>徳島県</c:v>
                </c:pt>
                <c:pt idx="25">
                  <c:v>京都府</c:v>
                </c:pt>
                <c:pt idx="26">
                  <c:v>愛知県</c:v>
                </c:pt>
                <c:pt idx="27">
                  <c:v>岩手県</c:v>
                </c:pt>
                <c:pt idx="28">
                  <c:v>長崎県</c:v>
                </c:pt>
                <c:pt idx="29">
                  <c:v>茨城県</c:v>
                </c:pt>
                <c:pt idx="30">
                  <c:v>鳥取県</c:v>
                </c:pt>
                <c:pt idx="31">
                  <c:v>千葉県</c:v>
                </c:pt>
                <c:pt idx="32">
                  <c:v>奈良県</c:v>
                </c:pt>
                <c:pt idx="33">
                  <c:v>東京都</c:v>
                </c:pt>
                <c:pt idx="34">
                  <c:v>青森県</c:v>
                </c:pt>
                <c:pt idx="35">
                  <c:v>熊本県</c:v>
                </c:pt>
                <c:pt idx="36">
                  <c:v>石川県</c:v>
                </c:pt>
                <c:pt idx="37">
                  <c:v>北海道</c:v>
                </c:pt>
                <c:pt idx="38">
                  <c:v>広島県</c:v>
                </c:pt>
                <c:pt idx="39">
                  <c:v>香川県</c:v>
                </c:pt>
                <c:pt idx="40">
                  <c:v>佐賀県</c:v>
                </c:pt>
                <c:pt idx="41">
                  <c:v>福岡県</c:v>
                </c:pt>
                <c:pt idx="42">
                  <c:v>福井県</c:v>
                </c:pt>
                <c:pt idx="43">
                  <c:v>高知県</c:v>
                </c:pt>
                <c:pt idx="44">
                  <c:v>大阪府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'作業用2'!$E$3:$E$49</c:f>
              <c:numCache>
                <c:ptCount val="47"/>
                <c:pt idx="0">
                  <c:v>35773.91853330716</c:v>
                </c:pt>
                <c:pt idx="1">
                  <c:v>33380.58040531429</c:v>
                </c:pt>
                <c:pt idx="2">
                  <c:v>32274.310772596094</c:v>
                </c:pt>
                <c:pt idx="3">
                  <c:v>29133.67209912214</c:v>
                </c:pt>
                <c:pt idx="4">
                  <c:v>29007.993522116776</c:v>
                </c:pt>
                <c:pt idx="5">
                  <c:v>26075.091672080365</c:v>
                </c:pt>
                <c:pt idx="6">
                  <c:v>25084.63105789381</c:v>
                </c:pt>
                <c:pt idx="7">
                  <c:v>24409.262222205445</c:v>
                </c:pt>
                <c:pt idx="8">
                  <c:v>23467.235198825663</c:v>
                </c:pt>
                <c:pt idx="9">
                  <c:v>23382.6206914529</c:v>
                </c:pt>
                <c:pt idx="10">
                  <c:v>23232.54824333674</c:v>
                </c:pt>
                <c:pt idx="11">
                  <c:v>22413.6040710589</c:v>
                </c:pt>
                <c:pt idx="12">
                  <c:v>22192.759861074024</c:v>
                </c:pt>
                <c:pt idx="13">
                  <c:v>22160.991509046722</c:v>
                </c:pt>
                <c:pt idx="14">
                  <c:v>21666.106391730365</c:v>
                </c:pt>
                <c:pt idx="15">
                  <c:v>21485.956024836487</c:v>
                </c:pt>
                <c:pt idx="16">
                  <c:v>20704.479402446745</c:v>
                </c:pt>
                <c:pt idx="17">
                  <c:v>20063.728703828907</c:v>
                </c:pt>
                <c:pt idx="18">
                  <c:v>19042.611911331784</c:v>
                </c:pt>
                <c:pt idx="19">
                  <c:v>18934.781698866842</c:v>
                </c:pt>
                <c:pt idx="20">
                  <c:v>18139.23033780412</c:v>
                </c:pt>
                <c:pt idx="21">
                  <c:v>18006.84004030966</c:v>
                </c:pt>
                <c:pt idx="22">
                  <c:v>17938.948209978284</c:v>
                </c:pt>
                <c:pt idx="23">
                  <c:v>17406.8831486615</c:v>
                </c:pt>
                <c:pt idx="24">
                  <c:v>17323.22980951529</c:v>
                </c:pt>
                <c:pt idx="25">
                  <c:v>16956.23909610747</c:v>
                </c:pt>
                <c:pt idx="26">
                  <c:v>16775.002225530498</c:v>
                </c:pt>
                <c:pt idx="27">
                  <c:v>16504.59428834117</c:v>
                </c:pt>
                <c:pt idx="28">
                  <c:v>16088.251957932926</c:v>
                </c:pt>
                <c:pt idx="29">
                  <c:v>16042.986036152886</c:v>
                </c:pt>
                <c:pt idx="30">
                  <c:v>15664.386764764311</c:v>
                </c:pt>
                <c:pt idx="31">
                  <c:v>14593.044828636304</c:v>
                </c:pt>
                <c:pt idx="32">
                  <c:v>14532.02404011961</c:v>
                </c:pt>
                <c:pt idx="33">
                  <c:v>13827.515748408565</c:v>
                </c:pt>
                <c:pt idx="34">
                  <c:v>13479.40354561734</c:v>
                </c:pt>
                <c:pt idx="35">
                  <c:v>13460.918519964205</c:v>
                </c:pt>
                <c:pt idx="36">
                  <c:v>12764.55319984299</c:v>
                </c:pt>
                <c:pt idx="37">
                  <c:v>11936.051527020627</c:v>
                </c:pt>
                <c:pt idx="38">
                  <c:v>11548.277784682477</c:v>
                </c:pt>
                <c:pt idx="39">
                  <c:v>11299.173284646475</c:v>
                </c:pt>
                <c:pt idx="40">
                  <c:v>10630.95156135148</c:v>
                </c:pt>
                <c:pt idx="41">
                  <c:v>9399.105548762076</c:v>
                </c:pt>
                <c:pt idx="42">
                  <c:v>8635.489515894235</c:v>
                </c:pt>
                <c:pt idx="43">
                  <c:v>8462.528107246479</c:v>
                </c:pt>
                <c:pt idx="44">
                  <c:v>4910.065617680883</c:v>
                </c:pt>
                <c:pt idx="45">
                  <c:v>1228.4917266187856</c:v>
                </c:pt>
                <c:pt idx="46">
                  <c:v>-1198.58434976508</c:v>
                </c:pt>
              </c:numCache>
            </c:numRef>
          </c:val>
        </c:ser>
        <c:axId val="16202992"/>
        <c:axId val="4718513"/>
      </c:barChart>
      <c:catAx>
        <c:axId val="16202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8513"/>
        <c:crosses val="autoZero"/>
        <c:auto val="1"/>
        <c:lblOffset val="100"/>
        <c:tickLblSkip val="1"/>
        <c:noMultiLvlLbl val="0"/>
      </c:catAx>
      <c:valAx>
        <c:axId val="4718513"/>
        <c:scaling>
          <c:orientation val="minMax"/>
          <c:max val="40000"/>
          <c:min val="-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02992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0.0055</cdr:y>
    </cdr:from>
    <cdr:to>
      <cdr:x>0.07375</cdr:x>
      <cdr:y>0.0485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675" y="28575"/>
          <a:ext cx="61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0.14625</cdr:x>
      <cdr:y>0.15675</cdr:y>
    </cdr:from>
    <cdr:to>
      <cdr:x>0.38575</cdr:x>
      <cdr:y>0.1925</cdr:y>
    </cdr:to>
    <cdr:sp>
      <cdr:nvSpPr>
        <cdr:cNvPr id="2" name="線吹き出し 1 (枠付き) 2"/>
        <cdr:cNvSpPr>
          <a:spLocks/>
        </cdr:cNvSpPr>
      </cdr:nvSpPr>
      <cdr:spPr>
        <a:xfrm>
          <a:off x="1371600" y="962025"/>
          <a:ext cx="2247900" cy="219075"/>
        </a:xfrm>
        <a:prstGeom prst="borderCallout1">
          <a:avLst>
            <a:gd name="adj1" fmla="val -76402"/>
            <a:gd name="adj2" fmla="val -205916"/>
            <a:gd name="adj3" fmla="val -5167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能勢町　１人当たり</a:t>
          </a:r>
          <a:r>
            <a:rPr lang="en-US" cap="none" sz="900" b="0" i="0" u="none" baseline="0">
              <a:solidFill>
                <a:srgbClr val="000000"/>
              </a:solidFill>
            </a:rPr>
            <a:t>76,115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0.65625</cdr:x>
      <cdr:y>0.875</cdr:y>
    </cdr:from>
    <cdr:to>
      <cdr:x>0.8685</cdr:x>
      <cdr:y>0.911</cdr:y>
    </cdr:to>
    <cdr:sp>
      <cdr:nvSpPr>
        <cdr:cNvPr id="3" name="線吹き出し 1 (枠付き) 3"/>
        <cdr:cNvSpPr>
          <a:spLocks/>
        </cdr:cNvSpPr>
      </cdr:nvSpPr>
      <cdr:spPr>
        <a:xfrm>
          <a:off x="6162675" y="5400675"/>
          <a:ext cx="1990725" cy="219075"/>
        </a:xfrm>
        <a:prstGeom prst="borderCallout1">
          <a:avLst>
            <a:gd name="adj1" fmla="val 88208"/>
            <a:gd name="adj2" fmla="val 114722"/>
            <a:gd name="adj3" fmla="val 50129"/>
            <a:gd name="adj4" fmla="val 46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松原市　１人当たり</a:t>
          </a:r>
          <a:r>
            <a:rPr lang="en-US" cap="none" sz="900" b="0" i="0" u="none" baseline="0">
              <a:solidFill>
                <a:srgbClr val="000000"/>
              </a:solidFill>
            </a:rPr>
            <a:t>72,239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0.07275</cdr:x>
      <cdr:y>0.505</cdr:y>
    </cdr:from>
    <cdr:to>
      <cdr:x>0.956</cdr:x>
      <cdr:y>0.505</cdr:y>
    </cdr:to>
    <cdr:sp>
      <cdr:nvSpPr>
        <cdr:cNvPr id="4" name="直線コネクタ 4"/>
        <cdr:cNvSpPr>
          <a:spLocks/>
        </cdr:cNvSpPr>
      </cdr:nvSpPr>
      <cdr:spPr>
        <a:xfrm flipV="1">
          <a:off x="676275" y="3114675"/>
          <a:ext cx="830580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0.2955</cdr:x>
      <cdr:y>0.63625</cdr:y>
    </cdr:from>
    <cdr:to>
      <cdr:x>0.51925</cdr:x>
      <cdr:y>0.672</cdr:y>
    </cdr:to>
    <cdr:sp>
      <cdr:nvSpPr>
        <cdr:cNvPr id="5" name="線吹き出し 1 (枠付き) 7"/>
        <cdr:cNvSpPr>
          <a:spLocks/>
        </cdr:cNvSpPr>
      </cdr:nvSpPr>
      <cdr:spPr>
        <a:xfrm>
          <a:off x="2771775" y="3924300"/>
          <a:ext cx="2105025" cy="219075"/>
        </a:xfrm>
        <a:prstGeom prst="borderCallout1">
          <a:avLst>
            <a:gd name="adj1" fmla="val -91791"/>
            <a:gd name="adj2" fmla="val -413703"/>
            <a:gd name="adj3" fmla="val -5167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府内平均　１人当たり</a:t>
          </a:r>
          <a:r>
            <a:rPr lang="en-US" cap="none" sz="900" b="0" i="0" u="none" baseline="0">
              <a:solidFill>
                <a:srgbClr val="000000"/>
              </a:solidFill>
            </a:rPr>
            <a:t>4,910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0.07375</cdr:x>
      <cdr:y>0.434</cdr:y>
    </cdr:from>
    <cdr:to>
      <cdr:x>0.957</cdr:x>
      <cdr:y>0.435</cdr:y>
    </cdr:to>
    <cdr:sp>
      <cdr:nvSpPr>
        <cdr:cNvPr id="6" name="直線コネクタ 6"/>
        <cdr:cNvSpPr>
          <a:spLocks/>
        </cdr:cNvSpPr>
      </cdr:nvSpPr>
      <cdr:spPr>
        <a:xfrm flipV="1">
          <a:off x="685800" y="2676525"/>
          <a:ext cx="8305800" cy="9525"/>
        </a:xfrm>
        <a:prstGeom prst="line">
          <a:avLst/>
        </a:prstGeom>
        <a:noFill/>
        <a:ln w="25400" cmpd="sng">
          <a:solidFill>
            <a:srgbClr val="00B05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0.51925</cdr:x>
      <cdr:y>0.36775</cdr:y>
    </cdr:from>
    <cdr:to>
      <cdr:x>0.80325</cdr:x>
      <cdr:y>0.401</cdr:y>
    </cdr:to>
    <cdr:sp>
      <cdr:nvSpPr>
        <cdr:cNvPr id="7" name="線吹き出し 1 (枠付き) 8"/>
        <cdr:cNvSpPr>
          <a:spLocks/>
        </cdr:cNvSpPr>
      </cdr:nvSpPr>
      <cdr:spPr>
        <a:xfrm>
          <a:off x="4876800" y="2266950"/>
          <a:ext cx="2667000" cy="209550"/>
        </a:xfrm>
        <a:prstGeom prst="borderCallout1">
          <a:avLst>
            <a:gd name="adj1" fmla="val -62662"/>
            <a:gd name="adj2" fmla="val 133597"/>
            <a:gd name="adj3" fmla="val -5167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</a:t>
          </a:r>
          <a:r>
            <a:rPr lang="en-US" cap="none" sz="900" b="0" i="0" u="none" baseline="0">
              <a:solidFill>
                <a:srgbClr val="000000"/>
              </a:solidFill>
            </a:rPr>
            <a:t>(H29)</a:t>
          </a:r>
          <a:r>
            <a:rPr lang="en-US" cap="none" sz="900" b="0" i="0" u="none" baseline="0">
              <a:solidFill>
                <a:srgbClr val="000000"/>
              </a:solidFill>
            </a:rPr>
            <a:t>　１人当たり</a:t>
          </a:r>
          <a:r>
            <a:rPr lang="en-US" cap="none" sz="900" b="0" i="0" u="none" baseline="0">
              <a:solidFill>
                <a:srgbClr val="000000"/>
              </a:solidFill>
            </a:rPr>
            <a:t>16,444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0.1145</cdr:y>
    </cdr:from>
    <cdr:to>
      <cdr:x>0.38175</cdr:x>
      <cdr:y>0.15075</cdr:y>
    </cdr:to>
    <cdr:sp>
      <cdr:nvSpPr>
        <cdr:cNvPr id="1" name="線吹き出し 1 (枠付き) 1"/>
        <cdr:cNvSpPr>
          <a:spLocks/>
        </cdr:cNvSpPr>
      </cdr:nvSpPr>
      <cdr:spPr>
        <a:xfrm>
          <a:off x="1590675" y="704850"/>
          <a:ext cx="2000250" cy="219075"/>
        </a:xfrm>
        <a:prstGeom prst="borderCallout1">
          <a:avLst>
            <a:gd name="adj1" fmla="val -90509"/>
            <a:gd name="adj2" fmla="val 58324"/>
            <a:gd name="adj3" fmla="val -50912"/>
            <a:gd name="adj4" fmla="val 61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岐阜県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35,774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0.5615</cdr:x>
      <cdr:y>0.6165</cdr:y>
    </cdr:from>
    <cdr:to>
      <cdr:x>0.77475</cdr:x>
      <cdr:y>0.65175</cdr:y>
    </cdr:to>
    <cdr:sp>
      <cdr:nvSpPr>
        <cdr:cNvPr id="2" name="線吹き出し 1 (枠付き) 2"/>
        <cdr:cNvSpPr>
          <a:spLocks/>
        </cdr:cNvSpPr>
      </cdr:nvSpPr>
      <cdr:spPr>
        <a:xfrm>
          <a:off x="5276850" y="3800475"/>
          <a:ext cx="2000250" cy="219075"/>
        </a:xfrm>
        <a:prstGeom prst="borderCallout1">
          <a:avLst>
            <a:gd name="adj1" fmla="val 111898"/>
            <a:gd name="adj2" fmla="val 209504"/>
            <a:gd name="adj3" fmla="val 41513"/>
            <a:gd name="adj4" fmla="val 5449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4,910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0.69325</cdr:x>
      <cdr:y>0.39525</cdr:y>
    </cdr:from>
    <cdr:to>
      <cdr:x>0.90675</cdr:x>
      <cdr:y>0.4305</cdr:y>
    </cdr:to>
    <cdr:sp>
      <cdr:nvSpPr>
        <cdr:cNvPr id="3" name="線吹き出し 1 (枠付き) 4"/>
        <cdr:cNvSpPr>
          <a:spLocks/>
        </cdr:cNvSpPr>
      </cdr:nvSpPr>
      <cdr:spPr>
        <a:xfrm>
          <a:off x="6515100" y="2438400"/>
          <a:ext cx="2009775" cy="219075"/>
        </a:xfrm>
        <a:prstGeom prst="borderCallout1">
          <a:avLst>
            <a:gd name="adj1" fmla="val 69814"/>
            <a:gd name="adj2" fmla="val 1087597"/>
            <a:gd name="adj3" fmla="val 49212"/>
            <a:gd name="adj4" fmla="val 236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沖縄県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1,199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0.0115</cdr:x>
      <cdr:y>0.0225</cdr:y>
    </cdr:from>
    <cdr:to>
      <cdr:x>0.0815</cdr:x>
      <cdr:y>0.0655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04775" y="133350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0.0755</cdr:x>
      <cdr:y>0.50275</cdr:y>
    </cdr:from>
    <cdr:to>
      <cdr:x>0.96125</cdr:x>
      <cdr:y>0.50275</cdr:y>
    </cdr:to>
    <cdr:sp>
      <cdr:nvSpPr>
        <cdr:cNvPr id="5" name="直線コネクタ 6"/>
        <cdr:cNvSpPr>
          <a:spLocks/>
        </cdr:cNvSpPr>
      </cdr:nvSpPr>
      <cdr:spPr>
        <a:xfrm flipV="1">
          <a:off x="704850" y="3095625"/>
          <a:ext cx="83248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0.495</cdr:x>
      <cdr:y>0.29425</cdr:y>
    </cdr:from>
    <cdr:to>
      <cdr:x>0.7155</cdr:x>
      <cdr:y>0.3295</cdr:y>
    </cdr:to>
    <cdr:sp>
      <cdr:nvSpPr>
        <cdr:cNvPr id="6" name="線吹き出し 1 (枠付き) 7"/>
        <cdr:cNvSpPr>
          <a:spLocks/>
        </cdr:cNvSpPr>
      </cdr:nvSpPr>
      <cdr:spPr>
        <a:xfrm>
          <a:off x="4648200" y="1809750"/>
          <a:ext cx="2076450" cy="219075"/>
        </a:xfrm>
        <a:prstGeom prst="borderCallout1">
          <a:avLst>
            <a:gd name="adj1" fmla="val 36375"/>
            <a:gd name="adj2" fmla="val 557324"/>
            <a:gd name="adj3" fmla="val 7435"/>
            <a:gd name="adj4" fmla="val 4568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16,444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99"/>
  <sheetViews>
    <sheetView tabSelected="1" view="pageBreakPreview" zoomScaleSheetLayoutView="100" zoomScalePageLayoutView="0" workbookViewId="0" topLeftCell="A1">
      <selection activeCell="N3" sqref="N3"/>
    </sheetView>
  </sheetViews>
  <sheetFormatPr defaultColWidth="9.140625" defaultRowHeight="15"/>
  <cols>
    <col min="1" max="1" width="4.28125" style="8" customWidth="1"/>
    <col min="2" max="2" width="12.00390625" style="8" customWidth="1"/>
    <col min="3" max="3" width="14.8515625" style="8" hidden="1" customWidth="1"/>
    <col min="4" max="6" width="14.8515625" style="8" customWidth="1"/>
    <col min="7" max="7" width="17.140625" style="8" customWidth="1"/>
    <col min="8" max="8" width="9.421875" style="8" hidden="1" customWidth="1"/>
    <col min="9" max="9" width="8.57421875" style="8" hidden="1" customWidth="1"/>
    <col min="10" max="10" width="12.421875" style="8" bestFit="1" customWidth="1"/>
    <col min="11" max="11" width="5.00390625" style="8" customWidth="1"/>
    <col min="12" max="12" width="1.421875" style="8" customWidth="1"/>
    <col min="13" max="13" width="9.00390625" style="8" customWidth="1"/>
    <col min="14" max="14" width="18.140625" style="8" bestFit="1" customWidth="1"/>
    <col min="15" max="15" width="13.7109375" style="8" bestFit="1" customWidth="1"/>
    <col min="16" max="16" width="9.00390625" style="8" customWidth="1"/>
    <col min="17" max="17" width="19.421875" style="8" bestFit="1" customWidth="1"/>
    <col min="18" max="18" width="15.00390625" style="8" bestFit="1" customWidth="1"/>
    <col min="19" max="16384" width="9.00390625" style="8" customWidth="1"/>
  </cols>
  <sheetData>
    <row r="1" spans="1:10" ht="16.5">
      <c r="A1" s="48" t="s">
        <v>99</v>
      </c>
      <c r="B1" s="7"/>
      <c r="C1" s="7"/>
      <c r="D1" s="7"/>
      <c r="E1" s="7"/>
      <c r="F1" s="7"/>
      <c r="G1" s="7"/>
      <c r="H1" s="7"/>
      <c r="I1" s="7"/>
      <c r="J1" s="7"/>
    </row>
    <row r="2" spans="1:13" ht="15.75">
      <c r="A2" s="173" t="s">
        <v>102</v>
      </c>
      <c r="B2" s="174"/>
      <c r="C2" s="173" t="s">
        <v>100</v>
      </c>
      <c r="D2" s="183"/>
      <c r="E2" s="183"/>
      <c r="F2" s="174"/>
      <c r="G2" s="181" t="s">
        <v>174</v>
      </c>
      <c r="H2" s="190" t="s">
        <v>107</v>
      </c>
      <c r="I2" s="170" t="s">
        <v>101</v>
      </c>
      <c r="J2" s="179" t="s">
        <v>175</v>
      </c>
      <c r="K2" s="170" t="s">
        <v>101</v>
      </c>
      <c r="M2" s="157"/>
    </row>
    <row r="3" spans="1:13" ht="42" customHeight="1">
      <c r="A3" s="175"/>
      <c r="B3" s="176"/>
      <c r="C3" s="189" t="s">
        <v>45</v>
      </c>
      <c r="D3" s="189" t="s">
        <v>121</v>
      </c>
      <c r="E3" s="181" t="s">
        <v>171</v>
      </c>
      <c r="F3" s="181" t="s">
        <v>173</v>
      </c>
      <c r="G3" s="182"/>
      <c r="H3" s="191"/>
      <c r="I3" s="171"/>
      <c r="J3" s="180"/>
      <c r="K3" s="171"/>
      <c r="M3" s="157"/>
    </row>
    <row r="4" spans="1:11" ht="15.75">
      <c r="A4" s="177"/>
      <c r="B4" s="178"/>
      <c r="C4" s="184"/>
      <c r="D4" s="184"/>
      <c r="E4" s="184"/>
      <c r="F4" s="184"/>
      <c r="G4" s="10" t="s">
        <v>0</v>
      </c>
      <c r="H4" s="11" t="s">
        <v>106</v>
      </c>
      <c r="I4" s="172"/>
      <c r="J4" s="11" t="s">
        <v>1</v>
      </c>
      <c r="K4" s="172"/>
    </row>
    <row r="5" spans="1:11" ht="15.75" customHeight="1">
      <c r="A5" s="9">
        <v>1</v>
      </c>
      <c r="B5" s="12" t="s">
        <v>2</v>
      </c>
      <c r="C5" s="49">
        <v>-270591</v>
      </c>
      <c r="D5" s="50">
        <v>-1524949.823</v>
      </c>
      <c r="E5" s="50">
        <v>6369852</v>
      </c>
      <c r="F5" s="50">
        <v>9028636.287</v>
      </c>
      <c r="G5" s="51">
        <v>1618150.357</v>
      </c>
      <c r="H5" s="158">
        <v>674786</v>
      </c>
      <c r="I5" s="68">
        <f>RANK(G5,G$5:G$47,1)</f>
        <v>42</v>
      </c>
      <c r="J5" s="51">
        <f>G5/H5*1000</f>
        <v>2398.02004931934</v>
      </c>
      <c r="K5" s="13">
        <f>RANK(J5,$J$5:$J$47)</f>
        <v>31</v>
      </c>
    </row>
    <row r="6" spans="1:11" ht="15.75" customHeight="1">
      <c r="A6" s="14">
        <v>2</v>
      </c>
      <c r="B6" s="15" t="s">
        <v>3</v>
      </c>
      <c r="C6" s="49">
        <v>613259.6</v>
      </c>
      <c r="D6" s="50">
        <v>-649978.724</v>
      </c>
      <c r="E6" s="50">
        <v>645869</v>
      </c>
      <c r="F6" s="50">
        <v>728262.331</v>
      </c>
      <c r="G6" s="52">
        <v>1316650.425</v>
      </c>
      <c r="H6" s="159">
        <v>195568</v>
      </c>
      <c r="I6" s="69">
        <f aca="true" t="shared" si="0" ref="I6:I47">RANK(G6,G$5:G$47,1)</f>
        <v>41</v>
      </c>
      <c r="J6" s="52">
        <f aca="true" t="shared" si="1" ref="J6:J47">G6/H6*1000</f>
        <v>6732.443063282337</v>
      </c>
      <c r="K6" s="13">
        <f aca="true" t="shared" si="2" ref="K6:K47">RANK(J6,$J$5:$J$47)</f>
        <v>28</v>
      </c>
    </row>
    <row r="7" spans="1:11" ht="15.75" customHeight="1">
      <c r="A7" s="14">
        <v>3</v>
      </c>
      <c r="B7" s="15" t="s">
        <v>4</v>
      </c>
      <c r="C7" s="49">
        <v>-522520.4</v>
      </c>
      <c r="D7" s="50">
        <v>-383141.95</v>
      </c>
      <c r="E7" s="50">
        <v>747355</v>
      </c>
      <c r="F7" s="50">
        <v>602200.704</v>
      </c>
      <c r="G7" s="52">
        <v>-502030.036</v>
      </c>
      <c r="H7" s="159">
        <v>47958</v>
      </c>
      <c r="I7" s="69">
        <f t="shared" si="0"/>
        <v>5</v>
      </c>
      <c r="J7" s="52">
        <f t="shared" si="1"/>
        <v>-10468.11868718462</v>
      </c>
      <c r="K7" s="13">
        <f t="shared" si="2"/>
        <v>37</v>
      </c>
    </row>
    <row r="8" spans="1:11" ht="15.75" customHeight="1">
      <c r="A8" s="14">
        <v>4</v>
      </c>
      <c r="B8" s="15" t="s">
        <v>5</v>
      </c>
      <c r="C8" s="49">
        <v>753296.2</v>
      </c>
      <c r="D8" s="50">
        <v>-1301370.642</v>
      </c>
      <c r="E8" s="50">
        <v>89003</v>
      </c>
      <c r="F8" s="50">
        <v>191652.885</v>
      </c>
      <c r="G8" s="52">
        <v>1306793.093</v>
      </c>
      <c r="H8" s="159">
        <v>87212</v>
      </c>
      <c r="I8" s="69">
        <f t="shared" si="0"/>
        <v>40</v>
      </c>
      <c r="J8" s="52">
        <f t="shared" si="1"/>
        <v>14984.097291657114</v>
      </c>
      <c r="K8" s="13">
        <f t="shared" si="2"/>
        <v>18</v>
      </c>
    </row>
    <row r="9" spans="1:11" ht="15.75" customHeight="1">
      <c r="A9" s="16">
        <v>5</v>
      </c>
      <c r="B9" s="17" t="s">
        <v>6</v>
      </c>
      <c r="C9" s="53">
        <v>-140965</v>
      </c>
      <c r="D9" s="54">
        <v>30106.855</v>
      </c>
      <c r="E9" s="54">
        <v>122881</v>
      </c>
      <c r="F9" s="54">
        <v>503975.98</v>
      </c>
      <c r="G9" s="55">
        <v>74766.193</v>
      </c>
      <c r="H9" s="160">
        <v>22660</v>
      </c>
      <c r="I9" s="70">
        <f t="shared" si="0"/>
        <v>17</v>
      </c>
      <c r="J9" s="55">
        <f t="shared" si="1"/>
        <v>3299.4789496910853</v>
      </c>
      <c r="K9" s="13">
        <f t="shared" si="2"/>
        <v>30</v>
      </c>
    </row>
    <row r="10" spans="1:11" ht="15.75" customHeight="1">
      <c r="A10" s="18">
        <v>6</v>
      </c>
      <c r="B10" s="19" t="s">
        <v>7</v>
      </c>
      <c r="C10" s="56">
        <v>-751491.6</v>
      </c>
      <c r="D10" s="57">
        <v>133589.955</v>
      </c>
      <c r="E10" s="57">
        <v>371251</v>
      </c>
      <c r="F10" s="57">
        <v>1144541.782</v>
      </c>
      <c r="G10" s="58">
        <v>-1217563.869</v>
      </c>
      <c r="H10" s="161">
        <v>73649</v>
      </c>
      <c r="I10" s="71">
        <f t="shared" si="0"/>
        <v>2</v>
      </c>
      <c r="J10" s="58">
        <f t="shared" si="1"/>
        <v>-16531.98100449429</v>
      </c>
      <c r="K10" s="20">
        <f t="shared" si="2"/>
        <v>39</v>
      </c>
    </row>
    <row r="11" spans="1:11" ht="15.75" customHeight="1">
      <c r="A11" s="14">
        <v>7</v>
      </c>
      <c r="B11" s="15" t="s">
        <v>8</v>
      </c>
      <c r="C11" s="49">
        <v>121299</v>
      </c>
      <c r="D11" s="50">
        <v>331357.238</v>
      </c>
      <c r="E11" s="50">
        <v>51730</v>
      </c>
      <c r="F11" s="50">
        <v>80410.757</v>
      </c>
      <c r="G11" s="52">
        <v>27706.38</v>
      </c>
      <c r="H11" s="159">
        <v>17138</v>
      </c>
      <c r="I11" s="69">
        <f t="shared" si="0"/>
        <v>9</v>
      </c>
      <c r="J11" s="52">
        <f t="shared" si="1"/>
        <v>1616.6635546738244</v>
      </c>
      <c r="K11" s="13">
        <f t="shared" si="2"/>
        <v>34</v>
      </c>
    </row>
    <row r="12" spans="1:11" ht="15.75" customHeight="1">
      <c r="A12" s="14">
        <v>8</v>
      </c>
      <c r="B12" s="15" t="s">
        <v>9</v>
      </c>
      <c r="C12" s="49">
        <v>1881167.7</v>
      </c>
      <c r="D12" s="50">
        <v>133757.701</v>
      </c>
      <c r="E12" s="50">
        <v>183067</v>
      </c>
      <c r="F12" s="50">
        <v>714752.442</v>
      </c>
      <c r="G12" s="52">
        <v>1198279.642</v>
      </c>
      <c r="H12" s="159">
        <v>79964</v>
      </c>
      <c r="I12" s="69">
        <f t="shared" si="0"/>
        <v>39</v>
      </c>
      <c r="J12" s="52">
        <f t="shared" si="1"/>
        <v>14985.238882497124</v>
      </c>
      <c r="K12" s="13">
        <f t="shared" si="2"/>
        <v>17</v>
      </c>
    </row>
    <row r="13" spans="1:11" ht="15.75" customHeight="1">
      <c r="A13" s="14">
        <v>9</v>
      </c>
      <c r="B13" s="15" t="s">
        <v>10</v>
      </c>
      <c r="C13" s="49">
        <v>-77411.1</v>
      </c>
      <c r="D13" s="50">
        <v>-430848.558</v>
      </c>
      <c r="E13" s="50">
        <v>101216</v>
      </c>
      <c r="F13" s="50">
        <v>197590.296</v>
      </c>
      <c r="G13" s="52">
        <v>304005.409</v>
      </c>
      <c r="H13" s="159">
        <v>20058</v>
      </c>
      <c r="I13" s="69">
        <f t="shared" si="0"/>
        <v>27</v>
      </c>
      <c r="J13" s="52">
        <f t="shared" si="1"/>
        <v>15156.317130322066</v>
      </c>
      <c r="K13" s="13">
        <f t="shared" si="2"/>
        <v>14</v>
      </c>
    </row>
    <row r="14" spans="1:11" ht="15.75" customHeight="1">
      <c r="A14" s="16">
        <v>10</v>
      </c>
      <c r="B14" s="17" t="s">
        <v>11</v>
      </c>
      <c r="C14" s="53">
        <v>-260525</v>
      </c>
      <c r="D14" s="54">
        <v>81195.819</v>
      </c>
      <c r="E14" s="54">
        <v>409771</v>
      </c>
      <c r="F14" s="54">
        <v>501692.302</v>
      </c>
      <c r="G14" s="55">
        <v>695855.39</v>
      </c>
      <c r="H14" s="160">
        <v>35140</v>
      </c>
      <c r="I14" s="70">
        <f t="shared" si="0"/>
        <v>34</v>
      </c>
      <c r="J14" s="55">
        <f t="shared" si="1"/>
        <v>19802.373079112123</v>
      </c>
      <c r="K14" s="21">
        <f t="shared" si="2"/>
        <v>12</v>
      </c>
    </row>
    <row r="15" spans="1:11" ht="15.75" customHeight="1">
      <c r="A15" s="18">
        <v>11</v>
      </c>
      <c r="B15" s="19" t="s">
        <v>12</v>
      </c>
      <c r="C15" s="56">
        <v>-164283.8</v>
      </c>
      <c r="D15" s="57">
        <v>587557.101</v>
      </c>
      <c r="E15" s="57">
        <v>756814</v>
      </c>
      <c r="F15" s="57">
        <v>839723.469</v>
      </c>
      <c r="G15" s="58">
        <v>561662.073</v>
      </c>
      <c r="H15" s="161">
        <v>91012</v>
      </c>
      <c r="I15" s="71">
        <f t="shared" si="0"/>
        <v>33</v>
      </c>
      <c r="J15" s="58">
        <f t="shared" si="1"/>
        <v>6171.296894914956</v>
      </c>
      <c r="K15" s="13">
        <f t="shared" si="2"/>
        <v>29</v>
      </c>
    </row>
    <row r="16" spans="1:11" ht="15.75" customHeight="1">
      <c r="A16" s="14">
        <v>12</v>
      </c>
      <c r="B16" s="15" t="s">
        <v>13</v>
      </c>
      <c r="C16" s="49">
        <v>98674.9</v>
      </c>
      <c r="D16" s="50">
        <v>10220.553</v>
      </c>
      <c r="E16" s="50">
        <v>71463</v>
      </c>
      <c r="F16" s="50">
        <v>647070.947</v>
      </c>
      <c r="G16" s="52">
        <v>874630.853</v>
      </c>
      <c r="H16" s="159">
        <v>58525</v>
      </c>
      <c r="I16" s="69">
        <f t="shared" si="0"/>
        <v>37</v>
      </c>
      <c r="J16" s="52">
        <f t="shared" si="1"/>
        <v>14944.568184536523</v>
      </c>
      <c r="K16" s="13">
        <f t="shared" si="2"/>
        <v>19</v>
      </c>
    </row>
    <row r="17" spans="1:11" ht="15.75" customHeight="1">
      <c r="A17" s="14">
        <v>13</v>
      </c>
      <c r="B17" s="15" t="s">
        <v>14</v>
      </c>
      <c r="C17" s="49">
        <v>-371413.5</v>
      </c>
      <c r="D17" s="50">
        <v>364551.643</v>
      </c>
      <c r="E17" s="50">
        <v>107443</v>
      </c>
      <c r="F17" s="50">
        <v>956279.319</v>
      </c>
      <c r="G17" s="52">
        <v>539465.745</v>
      </c>
      <c r="H17" s="159">
        <v>67597</v>
      </c>
      <c r="I17" s="69">
        <f t="shared" si="0"/>
        <v>32</v>
      </c>
      <c r="J17" s="52">
        <f t="shared" si="1"/>
        <v>7980.616669378818</v>
      </c>
      <c r="K17" s="13">
        <f t="shared" si="2"/>
        <v>26</v>
      </c>
    </row>
    <row r="18" spans="1:11" ht="15.75" customHeight="1">
      <c r="A18" s="14">
        <v>14</v>
      </c>
      <c r="B18" s="15" t="s">
        <v>15</v>
      </c>
      <c r="C18" s="49">
        <v>42934.1</v>
      </c>
      <c r="D18" s="50">
        <v>-184319.02</v>
      </c>
      <c r="E18" s="50">
        <v>-152638</v>
      </c>
      <c r="F18" s="50">
        <v>174330.571</v>
      </c>
      <c r="G18" s="52">
        <v>355528.523</v>
      </c>
      <c r="H18" s="159">
        <v>23136</v>
      </c>
      <c r="I18" s="69">
        <f t="shared" si="0"/>
        <v>29</v>
      </c>
      <c r="J18" s="52">
        <f t="shared" si="1"/>
        <v>15366.896741009681</v>
      </c>
      <c r="K18" s="13">
        <f t="shared" si="2"/>
        <v>13</v>
      </c>
    </row>
    <row r="19" spans="1:11" ht="15.75" customHeight="1">
      <c r="A19" s="16">
        <v>15</v>
      </c>
      <c r="B19" s="17" t="s">
        <v>16</v>
      </c>
      <c r="C19" s="53">
        <v>-57207.4</v>
      </c>
      <c r="D19" s="54">
        <v>-198435.602</v>
      </c>
      <c r="E19" s="54">
        <v>215874</v>
      </c>
      <c r="F19" s="54">
        <v>122495.563</v>
      </c>
      <c r="G19" s="55">
        <v>53853.852</v>
      </c>
      <c r="H19" s="160">
        <v>27632</v>
      </c>
      <c r="I19" s="70">
        <f t="shared" si="0"/>
        <v>14</v>
      </c>
      <c r="J19" s="55">
        <f t="shared" si="1"/>
        <v>1948.966850028952</v>
      </c>
      <c r="K19" s="13">
        <f t="shared" si="2"/>
        <v>32</v>
      </c>
    </row>
    <row r="20" spans="1:11" ht="15.75" customHeight="1">
      <c r="A20" s="18">
        <v>16</v>
      </c>
      <c r="B20" s="19" t="s">
        <v>17</v>
      </c>
      <c r="C20" s="56">
        <v>539030.5</v>
      </c>
      <c r="D20" s="57">
        <v>97118.989</v>
      </c>
      <c r="E20" s="57">
        <v>631174</v>
      </c>
      <c r="F20" s="57">
        <v>1211663.047</v>
      </c>
      <c r="G20" s="58">
        <v>898957.471</v>
      </c>
      <c r="H20" s="161">
        <v>59450</v>
      </c>
      <c r="I20" s="71">
        <f t="shared" si="0"/>
        <v>38</v>
      </c>
      <c r="J20" s="58">
        <f t="shared" si="1"/>
        <v>15121.235845248108</v>
      </c>
      <c r="K20" s="20">
        <f t="shared" si="2"/>
        <v>15</v>
      </c>
    </row>
    <row r="21" spans="1:11" ht="15.75" customHeight="1">
      <c r="A21" s="14">
        <v>17</v>
      </c>
      <c r="B21" s="15" t="s">
        <v>18</v>
      </c>
      <c r="C21" s="49">
        <v>398152.9</v>
      </c>
      <c r="D21" s="50">
        <v>144823.248</v>
      </c>
      <c r="E21" s="50">
        <v>270223</v>
      </c>
      <c r="F21" s="50">
        <v>119978.433</v>
      </c>
      <c r="G21" s="52">
        <v>853300.804</v>
      </c>
      <c r="H21" s="159">
        <v>27142</v>
      </c>
      <c r="I21" s="69">
        <f t="shared" si="0"/>
        <v>36</v>
      </c>
      <c r="J21" s="52">
        <f t="shared" si="1"/>
        <v>31438.390833394737</v>
      </c>
      <c r="K21" s="13">
        <f t="shared" si="2"/>
        <v>7</v>
      </c>
    </row>
    <row r="22" spans="1:11" ht="15.75" customHeight="1">
      <c r="A22" s="14">
        <v>18</v>
      </c>
      <c r="B22" s="15" t="s">
        <v>19</v>
      </c>
      <c r="C22" s="49">
        <v>177814.7</v>
      </c>
      <c r="D22" s="50">
        <v>-33304.701</v>
      </c>
      <c r="E22" s="50">
        <v>126660</v>
      </c>
      <c r="F22" s="50">
        <v>254955.806</v>
      </c>
      <c r="G22" s="52">
        <v>-2346749.672</v>
      </c>
      <c r="H22" s="159">
        <v>32486</v>
      </c>
      <c r="I22" s="69">
        <f t="shared" si="0"/>
        <v>1</v>
      </c>
      <c r="J22" s="52">
        <f t="shared" si="1"/>
        <v>-72238.80046789386</v>
      </c>
      <c r="K22" s="13">
        <f t="shared" si="2"/>
        <v>43</v>
      </c>
    </row>
    <row r="23" spans="1:11" ht="15.75" customHeight="1">
      <c r="A23" s="14">
        <v>19</v>
      </c>
      <c r="B23" s="15" t="s">
        <v>20</v>
      </c>
      <c r="C23" s="49">
        <v>37409</v>
      </c>
      <c r="D23" s="50">
        <v>47042.479</v>
      </c>
      <c r="E23" s="50">
        <v>708619</v>
      </c>
      <c r="F23" s="50">
        <v>453026.879</v>
      </c>
      <c r="G23" s="52">
        <v>314874.279</v>
      </c>
      <c r="H23" s="159">
        <v>31831</v>
      </c>
      <c r="I23" s="69">
        <f t="shared" si="0"/>
        <v>28</v>
      </c>
      <c r="J23" s="52">
        <f t="shared" si="1"/>
        <v>9892.063680060317</v>
      </c>
      <c r="K23" s="13">
        <f t="shared" si="2"/>
        <v>24</v>
      </c>
    </row>
    <row r="24" spans="1:11" ht="15.75" customHeight="1">
      <c r="A24" s="16">
        <v>20</v>
      </c>
      <c r="B24" s="17" t="s">
        <v>21</v>
      </c>
      <c r="C24" s="53">
        <v>81194.7</v>
      </c>
      <c r="D24" s="54">
        <v>-655312.39</v>
      </c>
      <c r="E24" s="54">
        <v>-81863</v>
      </c>
      <c r="F24" s="54">
        <v>-44968.151</v>
      </c>
      <c r="G24" s="55">
        <v>54989.679</v>
      </c>
      <c r="H24" s="160">
        <v>42707</v>
      </c>
      <c r="I24" s="70">
        <f t="shared" si="0"/>
        <v>15</v>
      </c>
      <c r="J24" s="55">
        <f t="shared" si="1"/>
        <v>1287.6034139602407</v>
      </c>
      <c r="K24" s="21">
        <f t="shared" si="2"/>
        <v>35</v>
      </c>
    </row>
    <row r="25" spans="1:11" ht="15.75" customHeight="1">
      <c r="A25" s="18">
        <v>21</v>
      </c>
      <c r="B25" s="19" t="s">
        <v>22</v>
      </c>
      <c r="C25" s="56">
        <v>-299713</v>
      </c>
      <c r="D25" s="57">
        <v>213234.24</v>
      </c>
      <c r="E25" s="57">
        <v>335156</v>
      </c>
      <c r="F25" s="57">
        <v>533948.059</v>
      </c>
      <c r="G25" s="58">
        <v>-781833.818</v>
      </c>
      <c r="H25" s="161">
        <v>30665</v>
      </c>
      <c r="I25" s="71">
        <f t="shared" si="0"/>
        <v>3</v>
      </c>
      <c r="J25" s="58">
        <f t="shared" si="1"/>
        <v>-25495.966672101746</v>
      </c>
      <c r="K25" s="13">
        <f t="shared" si="2"/>
        <v>41</v>
      </c>
    </row>
    <row r="26" spans="1:11" ht="15.75" customHeight="1">
      <c r="A26" s="14">
        <v>22</v>
      </c>
      <c r="B26" s="15" t="s">
        <v>23</v>
      </c>
      <c r="C26" s="49">
        <v>24467.1</v>
      </c>
      <c r="D26" s="50">
        <v>147336.803</v>
      </c>
      <c r="E26" s="50">
        <v>240060</v>
      </c>
      <c r="F26" s="50">
        <v>421837.743</v>
      </c>
      <c r="G26" s="52">
        <v>-227861.248</v>
      </c>
      <c r="H26" s="159">
        <v>17147</v>
      </c>
      <c r="I26" s="69">
        <f t="shared" si="0"/>
        <v>7</v>
      </c>
      <c r="J26" s="52">
        <f t="shared" si="1"/>
        <v>-13288.694698781126</v>
      </c>
      <c r="K26" s="13">
        <f t="shared" si="2"/>
        <v>38</v>
      </c>
    </row>
    <row r="27" spans="1:11" ht="15.75" customHeight="1">
      <c r="A27" s="14">
        <v>23</v>
      </c>
      <c r="B27" s="15" t="s">
        <v>24</v>
      </c>
      <c r="C27" s="49">
        <v>185305.5</v>
      </c>
      <c r="D27" s="50">
        <v>-303568.318</v>
      </c>
      <c r="E27" s="50">
        <v>-242472</v>
      </c>
      <c r="F27" s="50">
        <v>-225709.984</v>
      </c>
      <c r="G27" s="52">
        <v>48707.232</v>
      </c>
      <c r="H27" s="159">
        <v>28872</v>
      </c>
      <c r="I27" s="69">
        <f t="shared" si="0"/>
        <v>13</v>
      </c>
      <c r="J27" s="52">
        <f t="shared" si="1"/>
        <v>1687.0058187863674</v>
      </c>
      <c r="K27" s="13">
        <f t="shared" si="2"/>
        <v>33</v>
      </c>
    </row>
    <row r="28" spans="1:11" ht="15.75" customHeight="1">
      <c r="A28" s="14">
        <v>24</v>
      </c>
      <c r="B28" s="15" t="s">
        <v>25</v>
      </c>
      <c r="C28" s="49">
        <v>165799.6</v>
      </c>
      <c r="D28" s="50">
        <v>441287.996</v>
      </c>
      <c r="E28" s="50">
        <v>513943</v>
      </c>
      <c r="F28" s="50">
        <v>471647.089</v>
      </c>
      <c r="G28" s="52">
        <v>-763069.045</v>
      </c>
      <c r="H28" s="159">
        <v>34233</v>
      </c>
      <c r="I28" s="69">
        <f t="shared" si="0"/>
        <v>4</v>
      </c>
      <c r="J28" s="52">
        <f t="shared" si="1"/>
        <v>-22290.4520491923</v>
      </c>
      <c r="K28" s="13">
        <f t="shared" si="2"/>
        <v>40</v>
      </c>
    </row>
    <row r="29" spans="1:11" ht="15.75" customHeight="1">
      <c r="A29" s="16">
        <v>25</v>
      </c>
      <c r="B29" s="17" t="s">
        <v>26</v>
      </c>
      <c r="C29" s="53">
        <v>393119.8</v>
      </c>
      <c r="D29" s="54">
        <v>267260.307</v>
      </c>
      <c r="E29" s="54">
        <v>192449</v>
      </c>
      <c r="F29" s="54">
        <v>175137.755</v>
      </c>
      <c r="G29" s="55">
        <v>536113.601</v>
      </c>
      <c r="H29" s="160">
        <v>21074</v>
      </c>
      <c r="I29" s="70">
        <f t="shared" si="0"/>
        <v>31</v>
      </c>
      <c r="J29" s="55">
        <f t="shared" si="1"/>
        <v>25439.574878997817</v>
      </c>
      <c r="K29" s="13">
        <f t="shared" si="2"/>
        <v>10</v>
      </c>
    </row>
    <row r="30" spans="1:11" ht="15.75" customHeight="1">
      <c r="A30" s="18">
        <v>26</v>
      </c>
      <c r="B30" s="19" t="s">
        <v>27</v>
      </c>
      <c r="C30" s="56">
        <v>-92075</v>
      </c>
      <c r="D30" s="57">
        <v>29899.219</v>
      </c>
      <c r="E30" s="57">
        <v>138230</v>
      </c>
      <c r="F30" s="57">
        <v>334102.711</v>
      </c>
      <c r="G30" s="58">
        <v>-405015.931</v>
      </c>
      <c r="H30" s="161">
        <v>13348</v>
      </c>
      <c r="I30" s="71">
        <f t="shared" si="0"/>
        <v>6</v>
      </c>
      <c r="J30" s="58">
        <f t="shared" si="1"/>
        <v>-30342.817725501944</v>
      </c>
      <c r="K30" s="20">
        <f t="shared" si="2"/>
        <v>42</v>
      </c>
    </row>
    <row r="31" spans="1:11" ht="15.75" customHeight="1">
      <c r="A31" s="14">
        <v>27</v>
      </c>
      <c r="B31" s="15" t="s">
        <v>28</v>
      </c>
      <c r="C31" s="49">
        <v>139039.3</v>
      </c>
      <c r="D31" s="50">
        <v>70048.934</v>
      </c>
      <c r="E31" s="50">
        <v>120708</v>
      </c>
      <c r="F31" s="50">
        <v>69713.629</v>
      </c>
      <c r="G31" s="52">
        <v>233869.012</v>
      </c>
      <c r="H31" s="159">
        <v>16214</v>
      </c>
      <c r="I31" s="69">
        <f t="shared" si="0"/>
        <v>23</v>
      </c>
      <c r="J31" s="52">
        <f t="shared" si="1"/>
        <v>14423.893672135191</v>
      </c>
      <c r="K31" s="13">
        <f t="shared" si="2"/>
        <v>21</v>
      </c>
    </row>
    <row r="32" spans="1:11" ht="15.75" customHeight="1">
      <c r="A32" s="14">
        <v>28</v>
      </c>
      <c r="B32" s="15" t="s">
        <v>29</v>
      </c>
      <c r="C32" s="49">
        <v>-192054.4</v>
      </c>
      <c r="D32" s="50">
        <v>565316.226</v>
      </c>
      <c r="E32" s="50">
        <v>1156133</v>
      </c>
      <c r="F32" s="50">
        <v>1016101.699</v>
      </c>
      <c r="G32" s="52">
        <v>1838423.011</v>
      </c>
      <c r="H32" s="159">
        <v>121793</v>
      </c>
      <c r="I32" s="69">
        <f t="shared" si="0"/>
        <v>43</v>
      </c>
      <c r="J32" s="52">
        <f t="shared" si="1"/>
        <v>15094.652492343566</v>
      </c>
      <c r="K32" s="13">
        <f t="shared" si="2"/>
        <v>16</v>
      </c>
    </row>
    <row r="33" spans="1:11" ht="15.75" customHeight="1">
      <c r="A33" s="14">
        <v>29</v>
      </c>
      <c r="B33" s="15" t="s">
        <v>30</v>
      </c>
      <c r="C33" s="49">
        <v>-6805.8</v>
      </c>
      <c r="D33" s="50">
        <v>-121200.99</v>
      </c>
      <c r="E33" s="50">
        <v>385941</v>
      </c>
      <c r="F33" s="50">
        <v>372745.11</v>
      </c>
      <c r="G33" s="52">
        <v>183784.435</v>
      </c>
      <c r="H33" s="159">
        <v>19384</v>
      </c>
      <c r="I33" s="69">
        <f t="shared" si="0"/>
        <v>21</v>
      </c>
      <c r="J33" s="52">
        <f t="shared" si="1"/>
        <v>9481.244067271977</v>
      </c>
      <c r="K33" s="13">
        <f t="shared" si="2"/>
        <v>25</v>
      </c>
    </row>
    <row r="34" spans="1:11" ht="15.75" customHeight="1">
      <c r="A34" s="16">
        <v>30</v>
      </c>
      <c r="B34" s="17" t="s">
        <v>31</v>
      </c>
      <c r="C34" s="53">
        <v>-46325.3</v>
      </c>
      <c r="D34" s="54">
        <v>1135.434</v>
      </c>
      <c r="E34" s="54">
        <v>251058</v>
      </c>
      <c r="F34" s="54">
        <v>110012.957</v>
      </c>
      <c r="G34" s="55">
        <v>197858.212</v>
      </c>
      <c r="H34" s="160">
        <v>13522</v>
      </c>
      <c r="I34" s="70">
        <f t="shared" si="0"/>
        <v>22</v>
      </c>
      <c r="J34" s="55">
        <f t="shared" si="1"/>
        <v>14632.318591924271</v>
      </c>
      <c r="K34" s="21">
        <f t="shared" si="2"/>
        <v>20</v>
      </c>
    </row>
    <row r="35" spans="1:11" ht="15.75" customHeight="1">
      <c r="A35" s="18">
        <v>31</v>
      </c>
      <c r="B35" s="19" t="s">
        <v>32</v>
      </c>
      <c r="C35" s="56">
        <v>-21964.2</v>
      </c>
      <c r="D35" s="57">
        <v>13096.44</v>
      </c>
      <c r="E35" s="57">
        <v>245986</v>
      </c>
      <c r="F35" s="57">
        <v>321417.468</v>
      </c>
      <c r="G35" s="58">
        <v>478095.717</v>
      </c>
      <c r="H35" s="161">
        <v>16825</v>
      </c>
      <c r="I35" s="71">
        <f t="shared" si="0"/>
        <v>30</v>
      </c>
      <c r="J35" s="58">
        <f t="shared" si="1"/>
        <v>28415.792986627042</v>
      </c>
      <c r="K35" s="13">
        <f t="shared" si="2"/>
        <v>9</v>
      </c>
    </row>
    <row r="36" spans="1:11" ht="15.75" customHeight="1">
      <c r="A36" s="14">
        <v>32</v>
      </c>
      <c r="B36" s="15" t="s">
        <v>33</v>
      </c>
      <c r="C36" s="49">
        <v>-81637</v>
      </c>
      <c r="D36" s="50">
        <v>-51275.298</v>
      </c>
      <c r="E36" s="50">
        <v>130895</v>
      </c>
      <c r="F36" s="50">
        <v>151358.81</v>
      </c>
      <c r="G36" s="52">
        <v>253795.565</v>
      </c>
      <c r="H36" s="159">
        <v>6484</v>
      </c>
      <c r="I36" s="69">
        <f t="shared" si="0"/>
        <v>25</v>
      </c>
      <c r="J36" s="52">
        <f t="shared" si="1"/>
        <v>39141.820635410244</v>
      </c>
      <c r="K36" s="13">
        <f t="shared" si="2"/>
        <v>5</v>
      </c>
    </row>
    <row r="37" spans="1:11" ht="15.75" customHeight="1">
      <c r="A37" s="14">
        <v>33</v>
      </c>
      <c r="B37" s="15" t="s">
        <v>34</v>
      </c>
      <c r="C37" s="49">
        <v>91083.6</v>
      </c>
      <c r="D37" s="50">
        <v>62768.361</v>
      </c>
      <c r="E37" s="50">
        <v>133255</v>
      </c>
      <c r="F37" s="50">
        <v>37380.351</v>
      </c>
      <c r="G37" s="52">
        <v>259068.048</v>
      </c>
      <c r="H37" s="159">
        <v>5847</v>
      </c>
      <c r="I37" s="69">
        <f t="shared" si="0"/>
        <v>26</v>
      </c>
      <c r="J37" s="52">
        <f t="shared" si="1"/>
        <v>44307.8583889174</v>
      </c>
      <c r="K37" s="13">
        <f t="shared" si="2"/>
        <v>3</v>
      </c>
    </row>
    <row r="38" spans="1:11" ht="15.75" customHeight="1">
      <c r="A38" s="14">
        <v>34</v>
      </c>
      <c r="B38" s="15" t="s">
        <v>35</v>
      </c>
      <c r="C38" s="49">
        <v>63124</v>
      </c>
      <c r="D38" s="50">
        <v>-69768.099</v>
      </c>
      <c r="E38" s="50">
        <v>117627</v>
      </c>
      <c r="F38" s="50">
        <v>61889.291</v>
      </c>
      <c r="G38" s="52">
        <v>246079.071</v>
      </c>
      <c r="H38" s="159">
        <v>3233</v>
      </c>
      <c r="I38" s="69">
        <f t="shared" si="0"/>
        <v>24</v>
      </c>
      <c r="J38" s="52">
        <f t="shared" si="1"/>
        <v>76114.77605938757</v>
      </c>
      <c r="K38" s="13">
        <f t="shared" si="2"/>
        <v>1</v>
      </c>
    </row>
    <row r="39" spans="1:11" ht="15.75" customHeight="1">
      <c r="A39" s="14">
        <v>35</v>
      </c>
      <c r="B39" s="15" t="s">
        <v>36</v>
      </c>
      <c r="C39" s="49">
        <v>26178.2</v>
      </c>
      <c r="D39" s="50">
        <v>23595.217</v>
      </c>
      <c r="E39" s="50">
        <v>30817</v>
      </c>
      <c r="F39" s="50">
        <v>118387.987</v>
      </c>
      <c r="G39" s="52">
        <v>29363.362</v>
      </c>
      <c r="H39" s="159">
        <v>4076</v>
      </c>
      <c r="I39" s="69">
        <f t="shared" si="0"/>
        <v>10</v>
      </c>
      <c r="J39" s="52">
        <f t="shared" si="1"/>
        <v>7203.965161923455</v>
      </c>
      <c r="K39" s="13">
        <f t="shared" si="2"/>
        <v>27</v>
      </c>
    </row>
    <row r="40" spans="1:11" ht="15.75" customHeight="1">
      <c r="A40" s="18">
        <v>36</v>
      </c>
      <c r="B40" s="19" t="s">
        <v>37</v>
      </c>
      <c r="C40" s="56">
        <v>-127806</v>
      </c>
      <c r="D40" s="57">
        <v>-45611.282</v>
      </c>
      <c r="E40" s="57">
        <v>112655</v>
      </c>
      <c r="F40" s="57">
        <v>77873.058</v>
      </c>
      <c r="G40" s="58">
        <v>141399.101</v>
      </c>
      <c r="H40" s="161">
        <v>10644</v>
      </c>
      <c r="I40" s="71">
        <f t="shared" si="0"/>
        <v>19</v>
      </c>
      <c r="J40" s="58">
        <f t="shared" si="1"/>
        <v>13284.395058248778</v>
      </c>
      <c r="K40" s="20">
        <f t="shared" si="2"/>
        <v>22</v>
      </c>
    </row>
    <row r="41" spans="1:11" ht="15.75" customHeight="1">
      <c r="A41" s="14">
        <v>37</v>
      </c>
      <c r="B41" s="15" t="s">
        <v>38</v>
      </c>
      <c r="C41" s="49">
        <v>57586.5</v>
      </c>
      <c r="D41" s="50">
        <v>-53462.863</v>
      </c>
      <c r="E41" s="50">
        <v>-4053</v>
      </c>
      <c r="F41" s="50">
        <v>58676.695</v>
      </c>
      <c r="G41" s="52">
        <v>58686.523</v>
      </c>
      <c r="H41" s="159">
        <v>1723</v>
      </c>
      <c r="I41" s="69">
        <f t="shared" si="0"/>
        <v>16</v>
      </c>
      <c r="J41" s="52">
        <f t="shared" si="1"/>
        <v>34060.66337782937</v>
      </c>
      <c r="K41" s="13">
        <f t="shared" si="2"/>
        <v>6</v>
      </c>
    </row>
    <row r="42" spans="1:11" ht="15.75" customHeight="1">
      <c r="A42" s="14">
        <v>38</v>
      </c>
      <c r="B42" s="15" t="s">
        <v>39</v>
      </c>
      <c r="C42" s="49">
        <v>98900.4</v>
      </c>
      <c r="D42" s="50">
        <v>-5003.008</v>
      </c>
      <c r="E42" s="50">
        <v>265281</v>
      </c>
      <c r="F42" s="50">
        <v>278518.961</v>
      </c>
      <c r="G42" s="52">
        <v>14095.478</v>
      </c>
      <c r="H42" s="159">
        <v>14395</v>
      </c>
      <c r="I42" s="69">
        <f t="shared" si="0"/>
        <v>8</v>
      </c>
      <c r="J42" s="52">
        <f t="shared" si="1"/>
        <v>979.1926363320597</v>
      </c>
      <c r="K42" s="13">
        <f t="shared" si="2"/>
        <v>36</v>
      </c>
    </row>
    <row r="43" spans="1:11" ht="15.75" customHeight="1">
      <c r="A43" s="14">
        <v>39</v>
      </c>
      <c r="B43" s="15" t="s">
        <v>40</v>
      </c>
      <c r="C43" s="49">
        <v>-56176.6</v>
      </c>
      <c r="D43" s="50">
        <v>-113757.852</v>
      </c>
      <c r="E43" s="50">
        <v>101673</v>
      </c>
      <c r="F43" s="50">
        <v>37433.843</v>
      </c>
      <c r="G43" s="52">
        <v>139243.124</v>
      </c>
      <c r="H43" s="159">
        <v>4567</v>
      </c>
      <c r="I43" s="69">
        <f t="shared" si="0"/>
        <v>18</v>
      </c>
      <c r="J43" s="52">
        <f t="shared" si="1"/>
        <v>30488.969564265386</v>
      </c>
      <c r="K43" s="13">
        <f t="shared" si="2"/>
        <v>8</v>
      </c>
    </row>
    <row r="44" spans="1:11" ht="15.75" customHeight="1">
      <c r="A44" s="16">
        <v>40</v>
      </c>
      <c r="B44" s="17" t="s">
        <v>41</v>
      </c>
      <c r="C44" s="53">
        <v>-24252.1</v>
      </c>
      <c r="D44" s="54">
        <v>10893.183</v>
      </c>
      <c r="E44" s="54">
        <v>11195</v>
      </c>
      <c r="F44" s="54">
        <v>30521.889</v>
      </c>
      <c r="G44" s="55">
        <v>38801.855</v>
      </c>
      <c r="H44" s="160">
        <v>3330</v>
      </c>
      <c r="I44" s="70">
        <f t="shared" si="0"/>
        <v>11</v>
      </c>
      <c r="J44" s="55">
        <f t="shared" si="1"/>
        <v>11652.20870870871</v>
      </c>
      <c r="K44" s="22">
        <f t="shared" si="2"/>
        <v>23</v>
      </c>
    </row>
    <row r="45" spans="1:11" ht="15.75" customHeight="1">
      <c r="A45" s="14">
        <v>41</v>
      </c>
      <c r="B45" s="15" t="s">
        <v>42</v>
      </c>
      <c r="C45" s="49">
        <v>6824.5</v>
      </c>
      <c r="D45" s="50">
        <v>-104722.653</v>
      </c>
      <c r="E45" s="50">
        <v>5213</v>
      </c>
      <c r="F45" s="50">
        <v>50784.365</v>
      </c>
      <c r="G45" s="52">
        <v>167194.093</v>
      </c>
      <c r="H45" s="159">
        <v>4023</v>
      </c>
      <c r="I45" s="69">
        <f t="shared" si="0"/>
        <v>20</v>
      </c>
      <c r="J45" s="52">
        <f t="shared" si="1"/>
        <v>41559.55580412627</v>
      </c>
      <c r="K45" s="13">
        <f t="shared" si="2"/>
        <v>4</v>
      </c>
    </row>
    <row r="46" spans="1:11" ht="15.75" customHeight="1">
      <c r="A46" s="14">
        <v>42</v>
      </c>
      <c r="B46" s="15" t="s">
        <v>43</v>
      </c>
      <c r="C46" s="49">
        <v>20344.2</v>
      </c>
      <c r="D46" s="50">
        <v>-75190.544</v>
      </c>
      <c r="E46" s="50">
        <v>5962</v>
      </c>
      <c r="F46" s="50">
        <v>-1165.529</v>
      </c>
      <c r="G46" s="52">
        <v>40109.029</v>
      </c>
      <c r="H46" s="159">
        <v>1750</v>
      </c>
      <c r="I46" s="69">
        <f t="shared" si="0"/>
        <v>12</v>
      </c>
      <c r="J46" s="52">
        <f t="shared" si="1"/>
        <v>22919.44514285714</v>
      </c>
      <c r="K46" s="13">
        <f t="shared" si="2"/>
        <v>11</v>
      </c>
    </row>
    <row r="47" spans="1:11" ht="15.75" customHeight="1">
      <c r="A47" s="23">
        <v>43</v>
      </c>
      <c r="B47" s="24" t="s">
        <v>44</v>
      </c>
      <c r="C47" s="59">
        <v>97451.2</v>
      </c>
      <c r="D47" s="60">
        <v>40386.329</v>
      </c>
      <c r="E47" s="60">
        <v>173150</v>
      </c>
      <c r="F47" s="60">
        <v>82605.918</v>
      </c>
      <c r="G47" s="61">
        <v>709371.726</v>
      </c>
      <c r="H47" s="162">
        <v>13250</v>
      </c>
      <c r="I47" s="72">
        <f t="shared" si="0"/>
        <v>35</v>
      </c>
      <c r="J47" s="61">
        <f t="shared" si="1"/>
        <v>53537.488754716986</v>
      </c>
      <c r="K47" s="25">
        <f t="shared" si="2"/>
        <v>2</v>
      </c>
    </row>
    <row r="48" spans="1:10" ht="16.5" thickBot="1">
      <c r="A48" s="26"/>
      <c r="B48" s="27"/>
      <c r="C48" s="27"/>
      <c r="D48" s="28"/>
      <c r="E48" s="28"/>
      <c r="F48" s="28"/>
      <c r="G48" s="28"/>
      <c r="H48" s="28"/>
      <c r="I48" s="28"/>
      <c r="J48" s="28"/>
    </row>
    <row r="49" spans="1:10" ht="30" customHeight="1">
      <c r="A49" s="185" t="s">
        <v>115</v>
      </c>
      <c r="B49" s="186"/>
      <c r="C49" s="29">
        <f>SUM(C5:C47)</f>
        <v>2548239</v>
      </c>
      <c r="D49" s="30">
        <f>SUM(D5:D47)</f>
        <v>-2457642.0470000003</v>
      </c>
      <c r="E49" s="30">
        <v>16166624</v>
      </c>
      <c r="F49" s="30">
        <v>23013491.524</v>
      </c>
      <c r="G49" s="67">
        <f>SUM(G5:G47)</f>
        <v>10419404.743999999</v>
      </c>
      <c r="H49" s="31">
        <f>SUM(H5:H47)</f>
        <v>2122050</v>
      </c>
      <c r="I49" s="31"/>
      <c r="J49" s="73">
        <f>G49/H49*1000</f>
        <v>4910.065617681015</v>
      </c>
    </row>
    <row r="50" spans="1:10" ht="21" customHeight="1">
      <c r="A50" s="126"/>
      <c r="B50" s="76" t="s">
        <v>113</v>
      </c>
      <c r="C50" s="127"/>
      <c r="D50" s="127"/>
      <c r="E50" s="127"/>
      <c r="F50" s="127"/>
      <c r="G50" s="128">
        <f>SUMIF(G5:G47,"&lt;0")</f>
        <v>-6244123.618999999</v>
      </c>
      <c r="H50" s="129"/>
      <c r="I50" s="129"/>
      <c r="J50" s="130"/>
    </row>
    <row r="51" spans="1:10" ht="21" customHeight="1" thickBot="1">
      <c r="A51" s="131"/>
      <c r="B51" s="132" t="s">
        <v>114</v>
      </c>
      <c r="C51" s="133">
        <f>COUNTIF(C5:C47,"&lt;0")</f>
        <v>19</v>
      </c>
      <c r="D51" s="133">
        <f>COUNTIF(D5:D47,"&lt;0")</f>
        <v>19</v>
      </c>
      <c r="E51" s="133">
        <f>COUNTIF(E5:E47,"&lt;0")</f>
        <v>4</v>
      </c>
      <c r="F51" s="133">
        <f>COUNTIF(F5:F47,"&lt;0")</f>
        <v>3</v>
      </c>
      <c r="G51" s="134">
        <f>COUNTIF(G5:G47,"&lt;0")</f>
        <v>7</v>
      </c>
      <c r="H51" s="135"/>
      <c r="I51" s="135"/>
      <c r="J51" s="136"/>
    </row>
    <row r="52" spans="1:10" ht="30" customHeight="1">
      <c r="A52" s="187" t="s">
        <v>178</v>
      </c>
      <c r="B52" s="188"/>
      <c r="C52" s="137"/>
      <c r="D52" s="137"/>
      <c r="E52" s="137"/>
      <c r="F52" s="137"/>
      <c r="G52" s="32">
        <f>'全国状況'!C52</f>
        <v>486247232.65199906</v>
      </c>
      <c r="H52" s="138"/>
      <c r="I52" s="138"/>
      <c r="J52" s="139">
        <f>'全国状況'!E52</f>
        <v>16443.62889543328</v>
      </c>
    </row>
    <row r="53" spans="1:10" ht="21" customHeight="1" thickBot="1">
      <c r="A53" s="140"/>
      <c r="B53" s="141" t="s">
        <v>113</v>
      </c>
      <c r="C53" s="142"/>
      <c r="D53" s="142"/>
      <c r="E53" s="142"/>
      <c r="F53" s="142"/>
      <c r="G53" s="33">
        <v>-20533902</v>
      </c>
      <c r="H53" s="143"/>
      <c r="I53" s="143"/>
      <c r="J53" s="136"/>
    </row>
    <row r="54" ht="15.75">
      <c r="A54" s="124" t="s">
        <v>179</v>
      </c>
    </row>
    <row r="55" ht="15.75">
      <c r="A55" s="124" t="s">
        <v>169</v>
      </c>
    </row>
    <row r="57" spans="5:6" ht="15.75">
      <c r="E57" s="144"/>
      <c r="F57" s="109"/>
    </row>
    <row r="58" spans="5:11" ht="15.75">
      <c r="E58" s="144"/>
      <c r="F58" s="109"/>
      <c r="K58" s="34"/>
    </row>
    <row r="59" spans="5:6" ht="15.75">
      <c r="E59" s="144"/>
      <c r="F59" s="109"/>
    </row>
    <row r="60" spans="5:6" ht="15.75">
      <c r="E60" s="144"/>
      <c r="F60" s="109"/>
    </row>
    <row r="61" spans="5:6" ht="15.75">
      <c r="E61" s="145"/>
      <c r="F61" s="109"/>
    </row>
    <row r="62" spans="5:6" ht="15.75">
      <c r="E62" s="146"/>
      <c r="F62" s="109"/>
    </row>
    <row r="63" spans="5:6" ht="15.75">
      <c r="E63" s="146"/>
      <c r="F63" s="109"/>
    </row>
    <row r="64" spans="5:6" ht="15.75">
      <c r="E64" s="146"/>
      <c r="F64" s="109"/>
    </row>
    <row r="65" spans="5:6" ht="15.75">
      <c r="E65" s="146"/>
      <c r="F65" s="109"/>
    </row>
    <row r="66" spans="5:6" ht="15.75">
      <c r="E66" s="147"/>
      <c r="F66" s="109"/>
    </row>
    <row r="67" spans="5:6" ht="15.75">
      <c r="E67" s="146"/>
      <c r="F67" s="109"/>
    </row>
    <row r="68" spans="5:6" ht="15.75">
      <c r="E68" s="146"/>
      <c r="F68" s="109"/>
    </row>
    <row r="69" spans="5:6" ht="15.75">
      <c r="E69" s="146"/>
      <c r="F69" s="109"/>
    </row>
    <row r="70" spans="5:6" ht="15.75">
      <c r="E70" s="146"/>
      <c r="F70" s="109"/>
    </row>
    <row r="71" spans="5:6" ht="15.75">
      <c r="E71" s="147"/>
      <c r="F71" s="109"/>
    </row>
    <row r="72" spans="5:6" ht="15.75">
      <c r="E72" s="146"/>
      <c r="F72" s="109"/>
    </row>
    <row r="73" spans="5:6" ht="15.75">
      <c r="E73" s="146"/>
      <c r="F73" s="109"/>
    </row>
    <row r="74" spans="5:6" ht="15.75">
      <c r="E74" s="146"/>
      <c r="F74" s="109"/>
    </row>
    <row r="75" spans="5:6" ht="15.75">
      <c r="E75" s="146"/>
      <c r="F75" s="109"/>
    </row>
    <row r="76" spans="5:6" ht="15.75">
      <c r="E76" s="147"/>
      <c r="F76" s="109"/>
    </row>
    <row r="77" spans="5:6" ht="15.75">
      <c r="E77" s="146"/>
      <c r="F77" s="109"/>
    </row>
    <row r="78" spans="5:6" ht="15.75">
      <c r="E78" s="146"/>
      <c r="F78" s="109"/>
    </row>
    <row r="79" spans="5:6" ht="15.75">
      <c r="E79" s="146"/>
      <c r="F79" s="109"/>
    </row>
    <row r="80" spans="5:6" ht="15.75">
      <c r="E80" s="146"/>
      <c r="F80" s="109"/>
    </row>
    <row r="81" spans="5:6" ht="15.75">
      <c r="E81" s="147"/>
      <c r="F81" s="109"/>
    </row>
    <row r="82" spans="5:6" ht="15.75">
      <c r="E82" s="146"/>
      <c r="F82" s="109"/>
    </row>
    <row r="83" spans="5:6" ht="15.75">
      <c r="E83" s="146"/>
      <c r="F83" s="109"/>
    </row>
    <row r="84" spans="5:6" ht="15.75">
      <c r="E84" s="146"/>
      <c r="F84" s="109"/>
    </row>
    <row r="85" spans="5:6" ht="15.75">
      <c r="E85" s="146"/>
      <c r="F85" s="109"/>
    </row>
    <row r="86" spans="5:6" ht="15.75">
      <c r="E86" s="147"/>
      <c r="F86" s="109"/>
    </row>
    <row r="87" spans="5:6" ht="15.75">
      <c r="E87" s="146"/>
      <c r="F87" s="109"/>
    </row>
    <row r="88" spans="5:6" ht="15.75">
      <c r="E88" s="146"/>
      <c r="F88" s="109"/>
    </row>
    <row r="89" spans="5:6" ht="15.75">
      <c r="E89" s="146"/>
      <c r="F89" s="109"/>
    </row>
    <row r="90" spans="5:6" ht="15.75">
      <c r="E90" s="146"/>
      <c r="F90" s="109"/>
    </row>
    <row r="91" spans="5:6" ht="15.75">
      <c r="E91" s="147"/>
      <c r="F91" s="109"/>
    </row>
    <row r="92" spans="5:6" ht="15.75">
      <c r="E92" s="146"/>
      <c r="F92" s="109"/>
    </row>
    <row r="93" spans="5:6" ht="15.75">
      <c r="E93" s="146"/>
      <c r="F93" s="109"/>
    </row>
    <row r="94" spans="5:6" ht="15.75">
      <c r="E94" s="146"/>
      <c r="F94" s="109"/>
    </row>
    <row r="95" spans="5:6" ht="15.75">
      <c r="E95" s="146"/>
      <c r="F95" s="109"/>
    </row>
    <row r="96" spans="5:6" ht="15.75">
      <c r="E96" s="147"/>
      <c r="F96" s="109"/>
    </row>
    <row r="97" spans="5:6" ht="15.75">
      <c r="E97" s="146"/>
      <c r="F97" s="109"/>
    </row>
    <row r="98" spans="5:6" ht="15.75">
      <c r="E98" s="146"/>
      <c r="F98" s="109"/>
    </row>
    <row r="99" spans="5:6" ht="15.75">
      <c r="E99" s="146"/>
      <c r="F99" s="109"/>
    </row>
    <row r="122" ht="14.25" customHeight="1"/>
    <row r="126" ht="14.25" customHeight="1"/>
    <row r="127" ht="14.25" customHeight="1"/>
  </sheetData>
  <sheetProtection/>
  <mergeCells count="13">
    <mergeCell ref="A49:B49"/>
    <mergeCell ref="I2:I4"/>
    <mergeCell ref="A52:B52"/>
    <mergeCell ref="C3:C4"/>
    <mergeCell ref="H2:H3"/>
    <mergeCell ref="D3:D4"/>
    <mergeCell ref="F3:F4"/>
    <mergeCell ref="K2:K4"/>
    <mergeCell ref="A2:B4"/>
    <mergeCell ref="J2:J3"/>
    <mergeCell ref="G2:G3"/>
    <mergeCell ref="C2:F2"/>
    <mergeCell ref="E3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56"/>
  <sheetViews>
    <sheetView view="pageBreakPreview" zoomScale="115" zoomScaleSheetLayoutView="115" zoomScalePageLayoutView="0" workbookViewId="0" topLeftCell="A1">
      <selection activeCell="G5" sqref="G5"/>
    </sheetView>
  </sheetViews>
  <sheetFormatPr defaultColWidth="9.140625" defaultRowHeight="15"/>
  <cols>
    <col min="1" max="1" width="4.28125" style="8" customWidth="1"/>
    <col min="2" max="2" width="8.8515625" style="8" customWidth="1"/>
    <col min="3" max="3" width="14.7109375" style="8" customWidth="1"/>
    <col min="4" max="4" width="11.421875" style="8" customWidth="1"/>
    <col min="5" max="5" width="12.28125" style="8" customWidth="1"/>
    <col min="6" max="6" width="8.140625" style="8" customWidth="1"/>
    <col min="7" max="10" width="9.57421875" style="8" customWidth="1"/>
    <col min="11" max="11" width="9.00390625" style="8" customWidth="1"/>
    <col min="12" max="12" width="18.421875" style="8" bestFit="1" customWidth="1"/>
    <col min="13" max="13" width="9.00390625" style="8" customWidth="1"/>
    <col min="14" max="14" width="10.421875" style="8" bestFit="1" customWidth="1"/>
    <col min="15" max="16384" width="9.00390625" style="8" customWidth="1"/>
  </cols>
  <sheetData>
    <row r="1" spans="1:9" ht="15.75">
      <c r="A1" s="6" t="s">
        <v>177</v>
      </c>
      <c r="I1" s="34"/>
    </row>
    <row r="2" spans="1:10" ht="16.5" customHeight="1">
      <c r="A2" s="173" t="s">
        <v>98</v>
      </c>
      <c r="B2" s="174"/>
      <c r="C2" s="189" t="s">
        <v>170</v>
      </c>
      <c r="D2" s="181" t="s">
        <v>116</v>
      </c>
      <c r="E2" s="35" t="s">
        <v>119</v>
      </c>
      <c r="F2" s="197" t="s">
        <v>108</v>
      </c>
      <c r="G2" s="192" t="s">
        <v>95</v>
      </c>
      <c r="H2" s="193"/>
      <c r="I2" s="193"/>
      <c r="J2" s="194"/>
    </row>
    <row r="3" spans="1:11" ht="15.75">
      <c r="A3" s="175"/>
      <c r="B3" s="176"/>
      <c r="C3" s="182"/>
      <c r="D3" s="204"/>
      <c r="E3" s="36" t="s">
        <v>117</v>
      </c>
      <c r="F3" s="198"/>
      <c r="G3" s="200" t="s">
        <v>109</v>
      </c>
      <c r="H3" s="37" t="s">
        <v>111</v>
      </c>
      <c r="I3" s="202" t="s">
        <v>110</v>
      </c>
      <c r="J3" s="74" t="s">
        <v>111</v>
      </c>
      <c r="K3" s="157"/>
    </row>
    <row r="4" spans="1:11" ht="15.75">
      <c r="A4" s="177"/>
      <c r="B4" s="178"/>
      <c r="C4" s="10" t="s">
        <v>93</v>
      </c>
      <c r="D4" s="205"/>
      <c r="E4" s="38" t="s">
        <v>94</v>
      </c>
      <c r="F4" s="199"/>
      <c r="G4" s="201"/>
      <c r="H4" s="39" t="s">
        <v>96</v>
      </c>
      <c r="I4" s="203"/>
      <c r="J4" s="75" t="s">
        <v>97</v>
      </c>
      <c r="K4" s="157"/>
    </row>
    <row r="5" spans="1:15" ht="15" customHeight="1">
      <c r="A5" s="76">
        <v>1</v>
      </c>
      <c r="B5" s="77" t="s">
        <v>46</v>
      </c>
      <c r="C5" s="78">
        <v>14578669.46299994</v>
      </c>
      <c r="D5" s="79">
        <v>1221398</v>
      </c>
      <c r="E5" s="62">
        <f>C5/D5*1000</f>
        <v>11936.051527020627</v>
      </c>
      <c r="F5" s="40">
        <f aca="true" t="shared" si="0" ref="F5:F51">RANK(E5,$E$5:$E$51)</f>
        <v>38</v>
      </c>
      <c r="G5" s="80">
        <v>144</v>
      </c>
      <c r="H5" s="81">
        <f>G5/($G5+$I5)</f>
        <v>0.9171974522292994</v>
      </c>
      <c r="I5" s="82">
        <v>13</v>
      </c>
      <c r="J5" s="163">
        <f>I5/($G5+$I5)</f>
        <v>0.08280254777070063</v>
      </c>
      <c r="K5" s="84"/>
      <c r="L5" s="84"/>
      <c r="M5" s="84"/>
      <c r="O5" s="85"/>
    </row>
    <row r="6" spans="1:15" ht="15" customHeight="1">
      <c r="A6" s="86">
        <v>2</v>
      </c>
      <c r="B6" s="44" t="s">
        <v>47</v>
      </c>
      <c r="C6" s="87">
        <v>4582579.343999982</v>
      </c>
      <c r="D6" s="88">
        <v>339969</v>
      </c>
      <c r="E6" s="63">
        <f aca="true" t="shared" si="1" ref="E6:E51">C6/D6*1000</f>
        <v>13479.40354561734</v>
      </c>
      <c r="F6" s="41">
        <f t="shared" si="0"/>
        <v>35</v>
      </c>
      <c r="G6" s="89">
        <v>39</v>
      </c>
      <c r="H6" s="90">
        <f aca="true" t="shared" si="2" ref="H6:H51">G6/($G6+$I6)</f>
        <v>0.975</v>
      </c>
      <c r="I6" s="91">
        <v>1</v>
      </c>
      <c r="J6" s="83">
        <f aca="true" t="shared" si="3" ref="J6:J51">I6/($G6+$I6)</f>
        <v>0.025</v>
      </c>
      <c r="K6" s="84"/>
      <c r="L6" s="84"/>
      <c r="M6" s="84"/>
      <c r="O6" s="85"/>
    </row>
    <row r="7" spans="1:15" ht="15" customHeight="1">
      <c r="A7" s="86">
        <v>3</v>
      </c>
      <c r="B7" s="44" t="s">
        <v>48</v>
      </c>
      <c r="C7" s="87">
        <v>4739574.828000069</v>
      </c>
      <c r="D7" s="88">
        <v>287167</v>
      </c>
      <c r="E7" s="63">
        <f t="shared" si="1"/>
        <v>16504.59428834117</v>
      </c>
      <c r="F7" s="41">
        <f t="shared" si="0"/>
        <v>28</v>
      </c>
      <c r="G7" s="89">
        <v>31</v>
      </c>
      <c r="H7" s="90">
        <f t="shared" si="2"/>
        <v>0.9393939393939394</v>
      </c>
      <c r="I7" s="91">
        <v>2</v>
      </c>
      <c r="J7" s="83">
        <f t="shared" si="3"/>
        <v>0.06060606060606061</v>
      </c>
      <c r="K7" s="84"/>
      <c r="L7" s="84"/>
      <c r="M7" s="84"/>
      <c r="O7" s="85"/>
    </row>
    <row r="8" spans="1:15" ht="15" customHeight="1">
      <c r="A8" s="86">
        <v>4</v>
      </c>
      <c r="B8" s="44" t="s">
        <v>49</v>
      </c>
      <c r="C8" s="87">
        <v>10903338.044999957</v>
      </c>
      <c r="D8" s="88">
        <v>503244</v>
      </c>
      <c r="E8" s="63">
        <f t="shared" si="1"/>
        <v>21666.106391730365</v>
      </c>
      <c r="F8" s="41">
        <f t="shared" si="0"/>
        <v>15</v>
      </c>
      <c r="G8" s="89">
        <v>35</v>
      </c>
      <c r="H8" s="90">
        <f t="shared" si="2"/>
        <v>1</v>
      </c>
      <c r="I8" s="91">
        <v>0</v>
      </c>
      <c r="J8" s="83">
        <f t="shared" si="3"/>
        <v>0</v>
      </c>
      <c r="K8" s="84"/>
      <c r="L8" s="84"/>
      <c r="M8" s="84"/>
      <c r="O8" s="85"/>
    </row>
    <row r="9" spans="1:15" ht="15" customHeight="1">
      <c r="A9" s="86">
        <v>5</v>
      </c>
      <c r="B9" s="44" t="s">
        <v>50</v>
      </c>
      <c r="C9" s="87">
        <v>6703573.255000055</v>
      </c>
      <c r="D9" s="88">
        <v>231094</v>
      </c>
      <c r="E9" s="63">
        <f t="shared" si="1"/>
        <v>29007.993522116776</v>
      </c>
      <c r="F9" s="41">
        <f t="shared" si="0"/>
        <v>5</v>
      </c>
      <c r="G9" s="89">
        <v>25</v>
      </c>
      <c r="H9" s="90">
        <f t="shared" si="2"/>
        <v>1</v>
      </c>
      <c r="I9" s="91">
        <v>0</v>
      </c>
      <c r="J9" s="83">
        <f t="shared" si="3"/>
        <v>0</v>
      </c>
      <c r="K9" s="84"/>
      <c r="L9" s="84"/>
      <c r="M9" s="84"/>
      <c r="O9" s="85"/>
    </row>
    <row r="10" spans="1:15" ht="15" customHeight="1">
      <c r="A10" s="92">
        <v>6</v>
      </c>
      <c r="B10" s="93" t="s">
        <v>51</v>
      </c>
      <c r="C10" s="94">
        <v>7760745.317000002</v>
      </c>
      <c r="D10" s="95">
        <v>240462</v>
      </c>
      <c r="E10" s="64">
        <f t="shared" si="1"/>
        <v>32274.310772596094</v>
      </c>
      <c r="F10" s="42">
        <f t="shared" si="0"/>
        <v>3</v>
      </c>
      <c r="G10" s="96">
        <v>32</v>
      </c>
      <c r="H10" s="97">
        <f t="shared" si="2"/>
        <v>1</v>
      </c>
      <c r="I10" s="98">
        <v>0</v>
      </c>
      <c r="J10" s="99">
        <f t="shared" si="3"/>
        <v>0</v>
      </c>
      <c r="K10" s="84"/>
      <c r="L10" s="84"/>
      <c r="M10" s="84"/>
      <c r="O10" s="85"/>
    </row>
    <row r="11" spans="1:15" ht="15" customHeight="1">
      <c r="A11" s="86">
        <v>7</v>
      </c>
      <c r="B11" s="44" t="s">
        <v>52</v>
      </c>
      <c r="C11" s="87">
        <v>13108695.761000007</v>
      </c>
      <c r="D11" s="88">
        <v>449950</v>
      </c>
      <c r="E11" s="63">
        <f t="shared" si="1"/>
        <v>29133.67209912214</v>
      </c>
      <c r="F11" s="41">
        <f t="shared" si="0"/>
        <v>4</v>
      </c>
      <c r="G11" s="89">
        <v>58</v>
      </c>
      <c r="H11" s="90">
        <f t="shared" si="2"/>
        <v>0.9830508474576272</v>
      </c>
      <c r="I11" s="91">
        <v>1</v>
      </c>
      <c r="J11" s="83">
        <f t="shared" si="3"/>
        <v>0.01694915254237288</v>
      </c>
      <c r="K11" s="84"/>
      <c r="L11" s="84"/>
      <c r="M11" s="84"/>
      <c r="O11" s="85"/>
    </row>
    <row r="12" spans="1:15" ht="15" customHeight="1">
      <c r="A12" s="86">
        <v>8</v>
      </c>
      <c r="B12" s="44" t="s">
        <v>53</v>
      </c>
      <c r="C12" s="87">
        <v>12202407.480000138</v>
      </c>
      <c r="D12" s="88">
        <v>760607</v>
      </c>
      <c r="E12" s="63">
        <f t="shared" si="1"/>
        <v>16042.986036152886</v>
      </c>
      <c r="F12" s="41">
        <f t="shared" si="0"/>
        <v>30</v>
      </c>
      <c r="G12" s="89">
        <v>44</v>
      </c>
      <c r="H12" s="90">
        <f t="shared" si="2"/>
        <v>1</v>
      </c>
      <c r="I12" s="91">
        <v>0</v>
      </c>
      <c r="J12" s="83">
        <f t="shared" si="3"/>
        <v>0</v>
      </c>
      <c r="K12" s="84"/>
      <c r="L12" s="84"/>
      <c r="M12" s="84"/>
      <c r="O12" s="85"/>
    </row>
    <row r="13" spans="1:15" ht="15" customHeight="1">
      <c r="A13" s="86">
        <v>9</v>
      </c>
      <c r="B13" s="44" t="s">
        <v>54</v>
      </c>
      <c r="C13" s="87">
        <v>11169752.34799999</v>
      </c>
      <c r="D13" s="88">
        <v>498347</v>
      </c>
      <c r="E13" s="63">
        <f t="shared" si="1"/>
        <v>22413.6040710589</v>
      </c>
      <c r="F13" s="41">
        <f t="shared" si="0"/>
        <v>12</v>
      </c>
      <c r="G13" s="89">
        <v>25</v>
      </c>
      <c r="H13" s="90">
        <f t="shared" si="2"/>
        <v>1</v>
      </c>
      <c r="I13" s="91">
        <v>0</v>
      </c>
      <c r="J13" s="83">
        <f t="shared" si="3"/>
        <v>0</v>
      </c>
      <c r="K13" s="84"/>
      <c r="L13" s="84"/>
      <c r="M13" s="84"/>
      <c r="O13" s="85"/>
    </row>
    <row r="14" spans="1:15" ht="15" customHeight="1">
      <c r="A14" s="86">
        <v>10</v>
      </c>
      <c r="B14" s="44" t="s">
        <v>55</v>
      </c>
      <c r="C14" s="87">
        <v>9005688.88199991</v>
      </c>
      <c r="D14" s="88">
        <v>500126</v>
      </c>
      <c r="E14" s="63">
        <f t="shared" si="1"/>
        <v>18006.84004030966</v>
      </c>
      <c r="F14" s="41">
        <f t="shared" si="0"/>
        <v>22</v>
      </c>
      <c r="G14" s="89">
        <v>35</v>
      </c>
      <c r="H14" s="90">
        <f t="shared" si="2"/>
        <v>1</v>
      </c>
      <c r="I14" s="91">
        <v>0</v>
      </c>
      <c r="J14" s="83">
        <f t="shared" si="3"/>
        <v>0</v>
      </c>
      <c r="K14" s="84"/>
      <c r="L14" s="84"/>
      <c r="M14" s="84"/>
      <c r="O14" s="85"/>
    </row>
    <row r="15" spans="1:15" ht="15" customHeight="1">
      <c r="A15" s="92">
        <v>11</v>
      </c>
      <c r="B15" s="93" t="s">
        <v>56</v>
      </c>
      <c r="C15" s="94">
        <v>31622275.613999844</v>
      </c>
      <c r="D15" s="95">
        <v>1762772</v>
      </c>
      <c r="E15" s="64">
        <f t="shared" si="1"/>
        <v>17938.948209978284</v>
      </c>
      <c r="F15" s="42">
        <f t="shared" si="0"/>
        <v>23</v>
      </c>
      <c r="G15" s="96">
        <v>63</v>
      </c>
      <c r="H15" s="97">
        <f t="shared" si="2"/>
        <v>1</v>
      </c>
      <c r="I15" s="98">
        <v>0</v>
      </c>
      <c r="J15" s="99">
        <f t="shared" si="3"/>
        <v>0</v>
      </c>
      <c r="K15" s="84"/>
      <c r="L15" s="84"/>
      <c r="M15" s="84"/>
      <c r="O15" s="85"/>
    </row>
    <row r="16" spans="1:15" ht="15" customHeight="1">
      <c r="A16" s="86">
        <v>12</v>
      </c>
      <c r="B16" s="44" t="s">
        <v>57</v>
      </c>
      <c r="C16" s="87">
        <v>22043232.004999995</v>
      </c>
      <c r="D16" s="88">
        <v>1510530</v>
      </c>
      <c r="E16" s="63">
        <f t="shared" si="1"/>
        <v>14593.044828636304</v>
      </c>
      <c r="F16" s="41">
        <f t="shared" si="0"/>
        <v>32</v>
      </c>
      <c r="G16" s="89">
        <v>53</v>
      </c>
      <c r="H16" s="90">
        <f t="shared" si="2"/>
        <v>0.9814814814814815</v>
      </c>
      <c r="I16" s="91">
        <v>1</v>
      </c>
      <c r="J16" s="83">
        <f t="shared" si="3"/>
        <v>0.018518518518518517</v>
      </c>
      <c r="K16" s="84"/>
      <c r="L16" s="84"/>
      <c r="M16" s="84"/>
      <c r="O16" s="85"/>
    </row>
    <row r="17" spans="1:15" ht="15" customHeight="1">
      <c r="A17" s="86">
        <v>13</v>
      </c>
      <c r="B17" s="44" t="s">
        <v>58</v>
      </c>
      <c r="C17" s="87">
        <v>44316178.56499982</v>
      </c>
      <c r="D17" s="88">
        <v>3204927</v>
      </c>
      <c r="E17" s="63">
        <f t="shared" si="1"/>
        <v>13827.515748408565</v>
      </c>
      <c r="F17" s="41">
        <f t="shared" si="0"/>
        <v>34</v>
      </c>
      <c r="G17" s="89">
        <v>62</v>
      </c>
      <c r="H17" s="90">
        <f t="shared" si="2"/>
        <v>1</v>
      </c>
      <c r="I17" s="91">
        <v>0</v>
      </c>
      <c r="J17" s="83">
        <f t="shared" si="3"/>
        <v>0</v>
      </c>
      <c r="K17" s="84"/>
      <c r="L17" s="84"/>
      <c r="M17" s="84"/>
      <c r="O17" s="85"/>
    </row>
    <row r="18" spans="1:15" ht="15" customHeight="1">
      <c r="A18" s="86">
        <v>14</v>
      </c>
      <c r="B18" s="44" t="s">
        <v>59</v>
      </c>
      <c r="C18" s="87">
        <v>38197670.44599998</v>
      </c>
      <c r="D18" s="88">
        <v>2005905</v>
      </c>
      <c r="E18" s="63">
        <f t="shared" si="1"/>
        <v>19042.611911331784</v>
      </c>
      <c r="F18" s="41">
        <f t="shared" si="0"/>
        <v>19</v>
      </c>
      <c r="G18" s="89">
        <v>33</v>
      </c>
      <c r="H18" s="90">
        <f t="shared" si="2"/>
        <v>1</v>
      </c>
      <c r="I18" s="91">
        <v>0</v>
      </c>
      <c r="J18" s="83">
        <f t="shared" si="3"/>
        <v>0</v>
      </c>
      <c r="K18" s="84"/>
      <c r="L18" s="84"/>
      <c r="M18" s="84"/>
      <c r="O18" s="85"/>
    </row>
    <row r="19" spans="1:15" ht="15" customHeight="1">
      <c r="A19" s="86">
        <v>15</v>
      </c>
      <c r="B19" s="44" t="s">
        <v>60</v>
      </c>
      <c r="C19" s="87">
        <v>8564952.412</v>
      </c>
      <c r="D19" s="88">
        <v>492044</v>
      </c>
      <c r="E19" s="63">
        <f t="shared" si="1"/>
        <v>17406.8831486615</v>
      </c>
      <c r="F19" s="41">
        <f t="shared" si="0"/>
        <v>24</v>
      </c>
      <c r="G19" s="89">
        <v>28</v>
      </c>
      <c r="H19" s="90">
        <f t="shared" si="2"/>
        <v>0.9333333333333333</v>
      </c>
      <c r="I19" s="91">
        <v>2</v>
      </c>
      <c r="J19" s="83">
        <f t="shared" si="3"/>
        <v>0.06666666666666667</v>
      </c>
      <c r="K19" s="84"/>
      <c r="L19" s="84"/>
      <c r="M19" s="84"/>
      <c r="O19" s="85"/>
    </row>
    <row r="20" spans="1:15" ht="15" customHeight="1">
      <c r="A20" s="92">
        <v>16</v>
      </c>
      <c r="B20" s="93" t="s">
        <v>61</v>
      </c>
      <c r="C20" s="94">
        <v>3973160.983000025</v>
      </c>
      <c r="D20" s="95">
        <v>209834</v>
      </c>
      <c r="E20" s="64">
        <f t="shared" si="1"/>
        <v>18934.781698866842</v>
      </c>
      <c r="F20" s="42">
        <f t="shared" si="0"/>
        <v>20</v>
      </c>
      <c r="G20" s="96">
        <v>15</v>
      </c>
      <c r="H20" s="97">
        <f t="shared" si="2"/>
        <v>1</v>
      </c>
      <c r="I20" s="98">
        <v>0</v>
      </c>
      <c r="J20" s="99">
        <f t="shared" si="3"/>
        <v>0</v>
      </c>
      <c r="K20" s="84"/>
      <c r="L20" s="84"/>
      <c r="M20" s="84"/>
      <c r="O20" s="85"/>
    </row>
    <row r="21" spans="1:15" ht="15" customHeight="1">
      <c r="A21" s="86">
        <v>17</v>
      </c>
      <c r="B21" s="44" t="s">
        <v>62</v>
      </c>
      <c r="C21" s="87">
        <v>3088575.1150000095</v>
      </c>
      <c r="D21" s="88">
        <v>241965</v>
      </c>
      <c r="E21" s="63">
        <f t="shared" si="1"/>
        <v>12764.55319984299</v>
      </c>
      <c r="F21" s="41">
        <f t="shared" si="0"/>
        <v>37</v>
      </c>
      <c r="G21" s="89">
        <v>18</v>
      </c>
      <c r="H21" s="90">
        <f t="shared" si="2"/>
        <v>0.9473684210526315</v>
      </c>
      <c r="I21" s="91">
        <v>1</v>
      </c>
      <c r="J21" s="83">
        <f t="shared" si="3"/>
        <v>0.05263157894736842</v>
      </c>
      <c r="K21" s="84"/>
      <c r="L21" s="84"/>
      <c r="M21" s="84"/>
      <c r="O21" s="85"/>
    </row>
    <row r="22" spans="1:15" ht="15" customHeight="1">
      <c r="A22" s="86">
        <v>18</v>
      </c>
      <c r="B22" s="44" t="s">
        <v>63</v>
      </c>
      <c r="C22" s="87">
        <v>1363181.104000032</v>
      </c>
      <c r="D22" s="88">
        <v>157858</v>
      </c>
      <c r="E22" s="63">
        <f t="shared" si="1"/>
        <v>8635.489515894235</v>
      </c>
      <c r="F22" s="41">
        <f t="shared" si="0"/>
        <v>43</v>
      </c>
      <c r="G22" s="89">
        <v>16</v>
      </c>
      <c r="H22" s="90">
        <f t="shared" si="2"/>
        <v>0.9411764705882353</v>
      </c>
      <c r="I22" s="91">
        <v>1</v>
      </c>
      <c r="J22" s="83">
        <f t="shared" si="3"/>
        <v>0.058823529411764705</v>
      </c>
      <c r="K22" s="84"/>
      <c r="L22" s="84"/>
      <c r="M22" s="84"/>
      <c r="O22" s="85"/>
    </row>
    <row r="23" spans="1:15" ht="15" customHeight="1">
      <c r="A23" s="86">
        <v>19</v>
      </c>
      <c r="B23" s="44" t="s">
        <v>64</v>
      </c>
      <c r="C23" s="87">
        <v>4385146.624000013</v>
      </c>
      <c r="D23" s="88">
        <v>211797</v>
      </c>
      <c r="E23" s="63">
        <f t="shared" si="1"/>
        <v>20704.479402446745</v>
      </c>
      <c r="F23" s="41">
        <f t="shared" si="0"/>
        <v>17</v>
      </c>
      <c r="G23" s="89">
        <v>27</v>
      </c>
      <c r="H23" s="90">
        <f t="shared" si="2"/>
        <v>1</v>
      </c>
      <c r="I23" s="91">
        <v>0</v>
      </c>
      <c r="J23" s="83">
        <f t="shared" si="3"/>
        <v>0</v>
      </c>
      <c r="K23" s="84"/>
      <c r="L23" s="84"/>
      <c r="M23" s="84"/>
      <c r="O23" s="85"/>
    </row>
    <row r="24" spans="1:15" ht="15" customHeight="1">
      <c r="A24" s="86">
        <v>20</v>
      </c>
      <c r="B24" s="44" t="s">
        <v>65</v>
      </c>
      <c r="C24" s="87">
        <v>8852035.1010001</v>
      </c>
      <c r="D24" s="88">
        <v>488005</v>
      </c>
      <c r="E24" s="63">
        <f t="shared" si="1"/>
        <v>18139.23033780412</v>
      </c>
      <c r="F24" s="41">
        <f t="shared" si="0"/>
        <v>21</v>
      </c>
      <c r="G24" s="89">
        <v>77</v>
      </c>
      <c r="H24" s="90">
        <f t="shared" si="2"/>
        <v>1</v>
      </c>
      <c r="I24" s="91">
        <v>0</v>
      </c>
      <c r="J24" s="83">
        <f t="shared" si="3"/>
        <v>0</v>
      </c>
      <c r="K24" s="84"/>
      <c r="L24" s="84"/>
      <c r="M24" s="84"/>
      <c r="O24" s="85"/>
    </row>
    <row r="25" spans="1:15" ht="15" customHeight="1">
      <c r="A25" s="92">
        <v>21</v>
      </c>
      <c r="B25" s="93" t="s">
        <v>66</v>
      </c>
      <c r="C25" s="94">
        <v>17130197.794</v>
      </c>
      <c r="D25" s="95">
        <v>478846</v>
      </c>
      <c r="E25" s="64">
        <f t="shared" si="1"/>
        <v>35773.91853330716</v>
      </c>
      <c r="F25" s="42">
        <f t="shared" si="0"/>
        <v>1</v>
      </c>
      <c r="G25" s="96">
        <v>42</v>
      </c>
      <c r="H25" s="97">
        <f t="shared" si="2"/>
        <v>1</v>
      </c>
      <c r="I25" s="98">
        <v>0</v>
      </c>
      <c r="J25" s="99">
        <f t="shared" si="3"/>
        <v>0</v>
      </c>
      <c r="K25" s="84"/>
      <c r="L25" s="84"/>
      <c r="M25" s="84"/>
      <c r="O25" s="85"/>
    </row>
    <row r="26" spans="1:15" ht="15" customHeight="1">
      <c r="A26" s="86">
        <v>22</v>
      </c>
      <c r="B26" s="44" t="s">
        <v>67</v>
      </c>
      <c r="C26" s="87">
        <v>20630182.261999905</v>
      </c>
      <c r="D26" s="88">
        <v>882287</v>
      </c>
      <c r="E26" s="63">
        <f t="shared" si="1"/>
        <v>23382.6206914529</v>
      </c>
      <c r="F26" s="41">
        <f t="shared" si="0"/>
        <v>10</v>
      </c>
      <c r="G26" s="89">
        <v>35</v>
      </c>
      <c r="H26" s="90">
        <f t="shared" si="2"/>
        <v>1</v>
      </c>
      <c r="I26" s="91">
        <v>0</v>
      </c>
      <c r="J26" s="83">
        <f t="shared" si="3"/>
        <v>0</v>
      </c>
      <c r="K26" s="84"/>
      <c r="L26" s="84"/>
      <c r="M26" s="84"/>
      <c r="O26" s="85"/>
    </row>
    <row r="27" spans="1:15" ht="15" customHeight="1">
      <c r="A27" s="86">
        <v>23</v>
      </c>
      <c r="B27" s="44" t="s">
        <v>68</v>
      </c>
      <c r="C27" s="87">
        <v>27300930.296999693</v>
      </c>
      <c r="D27" s="88">
        <v>1627477</v>
      </c>
      <c r="E27" s="63">
        <f t="shared" si="1"/>
        <v>16775.002225530498</v>
      </c>
      <c r="F27" s="41">
        <f t="shared" si="0"/>
        <v>27</v>
      </c>
      <c r="G27" s="89">
        <v>53</v>
      </c>
      <c r="H27" s="90">
        <f t="shared" si="2"/>
        <v>0.9814814814814815</v>
      </c>
      <c r="I27" s="91">
        <v>1</v>
      </c>
      <c r="J27" s="83">
        <f t="shared" si="3"/>
        <v>0.018518518518518517</v>
      </c>
      <c r="K27" s="84"/>
      <c r="L27" s="84"/>
      <c r="M27" s="84"/>
      <c r="O27" s="85"/>
    </row>
    <row r="28" spans="1:15" ht="15" customHeight="1">
      <c r="A28" s="86">
        <v>24</v>
      </c>
      <c r="B28" s="44" t="s">
        <v>69</v>
      </c>
      <c r="C28" s="87">
        <v>8932963.120999932</v>
      </c>
      <c r="D28" s="88">
        <v>402517</v>
      </c>
      <c r="E28" s="63">
        <f t="shared" si="1"/>
        <v>22192.759861074024</v>
      </c>
      <c r="F28" s="41">
        <f t="shared" si="0"/>
        <v>13</v>
      </c>
      <c r="G28" s="89">
        <v>29</v>
      </c>
      <c r="H28" s="90">
        <f t="shared" si="2"/>
        <v>1</v>
      </c>
      <c r="I28" s="91">
        <v>0</v>
      </c>
      <c r="J28" s="83">
        <f t="shared" si="3"/>
        <v>0</v>
      </c>
      <c r="K28" s="84"/>
      <c r="L28" s="84"/>
      <c r="M28" s="84"/>
      <c r="O28" s="85"/>
    </row>
    <row r="29" spans="1:15" ht="15" customHeight="1">
      <c r="A29" s="86">
        <v>25</v>
      </c>
      <c r="B29" s="44" t="s">
        <v>70</v>
      </c>
      <c r="C29" s="87">
        <v>5931640.753999978</v>
      </c>
      <c r="D29" s="88">
        <v>295640</v>
      </c>
      <c r="E29" s="63">
        <f t="shared" si="1"/>
        <v>20063.728703828907</v>
      </c>
      <c r="F29" s="41">
        <f t="shared" si="0"/>
        <v>18</v>
      </c>
      <c r="G29" s="89">
        <v>19</v>
      </c>
      <c r="H29" s="100">
        <f t="shared" si="2"/>
        <v>1</v>
      </c>
      <c r="I29" s="91">
        <v>0</v>
      </c>
      <c r="J29" s="83">
        <f t="shared" si="3"/>
        <v>0</v>
      </c>
      <c r="K29" s="84"/>
      <c r="L29" s="84"/>
      <c r="M29" s="84"/>
      <c r="O29" s="85"/>
    </row>
    <row r="30" spans="1:15" ht="15" customHeight="1" thickBot="1">
      <c r="A30" s="92">
        <v>26</v>
      </c>
      <c r="B30" s="93" t="s">
        <v>71</v>
      </c>
      <c r="C30" s="94">
        <v>9954346.679999948</v>
      </c>
      <c r="D30" s="95">
        <v>587061</v>
      </c>
      <c r="E30" s="64">
        <f t="shared" si="1"/>
        <v>16956.23909610747</v>
      </c>
      <c r="F30" s="42">
        <f t="shared" si="0"/>
        <v>26</v>
      </c>
      <c r="G30" s="96">
        <v>26</v>
      </c>
      <c r="H30" s="97">
        <f t="shared" si="2"/>
        <v>1</v>
      </c>
      <c r="I30" s="98">
        <v>0</v>
      </c>
      <c r="J30" s="148">
        <f t="shared" si="3"/>
        <v>0</v>
      </c>
      <c r="K30" s="84"/>
      <c r="L30" s="84"/>
      <c r="M30" s="84"/>
      <c r="O30" s="85"/>
    </row>
    <row r="31" spans="1:15" ht="15" customHeight="1" thickBot="1">
      <c r="A31" s="101">
        <v>27</v>
      </c>
      <c r="B31" s="102" t="s">
        <v>72</v>
      </c>
      <c r="C31" s="103">
        <v>10419404.74399972</v>
      </c>
      <c r="D31" s="104">
        <v>2122050</v>
      </c>
      <c r="E31" s="65">
        <f t="shared" si="1"/>
        <v>4910.065617680883</v>
      </c>
      <c r="F31" s="43">
        <f t="shared" si="0"/>
        <v>45</v>
      </c>
      <c r="G31" s="105">
        <v>36</v>
      </c>
      <c r="H31" s="106">
        <f t="shared" si="2"/>
        <v>0.8372093023255814</v>
      </c>
      <c r="I31" s="107">
        <v>7</v>
      </c>
      <c r="J31" s="108">
        <f t="shared" si="3"/>
        <v>0.16279069767441862</v>
      </c>
      <c r="K31" s="84"/>
      <c r="L31" s="84"/>
      <c r="M31" s="84"/>
      <c r="O31" s="85"/>
    </row>
    <row r="32" spans="1:15" ht="15" customHeight="1">
      <c r="A32" s="86">
        <v>28</v>
      </c>
      <c r="B32" s="44" t="s">
        <v>73</v>
      </c>
      <c r="C32" s="87">
        <v>29131944.16899979</v>
      </c>
      <c r="D32" s="88">
        <v>1241388</v>
      </c>
      <c r="E32" s="63">
        <f t="shared" si="1"/>
        <v>23467.235198825663</v>
      </c>
      <c r="F32" s="41">
        <f t="shared" si="0"/>
        <v>9</v>
      </c>
      <c r="G32" s="89">
        <v>41</v>
      </c>
      <c r="H32" s="90">
        <f t="shared" si="2"/>
        <v>1</v>
      </c>
      <c r="I32" s="91">
        <v>0</v>
      </c>
      <c r="J32" s="83">
        <f t="shared" si="3"/>
        <v>0</v>
      </c>
      <c r="K32" s="84"/>
      <c r="L32" s="84"/>
      <c r="M32" s="84"/>
      <c r="O32" s="85"/>
    </row>
    <row r="33" spans="1:15" ht="15" customHeight="1">
      <c r="A33" s="86">
        <v>29</v>
      </c>
      <c r="B33" s="44" t="s">
        <v>74</v>
      </c>
      <c r="C33" s="87">
        <v>4804490.596000105</v>
      </c>
      <c r="D33" s="88">
        <v>330614</v>
      </c>
      <c r="E33" s="63">
        <f t="shared" si="1"/>
        <v>14532.02404011961</v>
      </c>
      <c r="F33" s="41">
        <f t="shared" si="0"/>
        <v>33</v>
      </c>
      <c r="G33" s="89">
        <v>35</v>
      </c>
      <c r="H33" s="90">
        <f t="shared" si="2"/>
        <v>0.8974358974358975</v>
      </c>
      <c r="I33" s="91">
        <v>4</v>
      </c>
      <c r="J33" s="83">
        <f t="shared" si="3"/>
        <v>0.10256410256410256</v>
      </c>
      <c r="K33" s="84"/>
      <c r="L33" s="84"/>
      <c r="M33" s="84"/>
      <c r="O33" s="85"/>
    </row>
    <row r="34" spans="1:15" ht="15" customHeight="1">
      <c r="A34" s="86">
        <v>30</v>
      </c>
      <c r="B34" s="149" t="s">
        <v>75</v>
      </c>
      <c r="C34" s="150">
        <v>6984109.004000038</v>
      </c>
      <c r="D34" s="151">
        <v>267846</v>
      </c>
      <c r="E34" s="152">
        <f t="shared" si="1"/>
        <v>26075.091672080365</v>
      </c>
      <c r="F34" s="153">
        <f t="shared" si="0"/>
        <v>6</v>
      </c>
      <c r="G34" s="154">
        <v>29</v>
      </c>
      <c r="H34" s="100">
        <f t="shared" si="2"/>
        <v>0.9666666666666667</v>
      </c>
      <c r="I34" s="155">
        <v>1</v>
      </c>
      <c r="J34" s="156">
        <f t="shared" si="3"/>
        <v>0.03333333333333333</v>
      </c>
      <c r="K34" s="84"/>
      <c r="L34" s="84"/>
      <c r="M34" s="84"/>
      <c r="O34" s="85"/>
    </row>
    <row r="35" spans="1:15" ht="15" customHeight="1">
      <c r="A35" s="86">
        <v>31</v>
      </c>
      <c r="B35" s="44" t="s">
        <v>76</v>
      </c>
      <c r="C35" s="87">
        <v>1969405.025999993</v>
      </c>
      <c r="D35" s="88">
        <v>125725</v>
      </c>
      <c r="E35" s="63">
        <f t="shared" si="1"/>
        <v>15664.386764764311</v>
      </c>
      <c r="F35" s="41">
        <f t="shared" si="0"/>
        <v>31</v>
      </c>
      <c r="G35" s="89">
        <v>19</v>
      </c>
      <c r="H35" s="90">
        <f t="shared" si="2"/>
        <v>1</v>
      </c>
      <c r="I35" s="91">
        <v>0</v>
      </c>
      <c r="J35" s="83">
        <f t="shared" si="3"/>
        <v>0</v>
      </c>
      <c r="K35" s="84"/>
      <c r="L35" s="84"/>
      <c r="M35" s="84"/>
      <c r="O35" s="85"/>
    </row>
    <row r="36" spans="1:15" ht="15" customHeight="1">
      <c r="A36" s="86">
        <v>32</v>
      </c>
      <c r="B36" s="44" t="s">
        <v>77</v>
      </c>
      <c r="C36" s="87">
        <v>3221703.9299999923</v>
      </c>
      <c r="D36" s="88">
        <v>138672</v>
      </c>
      <c r="E36" s="63">
        <f t="shared" si="1"/>
        <v>23232.54824333674</v>
      </c>
      <c r="F36" s="41">
        <f t="shared" si="0"/>
        <v>11</v>
      </c>
      <c r="G36" s="89">
        <v>19</v>
      </c>
      <c r="H36" s="90">
        <f t="shared" si="2"/>
        <v>1</v>
      </c>
      <c r="I36" s="91">
        <v>0</v>
      </c>
      <c r="J36" s="83">
        <f t="shared" si="3"/>
        <v>0</v>
      </c>
      <c r="K36" s="84"/>
      <c r="L36" s="84"/>
      <c r="M36" s="84"/>
      <c r="O36" s="85"/>
    </row>
    <row r="37" spans="1:15" ht="15" customHeight="1">
      <c r="A37" s="86">
        <v>33</v>
      </c>
      <c r="B37" s="44" t="s">
        <v>78</v>
      </c>
      <c r="C37" s="87">
        <v>8903629.775000066</v>
      </c>
      <c r="D37" s="88">
        <v>414393</v>
      </c>
      <c r="E37" s="63">
        <f t="shared" si="1"/>
        <v>21485.956024836487</v>
      </c>
      <c r="F37" s="41">
        <f t="shared" si="0"/>
        <v>16</v>
      </c>
      <c r="G37" s="89">
        <v>27</v>
      </c>
      <c r="H37" s="90">
        <f t="shared" si="2"/>
        <v>1</v>
      </c>
      <c r="I37" s="91">
        <v>0</v>
      </c>
      <c r="J37" s="83">
        <f t="shared" si="3"/>
        <v>0</v>
      </c>
      <c r="K37" s="84"/>
      <c r="L37" s="84"/>
      <c r="M37" s="84"/>
      <c r="O37" s="85"/>
    </row>
    <row r="38" spans="1:15" ht="15" customHeight="1">
      <c r="A38" s="86">
        <v>34</v>
      </c>
      <c r="B38" s="44" t="s">
        <v>79</v>
      </c>
      <c r="C38" s="87">
        <v>6876052.462000072</v>
      </c>
      <c r="D38" s="88">
        <v>595418</v>
      </c>
      <c r="E38" s="63">
        <f t="shared" si="1"/>
        <v>11548.277784682477</v>
      </c>
      <c r="F38" s="41">
        <f t="shared" si="0"/>
        <v>39</v>
      </c>
      <c r="G38" s="89">
        <v>23</v>
      </c>
      <c r="H38" s="90">
        <f t="shared" si="2"/>
        <v>1</v>
      </c>
      <c r="I38" s="91">
        <v>0</v>
      </c>
      <c r="J38" s="83">
        <f t="shared" si="3"/>
        <v>0</v>
      </c>
      <c r="K38" s="84"/>
      <c r="L38" s="84"/>
      <c r="M38" s="84"/>
      <c r="O38" s="85"/>
    </row>
    <row r="39" spans="1:15" ht="15" customHeight="1">
      <c r="A39" s="86">
        <v>35</v>
      </c>
      <c r="B39" s="149" t="s">
        <v>80</v>
      </c>
      <c r="C39" s="150">
        <v>10406662.985999972</v>
      </c>
      <c r="D39" s="151">
        <v>311758</v>
      </c>
      <c r="E39" s="152">
        <f t="shared" si="1"/>
        <v>33380.58040531429</v>
      </c>
      <c r="F39" s="153">
        <f t="shared" si="0"/>
        <v>2</v>
      </c>
      <c r="G39" s="154">
        <v>19</v>
      </c>
      <c r="H39" s="100">
        <f t="shared" si="2"/>
        <v>1</v>
      </c>
      <c r="I39" s="155">
        <v>0</v>
      </c>
      <c r="J39" s="156">
        <f t="shared" si="3"/>
        <v>0</v>
      </c>
      <c r="K39" s="84"/>
      <c r="L39" s="84"/>
      <c r="M39" s="84"/>
      <c r="O39" s="85"/>
    </row>
    <row r="40" spans="1:15" ht="15" customHeight="1">
      <c r="A40" s="86">
        <v>36</v>
      </c>
      <c r="B40" s="44" t="s">
        <v>81</v>
      </c>
      <c r="C40" s="87">
        <v>2878341.249000013</v>
      </c>
      <c r="D40" s="88">
        <v>166155</v>
      </c>
      <c r="E40" s="63">
        <f t="shared" si="1"/>
        <v>17323.22980951529</v>
      </c>
      <c r="F40" s="41">
        <f t="shared" si="0"/>
        <v>25</v>
      </c>
      <c r="G40" s="89">
        <v>23</v>
      </c>
      <c r="H40" s="90">
        <f t="shared" si="2"/>
        <v>0.9583333333333334</v>
      </c>
      <c r="I40" s="91">
        <v>1</v>
      </c>
      <c r="J40" s="83">
        <f t="shared" si="3"/>
        <v>0.041666666666666664</v>
      </c>
      <c r="K40" s="84"/>
      <c r="L40" s="84"/>
      <c r="M40" s="84"/>
      <c r="O40" s="85"/>
    </row>
    <row r="41" spans="1:15" ht="15" customHeight="1">
      <c r="A41" s="86">
        <v>37</v>
      </c>
      <c r="B41" s="44" t="s">
        <v>82</v>
      </c>
      <c r="C41" s="87">
        <v>2438372.893999994</v>
      </c>
      <c r="D41" s="88">
        <v>215801</v>
      </c>
      <c r="E41" s="63">
        <f t="shared" si="1"/>
        <v>11299.173284646475</v>
      </c>
      <c r="F41" s="41">
        <f t="shared" si="0"/>
        <v>40</v>
      </c>
      <c r="G41" s="89">
        <v>17</v>
      </c>
      <c r="H41" s="90">
        <f t="shared" si="2"/>
        <v>1</v>
      </c>
      <c r="I41" s="91">
        <v>0</v>
      </c>
      <c r="J41" s="83">
        <f t="shared" si="3"/>
        <v>0</v>
      </c>
      <c r="K41" s="84"/>
      <c r="L41" s="84"/>
      <c r="M41" s="84"/>
      <c r="O41" s="85"/>
    </row>
    <row r="42" spans="1:15" ht="15" customHeight="1">
      <c r="A42" s="86">
        <v>38</v>
      </c>
      <c r="B42" s="44" t="s">
        <v>83</v>
      </c>
      <c r="C42" s="87">
        <v>7396607.652999997</v>
      </c>
      <c r="D42" s="88">
        <v>333767</v>
      </c>
      <c r="E42" s="63">
        <f t="shared" si="1"/>
        <v>22160.991509046722</v>
      </c>
      <c r="F42" s="41">
        <f t="shared" si="0"/>
        <v>14</v>
      </c>
      <c r="G42" s="89">
        <v>20</v>
      </c>
      <c r="H42" s="90">
        <f t="shared" si="2"/>
        <v>1</v>
      </c>
      <c r="I42" s="91">
        <v>0</v>
      </c>
      <c r="J42" s="83">
        <f t="shared" si="3"/>
        <v>0</v>
      </c>
      <c r="K42" s="84"/>
      <c r="L42" s="84"/>
      <c r="M42" s="84"/>
      <c r="O42" s="85"/>
    </row>
    <row r="43" spans="1:15" ht="15" customHeight="1">
      <c r="A43" s="86">
        <v>39</v>
      </c>
      <c r="B43" s="44" t="s">
        <v>84</v>
      </c>
      <c r="C43" s="87">
        <v>1544690.6430000216</v>
      </c>
      <c r="D43" s="88">
        <v>182533</v>
      </c>
      <c r="E43" s="63">
        <f t="shared" si="1"/>
        <v>8462.528107246479</v>
      </c>
      <c r="F43" s="41">
        <f t="shared" si="0"/>
        <v>44</v>
      </c>
      <c r="G43" s="89">
        <v>29</v>
      </c>
      <c r="H43" s="90">
        <f t="shared" si="2"/>
        <v>0.8529411764705882</v>
      </c>
      <c r="I43" s="91">
        <v>5</v>
      </c>
      <c r="J43" s="83">
        <f t="shared" si="3"/>
        <v>0.14705882352941177</v>
      </c>
      <c r="K43" s="84"/>
      <c r="L43" s="84"/>
      <c r="M43" s="84"/>
      <c r="O43" s="85"/>
    </row>
    <row r="44" spans="1:15" ht="15" customHeight="1">
      <c r="A44" s="86">
        <v>40</v>
      </c>
      <c r="B44" s="149" t="s">
        <v>85</v>
      </c>
      <c r="C44" s="150">
        <v>10906919.460000038</v>
      </c>
      <c r="D44" s="151">
        <v>1160421</v>
      </c>
      <c r="E44" s="152">
        <f t="shared" si="1"/>
        <v>9399.105548762076</v>
      </c>
      <c r="F44" s="153">
        <f t="shared" si="0"/>
        <v>42</v>
      </c>
      <c r="G44" s="154">
        <v>38</v>
      </c>
      <c r="H44" s="100">
        <f t="shared" si="2"/>
        <v>0.6333333333333333</v>
      </c>
      <c r="I44" s="155">
        <v>22</v>
      </c>
      <c r="J44" s="156">
        <f t="shared" si="3"/>
        <v>0.36666666666666664</v>
      </c>
      <c r="K44" s="84"/>
      <c r="L44" s="84"/>
      <c r="M44" s="84"/>
      <c r="O44" s="85"/>
    </row>
    <row r="45" spans="1:15" ht="15" customHeight="1">
      <c r="A45" s="86">
        <v>41</v>
      </c>
      <c r="B45" s="44" t="s">
        <v>86</v>
      </c>
      <c r="C45" s="87">
        <v>1995663.4890000224</v>
      </c>
      <c r="D45" s="88">
        <v>187722</v>
      </c>
      <c r="E45" s="63">
        <f t="shared" si="1"/>
        <v>10630.95156135148</v>
      </c>
      <c r="F45" s="41">
        <f t="shared" si="0"/>
        <v>41</v>
      </c>
      <c r="G45" s="89">
        <v>20</v>
      </c>
      <c r="H45" s="90">
        <f t="shared" si="2"/>
        <v>1</v>
      </c>
      <c r="I45" s="91">
        <v>0</v>
      </c>
      <c r="J45" s="83">
        <f t="shared" si="3"/>
        <v>0</v>
      </c>
      <c r="K45" s="84"/>
      <c r="L45" s="84"/>
      <c r="M45" s="84"/>
      <c r="O45" s="85"/>
    </row>
    <row r="46" spans="1:15" ht="15" customHeight="1">
      <c r="A46" s="86">
        <v>42</v>
      </c>
      <c r="B46" s="44" t="s">
        <v>87</v>
      </c>
      <c r="C46" s="87">
        <v>5620398.644999951</v>
      </c>
      <c r="D46" s="88">
        <v>349348</v>
      </c>
      <c r="E46" s="63">
        <f t="shared" si="1"/>
        <v>16088.251957932926</v>
      </c>
      <c r="F46" s="41">
        <f t="shared" si="0"/>
        <v>29</v>
      </c>
      <c r="G46" s="89">
        <v>21</v>
      </c>
      <c r="H46" s="90">
        <f t="shared" si="2"/>
        <v>1</v>
      </c>
      <c r="I46" s="91">
        <v>0</v>
      </c>
      <c r="J46" s="83">
        <f t="shared" si="3"/>
        <v>0</v>
      </c>
      <c r="K46" s="84"/>
      <c r="L46" s="84"/>
      <c r="M46" s="84"/>
      <c r="O46" s="85"/>
    </row>
    <row r="47" spans="1:15" ht="15" customHeight="1">
      <c r="A47" s="86">
        <v>43</v>
      </c>
      <c r="B47" s="44" t="s">
        <v>88</v>
      </c>
      <c r="C47" s="87">
        <v>6069635.84800002</v>
      </c>
      <c r="D47" s="88">
        <v>450908</v>
      </c>
      <c r="E47" s="63">
        <f t="shared" si="1"/>
        <v>13460.918519964205</v>
      </c>
      <c r="F47" s="41">
        <f t="shared" si="0"/>
        <v>36</v>
      </c>
      <c r="G47" s="89">
        <v>43</v>
      </c>
      <c r="H47" s="90">
        <f t="shared" si="2"/>
        <v>0.9555555555555556</v>
      </c>
      <c r="I47" s="91">
        <v>2</v>
      </c>
      <c r="J47" s="83">
        <f t="shared" si="3"/>
        <v>0.044444444444444446</v>
      </c>
      <c r="K47" s="84"/>
      <c r="L47" s="84"/>
      <c r="M47" s="84"/>
      <c r="O47" s="85"/>
    </row>
    <row r="48" spans="1:15" ht="15" customHeight="1">
      <c r="A48" s="86">
        <v>44</v>
      </c>
      <c r="B48" s="44" t="s">
        <v>89</v>
      </c>
      <c r="C48" s="87">
        <v>6490154.322999984</v>
      </c>
      <c r="D48" s="88">
        <v>265889</v>
      </c>
      <c r="E48" s="63">
        <f t="shared" si="1"/>
        <v>24409.262222205445</v>
      </c>
      <c r="F48" s="41">
        <f t="shared" si="0"/>
        <v>8</v>
      </c>
      <c r="G48" s="89">
        <v>18</v>
      </c>
      <c r="H48" s="90">
        <f t="shared" si="2"/>
        <v>1</v>
      </c>
      <c r="I48" s="91">
        <v>0</v>
      </c>
      <c r="J48" s="83">
        <f t="shared" si="3"/>
        <v>0</v>
      </c>
      <c r="K48" s="84"/>
      <c r="L48" s="84"/>
      <c r="M48" s="84"/>
      <c r="O48" s="85"/>
    </row>
    <row r="49" spans="1:15" ht="15" customHeight="1">
      <c r="A49" s="86">
        <v>45</v>
      </c>
      <c r="B49" s="149" t="s">
        <v>90</v>
      </c>
      <c r="C49" s="150">
        <v>7160508.274000019</v>
      </c>
      <c r="D49" s="151">
        <v>285454</v>
      </c>
      <c r="E49" s="152">
        <f t="shared" si="1"/>
        <v>25084.63105789381</v>
      </c>
      <c r="F49" s="153">
        <f t="shared" si="0"/>
        <v>7</v>
      </c>
      <c r="G49" s="154">
        <v>26</v>
      </c>
      <c r="H49" s="100">
        <f t="shared" si="2"/>
        <v>1</v>
      </c>
      <c r="I49" s="155">
        <v>0</v>
      </c>
      <c r="J49" s="156">
        <f t="shared" si="3"/>
        <v>0</v>
      </c>
      <c r="K49" s="84"/>
      <c r="L49" s="84"/>
      <c r="M49" s="84"/>
      <c r="O49" s="85"/>
    </row>
    <row r="50" spans="1:15" ht="15" customHeight="1">
      <c r="A50" s="86">
        <v>46</v>
      </c>
      <c r="B50" s="44" t="s">
        <v>91</v>
      </c>
      <c r="C50" s="87">
        <v>498620.22200003266</v>
      </c>
      <c r="D50" s="88">
        <v>405880</v>
      </c>
      <c r="E50" s="63">
        <f t="shared" si="1"/>
        <v>1228.4917266187856</v>
      </c>
      <c r="F50" s="41">
        <f t="shared" si="0"/>
        <v>46</v>
      </c>
      <c r="G50" s="89">
        <v>39</v>
      </c>
      <c r="H50" s="90">
        <f t="shared" si="2"/>
        <v>0.9069767441860465</v>
      </c>
      <c r="I50" s="91">
        <v>4</v>
      </c>
      <c r="J50" s="83">
        <f t="shared" si="3"/>
        <v>0.09302325581395349</v>
      </c>
      <c r="K50" s="84"/>
      <c r="L50" s="84"/>
      <c r="M50" s="84"/>
      <c r="O50" s="85"/>
    </row>
    <row r="51" spans="1:15" ht="15" customHeight="1">
      <c r="A51" s="110">
        <v>47</v>
      </c>
      <c r="B51" s="45" t="s">
        <v>92</v>
      </c>
      <c r="C51" s="111">
        <v>-511776.340000093</v>
      </c>
      <c r="D51" s="112">
        <v>426984</v>
      </c>
      <c r="E51" s="66">
        <f t="shared" si="1"/>
        <v>-1198.58434976508</v>
      </c>
      <c r="F51" s="46">
        <f t="shared" si="0"/>
        <v>47</v>
      </c>
      <c r="G51" s="113">
        <v>32</v>
      </c>
      <c r="H51" s="90">
        <f t="shared" si="2"/>
        <v>0.7804878048780488</v>
      </c>
      <c r="I51" s="114">
        <v>9</v>
      </c>
      <c r="J51" s="115">
        <f t="shared" si="3"/>
        <v>0.21951219512195122</v>
      </c>
      <c r="K51" s="84"/>
      <c r="L51" s="84"/>
      <c r="M51" s="84"/>
      <c r="O51" s="85"/>
    </row>
    <row r="52" spans="1:13" ht="27" customHeight="1">
      <c r="A52" s="195" t="s">
        <v>118</v>
      </c>
      <c r="B52" s="196"/>
      <c r="C52" s="116">
        <f>SUM(C5:C51)</f>
        <v>486247232.65199906</v>
      </c>
      <c r="D52" s="117">
        <f>SUM(D5:D51)</f>
        <v>29570555</v>
      </c>
      <c r="E52" s="118">
        <f>C52/D52*1000</f>
        <v>16443.62889543328</v>
      </c>
      <c r="F52" s="119"/>
      <c r="G52" s="120">
        <f>SUM(G5:G51)</f>
        <v>1638</v>
      </c>
      <c r="H52" s="121">
        <f>G52/($G52+$I52)</f>
        <v>0.9545454545454546</v>
      </c>
      <c r="I52" s="122">
        <f>SUM(I5:I51)</f>
        <v>78</v>
      </c>
      <c r="J52" s="47">
        <f>I52/($G52+$I52)</f>
        <v>0.045454545454545456</v>
      </c>
      <c r="K52" s="84"/>
      <c r="L52" s="84"/>
      <c r="M52" s="84"/>
    </row>
    <row r="53" spans="1:13" ht="15.75">
      <c r="A53" s="123" t="s">
        <v>176</v>
      </c>
      <c r="K53" s="84"/>
      <c r="L53" s="84"/>
      <c r="M53" s="84"/>
    </row>
    <row r="54" spans="1:13" ht="15.75">
      <c r="A54" s="124" t="s">
        <v>169</v>
      </c>
      <c r="K54" s="84"/>
      <c r="L54" s="84"/>
      <c r="M54" s="84"/>
    </row>
    <row r="55" spans="1:13" ht="15.75" customHeight="1">
      <c r="A55" s="124" t="s">
        <v>120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84"/>
      <c r="L55" s="84"/>
      <c r="M55" s="84"/>
    </row>
    <row r="56" spans="2:10" ht="15.75">
      <c r="B56" s="125"/>
      <c r="C56" s="125"/>
      <c r="D56" s="125"/>
      <c r="E56" s="125"/>
      <c r="F56" s="125"/>
      <c r="G56" s="125"/>
      <c r="H56" s="125"/>
      <c r="I56" s="125"/>
      <c r="J56" s="125"/>
    </row>
  </sheetData>
  <sheetProtection/>
  <mergeCells count="8">
    <mergeCell ref="G2:J2"/>
    <mergeCell ref="A52:B52"/>
    <mergeCell ref="A2:B4"/>
    <mergeCell ref="F2:F4"/>
    <mergeCell ref="G3:G4"/>
    <mergeCell ref="I3:I4"/>
    <mergeCell ref="D2:D4"/>
    <mergeCell ref="C2:C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49"/>
  <sheetViews>
    <sheetView zoomScalePageLayoutView="0" workbookViewId="0" topLeftCell="A1">
      <selection activeCell="E3" sqref="E3:E49"/>
    </sheetView>
  </sheetViews>
  <sheetFormatPr defaultColWidth="9.140625" defaultRowHeight="15"/>
  <cols>
    <col min="5" max="5" width="9.00390625" style="0" customWidth="1"/>
  </cols>
  <sheetData>
    <row r="3" spans="2:6" ht="14.25">
      <c r="B3" s="77" t="s">
        <v>66</v>
      </c>
      <c r="C3" s="78">
        <v>17130197.794</v>
      </c>
      <c r="D3" s="79">
        <v>478846</v>
      </c>
      <c r="E3" s="62">
        <f aca="true" t="shared" si="0" ref="E3:E49">C3/D3*1000</f>
        <v>35773.91853330716</v>
      </c>
      <c r="F3" s="165" t="s">
        <v>66</v>
      </c>
    </row>
    <row r="4" spans="2:6" ht="14.25">
      <c r="B4" s="44" t="s">
        <v>80</v>
      </c>
      <c r="C4" s="87">
        <v>10406662.985999972</v>
      </c>
      <c r="D4" s="88">
        <v>311758</v>
      </c>
      <c r="E4" s="63">
        <f t="shared" si="0"/>
        <v>33380.58040531429</v>
      </c>
      <c r="F4" s="166" t="s">
        <v>80</v>
      </c>
    </row>
    <row r="5" spans="2:6" ht="14.25">
      <c r="B5" s="44" t="s">
        <v>51</v>
      </c>
      <c r="C5" s="87">
        <v>7760745.317000002</v>
      </c>
      <c r="D5" s="88">
        <v>240462</v>
      </c>
      <c r="E5" s="63">
        <f t="shared" si="0"/>
        <v>32274.310772596094</v>
      </c>
      <c r="F5" s="166" t="s">
        <v>51</v>
      </c>
    </row>
    <row r="6" spans="2:6" ht="14.25">
      <c r="B6" s="44" t="s">
        <v>52</v>
      </c>
      <c r="C6" s="87">
        <v>13108695.761000007</v>
      </c>
      <c r="D6" s="88">
        <v>449950</v>
      </c>
      <c r="E6" s="63">
        <f t="shared" si="0"/>
        <v>29133.67209912214</v>
      </c>
      <c r="F6" s="166" t="s">
        <v>52</v>
      </c>
    </row>
    <row r="7" spans="2:6" ht="14.25">
      <c r="B7" s="44" t="s">
        <v>50</v>
      </c>
      <c r="C7" s="87">
        <v>6703573.255000055</v>
      </c>
      <c r="D7" s="88">
        <v>231094</v>
      </c>
      <c r="E7" s="63">
        <f t="shared" si="0"/>
        <v>29007.993522116776</v>
      </c>
      <c r="F7" s="166" t="s">
        <v>50</v>
      </c>
    </row>
    <row r="8" spans="2:6" ht="14.25">
      <c r="B8" s="93" t="s">
        <v>75</v>
      </c>
      <c r="C8" s="94">
        <v>6984109.004000038</v>
      </c>
      <c r="D8" s="95">
        <v>267846</v>
      </c>
      <c r="E8" s="64">
        <f t="shared" si="0"/>
        <v>26075.091672080365</v>
      </c>
      <c r="F8" s="166" t="s">
        <v>75</v>
      </c>
    </row>
    <row r="9" spans="2:6" ht="14.25">
      <c r="B9" s="44" t="s">
        <v>90</v>
      </c>
      <c r="C9" s="87">
        <v>7160508.274000019</v>
      </c>
      <c r="D9" s="88">
        <v>285454</v>
      </c>
      <c r="E9" s="63">
        <f t="shared" si="0"/>
        <v>25084.63105789381</v>
      </c>
      <c r="F9" s="166" t="s">
        <v>90</v>
      </c>
    </row>
    <row r="10" spans="2:6" ht="14.25">
      <c r="B10" s="44" t="s">
        <v>89</v>
      </c>
      <c r="C10" s="87">
        <v>6490154.322999984</v>
      </c>
      <c r="D10" s="88">
        <v>265889</v>
      </c>
      <c r="E10" s="63">
        <f t="shared" si="0"/>
        <v>24409.262222205445</v>
      </c>
      <c r="F10" s="166" t="s">
        <v>89</v>
      </c>
    </row>
    <row r="11" spans="2:6" ht="14.25">
      <c r="B11" s="44" t="s">
        <v>73</v>
      </c>
      <c r="C11" s="87">
        <v>29131944.16899979</v>
      </c>
      <c r="D11" s="88">
        <v>1241388</v>
      </c>
      <c r="E11" s="63">
        <f t="shared" si="0"/>
        <v>23467.235198825663</v>
      </c>
      <c r="F11" s="166" t="s">
        <v>73</v>
      </c>
    </row>
    <row r="12" spans="2:6" ht="14.25">
      <c r="B12" s="44" t="s">
        <v>67</v>
      </c>
      <c r="C12" s="87">
        <v>20630182.261999905</v>
      </c>
      <c r="D12" s="88">
        <v>882287</v>
      </c>
      <c r="E12" s="63">
        <f t="shared" si="0"/>
        <v>23382.6206914529</v>
      </c>
      <c r="F12" s="166" t="s">
        <v>67</v>
      </c>
    </row>
    <row r="13" spans="2:6" ht="14.25">
      <c r="B13" s="93" t="s">
        <v>77</v>
      </c>
      <c r="C13" s="94">
        <v>3221703.9299999923</v>
      </c>
      <c r="D13" s="95">
        <v>138672</v>
      </c>
      <c r="E13" s="64">
        <f t="shared" si="0"/>
        <v>23232.54824333674</v>
      </c>
      <c r="F13" s="166" t="s">
        <v>77</v>
      </c>
    </row>
    <row r="14" spans="2:6" ht="14.25">
      <c r="B14" s="44" t="s">
        <v>54</v>
      </c>
      <c r="C14" s="87">
        <v>11169752.34799999</v>
      </c>
      <c r="D14" s="88">
        <v>498347</v>
      </c>
      <c r="E14" s="63">
        <f t="shared" si="0"/>
        <v>22413.6040710589</v>
      </c>
      <c r="F14" s="166" t="s">
        <v>54</v>
      </c>
    </row>
    <row r="15" spans="2:6" ht="14.25">
      <c r="B15" s="44" t="s">
        <v>69</v>
      </c>
      <c r="C15" s="87">
        <v>8932963.120999932</v>
      </c>
      <c r="D15" s="88">
        <v>402517</v>
      </c>
      <c r="E15" s="63">
        <f t="shared" si="0"/>
        <v>22192.759861074024</v>
      </c>
      <c r="F15" s="166" t="s">
        <v>69</v>
      </c>
    </row>
    <row r="16" spans="2:6" ht="14.25">
      <c r="B16" s="44" t="s">
        <v>83</v>
      </c>
      <c r="C16" s="87">
        <v>7396607.652999997</v>
      </c>
      <c r="D16" s="88">
        <v>333767</v>
      </c>
      <c r="E16" s="63">
        <f t="shared" si="0"/>
        <v>22160.991509046722</v>
      </c>
      <c r="F16" s="166" t="s">
        <v>83</v>
      </c>
    </row>
    <row r="17" spans="2:6" ht="14.25">
      <c r="B17" s="44" t="s">
        <v>49</v>
      </c>
      <c r="C17" s="87">
        <v>10903338.044999957</v>
      </c>
      <c r="D17" s="88">
        <v>503244</v>
      </c>
      <c r="E17" s="63">
        <f t="shared" si="0"/>
        <v>21666.106391730365</v>
      </c>
      <c r="F17" s="166" t="s">
        <v>49</v>
      </c>
    </row>
    <row r="18" spans="2:6" ht="14.25">
      <c r="B18" s="93" t="s">
        <v>78</v>
      </c>
      <c r="C18" s="94">
        <v>8903629.775000066</v>
      </c>
      <c r="D18" s="95">
        <v>414393</v>
      </c>
      <c r="E18" s="64">
        <f t="shared" si="0"/>
        <v>21485.956024836487</v>
      </c>
      <c r="F18" s="166" t="s">
        <v>78</v>
      </c>
    </row>
    <row r="19" spans="2:6" ht="14.25">
      <c r="B19" s="44" t="s">
        <v>64</v>
      </c>
      <c r="C19" s="87">
        <v>4385146.624000013</v>
      </c>
      <c r="D19" s="88">
        <v>211797</v>
      </c>
      <c r="E19" s="63">
        <f t="shared" si="0"/>
        <v>20704.479402446745</v>
      </c>
      <c r="F19" s="166" t="s">
        <v>64</v>
      </c>
    </row>
    <row r="20" spans="2:6" ht="14.25">
      <c r="B20" s="44" t="s">
        <v>70</v>
      </c>
      <c r="C20" s="87">
        <v>5931640.753999978</v>
      </c>
      <c r="D20" s="88">
        <v>295640</v>
      </c>
      <c r="E20" s="63">
        <f t="shared" si="0"/>
        <v>20063.728703828907</v>
      </c>
      <c r="F20" s="166" t="s">
        <v>70</v>
      </c>
    </row>
    <row r="21" spans="2:6" ht="14.25">
      <c r="B21" s="44" t="s">
        <v>59</v>
      </c>
      <c r="C21" s="87">
        <v>38197670.44599998</v>
      </c>
      <c r="D21" s="88">
        <v>2005905</v>
      </c>
      <c r="E21" s="63">
        <f t="shared" si="0"/>
        <v>19042.611911331784</v>
      </c>
      <c r="F21" s="166" t="s">
        <v>59</v>
      </c>
    </row>
    <row r="22" spans="2:6" ht="14.25">
      <c r="B22" s="44" t="s">
        <v>61</v>
      </c>
      <c r="C22" s="87">
        <v>3973160.983000025</v>
      </c>
      <c r="D22" s="88">
        <v>209834</v>
      </c>
      <c r="E22" s="63">
        <f t="shared" si="0"/>
        <v>18934.781698866842</v>
      </c>
      <c r="F22" s="166" t="s">
        <v>61</v>
      </c>
    </row>
    <row r="23" spans="2:6" ht="14.25">
      <c r="B23" s="93" t="s">
        <v>65</v>
      </c>
      <c r="C23" s="94">
        <v>8852035.1010001</v>
      </c>
      <c r="D23" s="95">
        <v>488005</v>
      </c>
      <c r="E23" s="64">
        <f t="shared" si="0"/>
        <v>18139.23033780412</v>
      </c>
      <c r="F23" s="166" t="s">
        <v>65</v>
      </c>
    </row>
    <row r="24" spans="2:6" ht="14.25">
      <c r="B24" s="44" t="s">
        <v>55</v>
      </c>
      <c r="C24" s="87">
        <v>9005688.88199991</v>
      </c>
      <c r="D24" s="88">
        <v>500126</v>
      </c>
      <c r="E24" s="63">
        <f t="shared" si="0"/>
        <v>18006.84004030966</v>
      </c>
      <c r="F24" s="166" t="s">
        <v>55</v>
      </c>
    </row>
    <row r="25" spans="2:6" ht="14.25">
      <c r="B25" s="44" t="s">
        <v>56</v>
      </c>
      <c r="C25" s="87">
        <v>31622275.613999844</v>
      </c>
      <c r="D25" s="88">
        <v>1762772</v>
      </c>
      <c r="E25" s="63">
        <f t="shared" si="0"/>
        <v>17938.948209978284</v>
      </c>
      <c r="F25" s="166" t="s">
        <v>56</v>
      </c>
    </row>
    <row r="26" spans="2:6" ht="14.25">
      <c r="B26" s="44" t="s">
        <v>60</v>
      </c>
      <c r="C26" s="87">
        <v>8564952.412</v>
      </c>
      <c r="D26" s="88">
        <v>492044</v>
      </c>
      <c r="E26" s="63">
        <f t="shared" si="0"/>
        <v>17406.8831486615</v>
      </c>
      <c r="F26" s="166" t="s">
        <v>60</v>
      </c>
    </row>
    <row r="27" spans="2:6" ht="14.25">
      <c r="B27" s="44" t="s">
        <v>81</v>
      </c>
      <c r="C27" s="87">
        <v>2878341.249000013</v>
      </c>
      <c r="D27" s="88">
        <v>166155</v>
      </c>
      <c r="E27" s="63">
        <f t="shared" si="0"/>
        <v>17323.22980951529</v>
      </c>
      <c r="F27" s="166" t="s">
        <v>81</v>
      </c>
    </row>
    <row r="28" spans="2:6" ht="15" thickBot="1">
      <c r="B28" s="93" t="s">
        <v>71</v>
      </c>
      <c r="C28" s="94">
        <v>9954346.679999948</v>
      </c>
      <c r="D28" s="95">
        <v>587061</v>
      </c>
      <c r="E28" s="64">
        <f t="shared" si="0"/>
        <v>16956.23909610747</v>
      </c>
      <c r="F28" s="166" t="s">
        <v>71</v>
      </c>
    </row>
    <row r="29" spans="2:6" ht="15" thickBot="1">
      <c r="B29" s="102" t="s">
        <v>68</v>
      </c>
      <c r="C29" s="168">
        <v>27300930.296999693</v>
      </c>
      <c r="D29" s="104">
        <v>1627477</v>
      </c>
      <c r="E29" s="65">
        <f t="shared" si="0"/>
        <v>16775.002225530498</v>
      </c>
      <c r="F29" s="166" t="s">
        <v>68</v>
      </c>
    </row>
    <row r="30" spans="2:6" ht="14.25">
      <c r="B30" s="44" t="s">
        <v>48</v>
      </c>
      <c r="C30" s="87">
        <v>4739574.828000069</v>
      </c>
      <c r="D30" s="88">
        <v>287167</v>
      </c>
      <c r="E30" s="63">
        <f t="shared" si="0"/>
        <v>16504.59428834117</v>
      </c>
      <c r="F30" s="166" t="s">
        <v>48</v>
      </c>
    </row>
    <row r="31" spans="2:6" ht="14.25">
      <c r="B31" s="44" t="s">
        <v>87</v>
      </c>
      <c r="C31" s="87">
        <v>5620398.644999951</v>
      </c>
      <c r="D31" s="88">
        <v>349348</v>
      </c>
      <c r="E31" s="63">
        <f t="shared" si="0"/>
        <v>16088.251957932926</v>
      </c>
      <c r="F31" s="166" t="s">
        <v>87</v>
      </c>
    </row>
    <row r="32" spans="2:6" ht="14.25">
      <c r="B32" s="149" t="s">
        <v>53</v>
      </c>
      <c r="C32" s="150">
        <v>12202407.480000138</v>
      </c>
      <c r="D32" s="151">
        <v>760607</v>
      </c>
      <c r="E32" s="152">
        <f t="shared" si="0"/>
        <v>16042.986036152886</v>
      </c>
      <c r="F32" s="166" t="s">
        <v>53</v>
      </c>
    </row>
    <row r="33" spans="2:6" ht="14.25">
      <c r="B33" s="44" t="s">
        <v>76</v>
      </c>
      <c r="C33" s="87">
        <v>1969405.025999993</v>
      </c>
      <c r="D33" s="88">
        <v>125725</v>
      </c>
      <c r="E33" s="63">
        <f t="shared" si="0"/>
        <v>15664.386764764311</v>
      </c>
      <c r="F33" s="166" t="s">
        <v>76</v>
      </c>
    </row>
    <row r="34" spans="2:6" ht="14.25">
      <c r="B34" s="44" t="s">
        <v>57</v>
      </c>
      <c r="C34" s="87">
        <v>22043232.004999995</v>
      </c>
      <c r="D34" s="88">
        <v>1510530</v>
      </c>
      <c r="E34" s="63">
        <f t="shared" si="0"/>
        <v>14593.044828636304</v>
      </c>
      <c r="F34" s="166" t="s">
        <v>57</v>
      </c>
    </row>
    <row r="35" spans="2:6" ht="14.25">
      <c r="B35" s="44" t="s">
        <v>74</v>
      </c>
      <c r="C35" s="87">
        <v>4804490.596000105</v>
      </c>
      <c r="D35" s="88">
        <v>330614</v>
      </c>
      <c r="E35" s="63">
        <f t="shared" si="0"/>
        <v>14532.02404011961</v>
      </c>
      <c r="F35" s="166" t="s">
        <v>74</v>
      </c>
    </row>
    <row r="36" spans="2:6" ht="14.25">
      <c r="B36" s="44" t="s">
        <v>58</v>
      </c>
      <c r="C36" s="87">
        <v>44316178.56499982</v>
      </c>
      <c r="D36" s="88">
        <v>3204927</v>
      </c>
      <c r="E36" s="63">
        <f t="shared" si="0"/>
        <v>13827.515748408565</v>
      </c>
      <c r="F36" s="166" t="s">
        <v>58</v>
      </c>
    </row>
    <row r="37" spans="2:6" ht="14.25">
      <c r="B37" s="149" t="s">
        <v>47</v>
      </c>
      <c r="C37" s="150">
        <v>4582579.343999982</v>
      </c>
      <c r="D37" s="151">
        <v>339969</v>
      </c>
      <c r="E37" s="152">
        <f t="shared" si="0"/>
        <v>13479.40354561734</v>
      </c>
      <c r="F37" s="166" t="s">
        <v>47</v>
      </c>
    </row>
    <row r="38" spans="2:6" ht="14.25">
      <c r="B38" s="44" t="s">
        <v>88</v>
      </c>
      <c r="C38" s="87">
        <v>6069635.84800002</v>
      </c>
      <c r="D38" s="88">
        <v>450908</v>
      </c>
      <c r="E38" s="63">
        <f t="shared" si="0"/>
        <v>13460.918519964205</v>
      </c>
      <c r="F38" s="166" t="s">
        <v>88</v>
      </c>
    </row>
    <row r="39" spans="2:6" ht="14.25">
      <c r="B39" s="44" t="s">
        <v>62</v>
      </c>
      <c r="C39" s="87">
        <v>3088575.1150000095</v>
      </c>
      <c r="D39" s="88">
        <v>241965</v>
      </c>
      <c r="E39" s="63">
        <f t="shared" si="0"/>
        <v>12764.55319984299</v>
      </c>
      <c r="F39" s="166" t="s">
        <v>62</v>
      </c>
    </row>
    <row r="40" spans="2:6" ht="14.25">
      <c r="B40" s="44" t="s">
        <v>46</v>
      </c>
      <c r="C40" s="87">
        <v>14578669.46299994</v>
      </c>
      <c r="D40" s="88">
        <v>1221398</v>
      </c>
      <c r="E40" s="63">
        <f t="shared" si="0"/>
        <v>11936.051527020627</v>
      </c>
      <c r="F40" s="166" t="s">
        <v>46</v>
      </c>
    </row>
    <row r="41" spans="2:6" ht="14.25">
      <c r="B41" s="44" t="s">
        <v>79</v>
      </c>
      <c r="C41" s="87">
        <v>6876052.462000072</v>
      </c>
      <c r="D41" s="88">
        <v>595418</v>
      </c>
      <c r="E41" s="63">
        <f t="shared" si="0"/>
        <v>11548.277784682477</v>
      </c>
      <c r="F41" s="166" t="s">
        <v>79</v>
      </c>
    </row>
    <row r="42" spans="2:6" ht="14.25">
      <c r="B42" s="149" t="s">
        <v>82</v>
      </c>
      <c r="C42" s="150">
        <v>2438372.893999994</v>
      </c>
      <c r="D42" s="151">
        <v>215801</v>
      </c>
      <c r="E42" s="152">
        <f t="shared" si="0"/>
        <v>11299.173284646475</v>
      </c>
      <c r="F42" s="166" t="s">
        <v>82</v>
      </c>
    </row>
    <row r="43" spans="2:6" ht="14.25">
      <c r="B43" s="44" t="s">
        <v>86</v>
      </c>
      <c r="C43" s="87">
        <v>1995663.4890000224</v>
      </c>
      <c r="D43" s="88">
        <v>187722</v>
      </c>
      <c r="E43" s="63">
        <f t="shared" si="0"/>
        <v>10630.95156135148</v>
      </c>
      <c r="F43" s="166" t="s">
        <v>86</v>
      </c>
    </row>
    <row r="44" spans="2:6" ht="14.25">
      <c r="B44" s="44" t="s">
        <v>85</v>
      </c>
      <c r="C44" s="87">
        <v>10906919.460000038</v>
      </c>
      <c r="D44" s="88">
        <v>1160421</v>
      </c>
      <c r="E44" s="63">
        <f t="shared" si="0"/>
        <v>9399.105548762076</v>
      </c>
      <c r="F44" s="166" t="s">
        <v>85</v>
      </c>
    </row>
    <row r="45" spans="2:6" ht="14.25">
      <c r="B45" s="44" t="s">
        <v>63</v>
      </c>
      <c r="C45" s="87">
        <v>1363181.104000032</v>
      </c>
      <c r="D45" s="88">
        <v>157858</v>
      </c>
      <c r="E45" s="63">
        <f t="shared" si="0"/>
        <v>8635.489515894235</v>
      </c>
      <c r="F45" s="166" t="s">
        <v>63</v>
      </c>
    </row>
    <row r="46" spans="2:6" ht="14.25">
      <c r="B46" s="44" t="s">
        <v>84</v>
      </c>
      <c r="C46" s="87">
        <v>1544690.6430000216</v>
      </c>
      <c r="D46" s="88">
        <v>182533</v>
      </c>
      <c r="E46" s="63">
        <f t="shared" si="0"/>
        <v>8462.528107246479</v>
      </c>
      <c r="F46" s="166" t="s">
        <v>84</v>
      </c>
    </row>
    <row r="47" spans="2:6" ht="14.25">
      <c r="B47" s="149" t="s">
        <v>72</v>
      </c>
      <c r="C47" s="169">
        <v>10419404.74399972</v>
      </c>
      <c r="D47" s="151">
        <v>2122050</v>
      </c>
      <c r="E47" s="152">
        <f t="shared" si="0"/>
        <v>4910.065617680883</v>
      </c>
      <c r="F47" s="166" t="s">
        <v>72</v>
      </c>
    </row>
    <row r="48" spans="2:6" ht="14.25">
      <c r="B48" s="44" t="s">
        <v>91</v>
      </c>
      <c r="C48" s="87">
        <v>498620.22200003266</v>
      </c>
      <c r="D48" s="88">
        <v>405880</v>
      </c>
      <c r="E48" s="63">
        <f t="shared" si="0"/>
        <v>1228.4917266187856</v>
      </c>
      <c r="F48" s="166" t="s">
        <v>91</v>
      </c>
    </row>
    <row r="49" spans="2:6" ht="14.25">
      <c r="B49" s="45" t="s">
        <v>92</v>
      </c>
      <c r="C49" s="111">
        <v>-511776.340000093</v>
      </c>
      <c r="D49" s="112">
        <v>426984</v>
      </c>
      <c r="E49" s="66">
        <f t="shared" si="0"/>
        <v>-1198.58434976508</v>
      </c>
      <c r="F49" s="167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52"/>
  <sheetViews>
    <sheetView zoomScalePageLayoutView="0" workbookViewId="0" topLeftCell="A1">
      <selection activeCell="E47" sqref="E47"/>
    </sheetView>
  </sheetViews>
  <sheetFormatPr defaultColWidth="9.140625" defaultRowHeight="15"/>
  <cols>
    <col min="7" max="7" width="12.00390625" style="0" customWidth="1"/>
    <col min="8" max="8" width="12.28125" style="0" customWidth="1"/>
    <col min="11" max="11" width="12.00390625" style="0" customWidth="1"/>
  </cols>
  <sheetData>
    <row r="2" spans="2:17" ht="13.5">
      <c r="B2" s="1" t="s">
        <v>103</v>
      </c>
      <c r="C2" s="1" t="s">
        <v>104</v>
      </c>
      <c r="D2" s="1" t="s">
        <v>105</v>
      </c>
      <c r="F2" s="2" t="s">
        <v>103</v>
      </c>
      <c r="G2" s="2" t="s">
        <v>104</v>
      </c>
      <c r="H2" s="2" t="s">
        <v>105</v>
      </c>
      <c r="J2" s="1" t="s">
        <v>103</v>
      </c>
      <c r="K2" s="1" t="s">
        <v>112</v>
      </c>
      <c r="L2" s="1" t="s">
        <v>105</v>
      </c>
      <c r="N2" s="2" t="s">
        <v>103</v>
      </c>
      <c r="O2" s="2" t="s">
        <v>112</v>
      </c>
      <c r="P2" s="2" t="s">
        <v>105</v>
      </c>
      <c r="Q2" s="2"/>
    </row>
    <row r="3" spans="2:16" ht="13.5">
      <c r="B3" s="1">
        <v>31</v>
      </c>
      <c r="C3" s="1" t="str">
        <f>'府内状況'!B5</f>
        <v>大阪市</v>
      </c>
      <c r="D3" s="3">
        <v>2398.02004931934</v>
      </c>
      <c r="F3">
        <v>1</v>
      </c>
      <c r="G3" t="s">
        <v>35</v>
      </c>
      <c r="H3" s="3">
        <v>76114.77605938757</v>
      </c>
      <c r="J3" s="5">
        <v>38</v>
      </c>
      <c r="K3" s="1" t="str">
        <f>'全国状況'!B5</f>
        <v>北海道</v>
      </c>
      <c r="L3" s="3">
        <v>5670.840579272203</v>
      </c>
      <c r="N3" s="1">
        <v>1</v>
      </c>
      <c r="O3" s="1" t="s">
        <v>128</v>
      </c>
      <c r="P3" s="4">
        <v>31300.411105476313</v>
      </c>
    </row>
    <row r="4" spans="2:16" ht="13.5">
      <c r="B4" s="1">
        <v>28</v>
      </c>
      <c r="C4" s="1" t="str">
        <f>'府内状況'!B6</f>
        <v>堺市</v>
      </c>
      <c r="D4" s="3">
        <v>6732.443063282337</v>
      </c>
      <c r="F4">
        <v>2</v>
      </c>
      <c r="G4" t="s">
        <v>44</v>
      </c>
      <c r="H4" s="3">
        <v>53537.488754716986</v>
      </c>
      <c r="J4" s="5">
        <v>40</v>
      </c>
      <c r="K4" s="1" t="str">
        <f>'全国状況'!B6</f>
        <v>青森県</v>
      </c>
      <c r="L4" s="3">
        <v>4247.500947292088</v>
      </c>
      <c r="N4" s="1">
        <v>2</v>
      </c>
      <c r="O4" s="1" t="s">
        <v>142</v>
      </c>
      <c r="P4" s="4">
        <v>27328.325330755055</v>
      </c>
    </row>
    <row r="5" spans="2:16" ht="13.5">
      <c r="B5" s="1">
        <v>37</v>
      </c>
      <c r="C5" s="1" t="str">
        <f>'府内状況'!B7</f>
        <v>岸和田市</v>
      </c>
      <c r="D5" s="3">
        <v>-10468.11868718462</v>
      </c>
      <c r="F5">
        <v>3</v>
      </c>
      <c r="G5" t="s">
        <v>34</v>
      </c>
      <c r="H5" s="3">
        <v>44307.8583889174</v>
      </c>
      <c r="J5" s="5">
        <v>28</v>
      </c>
      <c r="K5" s="1" t="str">
        <f>'全国状況'!B7</f>
        <v>岩手県</v>
      </c>
      <c r="L5" s="3">
        <v>11169.714901859925</v>
      </c>
      <c r="N5" s="1">
        <v>3</v>
      </c>
      <c r="O5" s="1" t="s">
        <v>127</v>
      </c>
      <c r="P5" s="4">
        <v>23515.64055650758</v>
      </c>
    </row>
    <row r="6" spans="2:16" ht="13.5">
      <c r="B6" s="1">
        <v>18</v>
      </c>
      <c r="C6" s="1" t="str">
        <f>'府内状況'!B8</f>
        <v>豊中市</v>
      </c>
      <c r="D6" s="3">
        <v>14984.097291657114</v>
      </c>
      <c r="F6">
        <v>4</v>
      </c>
      <c r="G6" t="s">
        <v>42</v>
      </c>
      <c r="H6" s="3">
        <v>41559.55580412627</v>
      </c>
      <c r="J6" s="5">
        <v>8</v>
      </c>
      <c r="K6" s="1" t="str">
        <f>'全国状況'!B8</f>
        <v>宮城県</v>
      </c>
      <c r="L6" s="3">
        <v>19545.066909811343</v>
      </c>
      <c r="N6" s="1">
        <v>4</v>
      </c>
      <c r="O6" s="1" t="s">
        <v>156</v>
      </c>
      <c r="P6" s="4">
        <v>23289.674077592317</v>
      </c>
    </row>
    <row r="7" spans="2:16" ht="13.5">
      <c r="B7" s="1">
        <v>30</v>
      </c>
      <c r="C7" s="1" t="str">
        <f>'府内状況'!B9</f>
        <v>池田市</v>
      </c>
      <c r="D7" s="3">
        <v>3299.4789496910853</v>
      </c>
      <c r="F7">
        <v>5</v>
      </c>
      <c r="G7" t="s">
        <v>33</v>
      </c>
      <c r="H7" s="3">
        <v>39141.820635410244</v>
      </c>
      <c r="J7" s="5">
        <v>5</v>
      </c>
      <c r="K7" s="1" t="str">
        <f>'全国状況'!B9</f>
        <v>秋田県</v>
      </c>
      <c r="L7" s="3">
        <v>22307.009739393212</v>
      </c>
      <c r="N7" s="1">
        <v>5</v>
      </c>
      <c r="O7" s="1" t="s">
        <v>126</v>
      </c>
      <c r="P7" s="4">
        <v>22307.009739393212</v>
      </c>
    </row>
    <row r="8" spans="2:16" ht="13.5">
      <c r="B8" s="1">
        <v>39</v>
      </c>
      <c r="C8" s="1" t="str">
        <f>'府内状況'!B10</f>
        <v>吹田市</v>
      </c>
      <c r="D8" s="3">
        <v>-16531.98100449429</v>
      </c>
      <c r="F8">
        <v>6</v>
      </c>
      <c r="G8" t="s">
        <v>38</v>
      </c>
      <c r="H8" s="3">
        <v>34060.66337782937</v>
      </c>
      <c r="J8" s="5">
        <v>3</v>
      </c>
      <c r="K8" s="1" t="str">
        <f>'全国状況'!B10</f>
        <v>山形県</v>
      </c>
      <c r="L8" s="3">
        <v>23515.64055650758</v>
      </c>
      <c r="N8" s="1">
        <v>6</v>
      </c>
      <c r="O8" s="1" t="s">
        <v>145</v>
      </c>
      <c r="P8" s="4">
        <v>20088.29828898106</v>
      </c>
    </row>
    <row r="9" spans="2:16" ht="13.5">
      <c r="B9" s="1">
        <v>34</v>
      </c>
      <c r="C9" s="1" t="str">
        <f>'府内状況'!B11</f>
        <v>泉大津市</v>
      </c>
      <c r="D9" s="3">
        <v>1616.6635546738244</v>
      </c>
      <c r="F9">
        <v>7</v>
      </c>
      <c r="G9" t="s">
        <v>18</v>
      </c>
      <c r="H9" s="3">
        <v>31438.390833394737</v>
      </c>
      <c r="J9" s="5">
        <v>1</v>
      </c>
      <c r="K9" s="1" t="str">
        <f>'全国状況'!B11</f>
        <v>福島県</v>
      </c>
      <c r="L9" s="3">
        <v>31300.411105476313</v>
      </c>
      <c r="N9" s="1">
        <v>7</v>
      </c>
      <c r="O9" s="1" t="s">
        <v>166</v>
      </c>
      <c r="P9" s="4">
        <v>20044.372848152354</v>
      </c>
    </row>
    <row r="10" spans="2:16" ht="13.5">
      <c r="B10" s="1">
        <v>17</v>
      </c>
      <c r="C10" s="1" t="str">
        <f>'府内状況'!B12</f>
        <v>高槻市</v>
      </c>
      <c r="D10" s="3">
        <v>14985.238882497124</v>
      </c>
      <c r="F10">
        <v>8</v>
      </c>
      <c r="G10" t="s">
        <v>40</v>
      </c>
      <c r="H10" s="3">
        <v>30488.969564265386</v>
      </c>
      <c r="J10" s="5">
        <v>17</v>
      </c>
      <c r="K10" s="1" t="str">
        <f>'全国状況'!B12</f>
        <v>茨城県</v>
      </c>
      <c r="L10" s="3">
        <v>14396.760864864096</v>
      </c>
      <c r="N10" s="1">
        <v>8</v>
      </c>
      <c r="O10" s="1" t="s">
        <v>125</v>
      </c>
      <c r="P10" s="4">
        <v>19545.066909811343</v>
      </c>
    </row>
    <row r="11" spans="2:16" ht="13.5">
      <c r="B11" s="1">
        <v>14</v>
      </c>
      <c r="C11" s="1" t="str">
        <f>'府内状況'!B13</f>
        <v>貝塚市</v>
      </c>
      <c r="D11" s="3">
        <v>15156.317130322066</v>
      </c>
      <c r="F11">
        <v>9</v>
      </c>
      <c r="G11" t="s">
        <v>32</v>
      </c>
      <c r="H11" s="3">
        <v>28415.792986627042</v>
      </c>
      <c r="J11" s="5">
        <v>10</v>
      </c>
      <c r="K11" s="1" t="str">
        <f>'全国状況'!B13</f>
        <v>栃木県</v>
      </c>
      <c r="L11" s="3">
        <v>17938.491160953003</v>
      </c>
      <c r="N11" s="1">
        <v>9</v>
      </c>
      <c r="O11" s="1" t="s">
        <v>154</v>
      </c>
      <c r="P11" s="4">
        <v>18884.753224070933</v>
      </c>
    </row>
    <row r="12" spans="2:16" ht="13.5">
      <c r="B12" s="1">
        <v>12</v>
      </c>
      <c r="C12" s="1" t="str">
        <f>'府内状況'!B14</f>
        <v>守口市</v>
      </c>
      <c r="D12" s="3">
        <v>19802.373079112123</v>
      </c>
      <c r="F12">
        <v>10</v>
      </c>
      <c r="G12" t="s">
        <v>26</v>
      </c>
      <c r="H12" s="3">
        <v>25439.574878997817</v>
      </c>
      <c r="J12" s="5">
        <v>22</v>
      </c>
      <c r="K12" s="1" t="str">
        <f>'全国状況'!B14</f>
        <v>群馬県</v>
      </c>
      <c r="L12" s="3">
        <v>13303.64173409155</v>
      </c>
      <c r="N12" s="1">
        <v>10</v>
      </c>
      <c r="O12" s="1" t="s">
        <v>130</v>
      </c>
      <c r="P12" s="4">
        <v>17938.491160953003</v>
      </c>
    </row>
    <row r="13" spans="2:16" ht="13.5">
      <c r="B13" s="1">
        <v>29</v>
      </c>
      <c r="C13" s="1" t="str">
        <f>'府内状況'!B15</f>
        <v>枚方市</v>
      </c>
      <c r="D13" s="3">
        <v>6171.296894914956</v>
      </c>
      <c r="F13">
        <v>11</v>
      </c>
      <c r="G13" t="s">
        <v>43</v>
      </c>
      <c r="H13" s="3">
        <v>22919.44514285714</v>
      </c>
      <c r="J13" s="5">
        <v>16</v>
      </c>
      <c r="K13" s="1" t="str">
        <f>'全国状況'!B15</f>
        <v>埼玉県</v>
      </c>
      <c r="L13" s="3">
        <v>14606.818089103752</v>
      </c>
      <c r="N13" s="1">
        <v>11</v>
      </c>
      <c r="O13" s="1" t="s">
        <v>151</v>
      </c>
      <c r="P13" s="4">
        <v>17229.22807943202</v>
      </c>
    </row>
    <row r="14" spans="2:16" ht="13.5">
      <c r="B14" s="1">
        <v>19</v>
      </c>
      <c r="C14" s="1" t="str">
        <f>'府内状況'!B16</f>
        <v>茨木市</v>
      </c>
      <c r="D14" s="3">
        <v>14944.568184536523</v>
      </c>
      <c r="F14">
        <v>12</v>
      </c>
      <c r="G14" t="s">
        <v>11</v>
      </c>
      <c r="H14" s="3">
        <v>19802.373079112123</v>
      </c>
      <c r="J14" s="5">
        <v>32</v>
      </c>
      <c r="K14" s="1" t="str">
        <f>'全国状況'!B16</f>
        <v>千葉県</v>
      </c>
      <c r="L14" s="3">
        <v>8222.035124923168</v>
      </c>
      <c r="N14" s="1">
        <v>12</v>
      </c>
      <c r="O14" s="1" t="s">
        <v>143</v>
      </c>
      <c r="P14" s="4">
        <v>16165.15504086383</v>
      </c>
    </row>
    <row r="15" spans="2:16" ht="13.5">
      <c r="B15" s="1">
        <v>26</v>
      </c>
      <c r="C15" s="1" t="str">
        <f>'府内状況'!B17</f>
        <v>八尾市</v>
      </c>
      <c r="D15" s="3">
        <v>7980.616669378818</v>
      </c>
      <c r="F15">
        <v>13</v>
      </c>
      <c r="G15" t="s">
        <v>15</v>
      </c>
      <c r="H15" s="3">
        <v>15366.896741009681</v>
      </c>
      <c r="J15" s="5">
        <v>29</v>
      </c>
      <c r="K15" s="1" t="str">
        <f>'全国状況'!B17</f>
        <v>東京都</v>
      </c>
      <c r="L15" s="3">
        <v>10748.113317919433</v>
      </c>
      <c r="N15" s="1">
        <v>13</v>
      </c>
      <c r="O15" s="1" t="s">
        <v>153</v>
      </c>
      <c r="P15" s="4">
        <v>15756.598372944058</v>
      </c>
    </row>
    <row r="16" spans="2:16" ht="13.5">
      <c r="B16" s="1">
        <v>13</v>
      </c>
      <c r="C16" s="1" t="str">
        <f>'府内状況'!B18</f>
        <v>泉佐野市</v>
      </c>
      <c r="D16" s="3">
        <v>15366.896741009681</v>
      </c>
      <c r="F16">
        <v>14</v>
      </c>
      <c r="G16" t="s">
        <v>10</v>
      </c>
      <c r="H16" s="3">
        <v>15156.317130322066</v>
      </c>
      <c r="J16" s="5">
        <v>18</v>
      </c>
      <c r="K16" s="1" t="str">
        <f>'全国状況'!B18</f>
        <v>神奈川県</v>
      </c>
      <c r="L16" s="3">
        <v>14375.40573456416</v>
      </c>
      <c r="N16" s="1">
        <v>14</v>
      </c>
      <c r="O16" s="1" t="s">
        <v>137</v>
      </c>
      <c r="P16" s="4">
        <v>15607.940895408998</v>
      </c>
    </row>
    <row r="17" spans="2:16" ht="13.5">
      <c r="B17" s="1">
        <v>32</v>
      </c>
      <c r="C17" s="1" t="str">
        <f>'府内状況'!B19</f>
        <v>富田林市</v>
      </c>
      <c r="D17" s="3">
        <v>1948.966850028952</v>
      </c>
      <c r="F17">
        <v>15</v>
      </c>
      <c r="G17" t="s">
        <v>17</v>
      </c>
      <c r="H17" s="3">
        <v>15121.235845248108</v>
      </c>
      <c r="J17" s="5">
        <v>30</v>
      </c>
      <c r="K17" s="1" t="str">
        <f>'全国状況'!B19</f>
        <v>新潟県</v>
      </c>
      <c r="L17" s="3">
        <v>9537.068426123755</v>
      </c>
      <c r="N17" s="1">
        <v>15</v>
      </c>
      <c r="O17" s="1" t="s">
        <v>149</v>
      </c>
      <c r="P17" s="4">
        <v>15164.97522361223</v>
      </c>
    </row>
    <row r="18" spans="2:16" ht="13.5">
      <c r="B18" s="1">
        <v>15</v>
      </c>
      <c r="C18" s="1" t="str">
        <f>'府内状況'!B20</f>
        <v>寝屋川市</v>
      </c>
      <c r="D18" s="3">
        <v>15121.235845248108</v>
      </c>
      <c r="F18">
        <v>16</v>
      </c>
      <c r="G18" t="s">
        <v>29</v>
      </c>
      <c r="H18" s="3">
        <v>15094.652492343566</v>
      </c>
      <c r="J18" s="5">
        <v>14</v>
      </c>
      <c r="K18" s="1" t="str">
        <f>'全国状況'!B20</f>
        <v>富山県</v>
      </c>
      <c r="L18" s="3">
        <v>15607.940895408998</v>
      </c>
      <c r="N18" s="1">
        <v>16</v>
      </c>
      <c r="O18" s="1" t="s">
        <v>132</v>
      </c>
      <c r="P18" s="4">
        <v>14606.818089103752</v>
      </c>
    </row>
    <row r="19" spans="2:16" ht="13.5">
      <c r="B19" s="1">
        <v>7</v>
      </c>
      <c r="C19" s="1" t="str">
        <f>'府内状況'!B21</f>
        <v>河内長野市</v>
      </c>
      <c r="D19" s="3">
        <v>31438.390833394737</v>
      </c>
      <c r="F19">
        <v>17</v>
      </c>
      <c r="G19" t="s">
        <v>9</v>
      </c>
      <c r="H19" s="3">
        <v>14985.238882497124</v>
      </c>
      <c r="J19" s="5">
        <v>35</v>
      </c>
      <c r="K19" s="1" t="str">
        <f>'全国状況'!B21</f>
        <v>石川県</v>
      </c>
      <c r="L19" s="3">
        <v>7969.126671661854</v>
      </c>
      <c r="N19" s="1">
        <v>17</v>
      </c>
      <c r="O19" s="1" t="s">
        <v>129</v>
      </c>
      <c r="P19" s="4">
        <v>14396.760864864096</v>
      </c>
    </row>
    <row r="20" spans="2:16" ht="13.5">
      <c r="B20" s="1">
        <v>43</v>
      </c>
      <c r="C20" s="1" t="str">
        <f>'府内状況'!B22</f>
        <v>松原市</v>
      </c>
      <c r="D20" s="3">
        <v>-72238.80046789386</v>
      </c>
      <c r="F20">
        <v>18</v>
      </c>
      <c r="G20" t="s">
        <v>5</v>
      </c>
      <c r="H20" s="3">
        <v>14984.097291657114</v>
      </c>
      <c r="J20" s="5">
        <v>43</v>
      </c>
      <c r="K20" s="1" t="str">
        <f>'全国状況'!B22</f>
        <v>福井県</v>
      </c>
      <c r="L20" s="3">
        <v>-3544.51759059595</v>
      </c>
      <c r="N20" s="1">
        <v>18</v>
      </c>
      <c r="O20" s="1" t="s">
        <v>135</v>
      </c>
      <c r="P20" s="4">
        <v>14375.40573456416</v>
      </c>
    </row>
    <row r="21" spans="2:16" ht="13.5">
      <c r="B21" s="1">
        <v>24</v>
      </c>
      <c r="C21" s="1" t="str">
        <f>'府内状況'!B23</f>
        <v>大東市</v>
      </c>
      <c r="D21" s="3">
        <v>9892.063680060317</v>
      </c>
      <c r="F21">
        <v>19</v>
      </c>
      <c r="G21" t="s">
        <v>13</v>
      </c>
      <c r="H21" s="3">
        <v>14944.568184536523</v>
      </c>
      <c r="J21" s="5">
        <v>21</v>
      </c>
      <c r="K21" s="1" t="str">
        <f>'全国状況'!B23</f>
        <v>山梨県</v>
      </c>
      <c r="L21" s="3">
        <v>13440.73551603452</v>
      </c>
      <c r="N21" s="1">
        <v>19</v>
      </c>
      <c r="O21" s="1" t="s">
        <v>157</v>
      </c>
      <c r="P21" s="4">
        <v>14067.87210081703</v>
      </c>
    </row>
    <row r="22" spans="2:16" ht="13.5">
      <c r="B22" s="1">
        <v>35</v>
      </c>
      <c r="C22" s="1" t="str">
        <f>'府内状況'!B24</f>
        <v>和泉市</v>
      </c>
      <c r="D22" s="3">
        <v>1287.6034139602407</v>
      </c>
      <c r="F22">
        <v>20</v>
      </c>
      <c r="G22" t="s">
        <v>31</v>
      </c>
      <c r="H22" s="3">
        <v>14632.318591924271</v>
      </c>
      <c r="J22" s="5">
        <v>20</v>
      </c>
      <c r="K22" s="1" t="str">
        <f>'全国状況'!B24</f>
        <v>長野県</v>
      </c>
      <c r="L22" s="3">
        <v>14037.613679614384</v>
      </c>
      <c r="N22" s="1">
        <v>20</v>
      </c>
      <c r="O22" s="1" t="s">
        <v>141</v>
      </c>
      <c r="P22" s="4">
        <v>14037.613679614384</v>
      </c>
    </row>
    <row r="23" spans="2:16" ht="13.5">
      <c r="B23" s="1">
        <v>41</v>
      </c>
      <c r="C23" s="1" t="str">
        <f>'府内状況'!B25</f>
        <v>箕面市</v>
      </c>
      <c r="D23" s="3">
        <v>-25495.966672101746</v>
      </c>
      <c r="F23">
        <v>21</v>
      </c>
      <c r="G23" t="s">
        <v>28</v>
      </c>
      <c r="H23" s="3">
        <v>14423.893672135191</v>
      </c>
      <c r="J23" s="5">
        <v>2</v>
      </c>
      <c r="K23" s="1" t="str">
        <f>'全国状況'!B25</f>
        <v>岐阜県</v>
      </c>
      <c r="L23" s="3">
        <v>27328.325330755055</v>
      </c>
      <c r="N23" s="1">
        <v>21</v>
      </c>
      <c r="O23" s="1" t="s">
        <v>140</v>
      </c>
      <c r="P23" s="4">
        <v>13440.73551603452</v>
      </c>
    </row>
    <row r="24" spans="2:16" ht="13.5">
      <c r="B24" s="1">
        <v>38</v>
      </c>
      <c r="C24" s="1" t="str">
        <f>'府内状況'!B26</f>
        <v>柏原市</v>
      </c>
      <c r="D24" s="3">
        <v>-13288.694698781126</v>
      </c>
      <c r="F24">
        <v>22</v>
      </c>
      <c r="G24" t="s">
        <v>37</v>
      </c>
      <c r="H24" s="3">
        <v>13284.395058248778</v>
      </c>
      <c r="J24" s="5">
        <v>12</v>
      </c>
      <c r="K24" s="1" t="str">
        <f>'全国状況'!B26</f>
        <v>静岡県</v>
      </c>
      <c r="L24" s="3">
        <v>16165.15504086383</v>
      </c>
      <c r="N24" s="1">
        <v>22</v>
      </c>
      <c r="O24" s="1" t="s">
        <v>131</v>
      </c>
      <c r="P24" s="4">
        <v>13303.64173409155</v>
      </c>
    </row>
    <row r="25" spans="2:16" ht="13.5">
      <c r="B25" s="1">
        <v>33</v>
      </c>
      <c r="C25" s="1" t="str">
        <f>'府内状況'!B27</f>
        <v>羽曳野市</v>
      </c>
      <c r="D25" s="3">
        <v>1687.0058187863674</v>
      </c>
      <c r="F25">
        <v>23</v>
      </c>
      <c r="G25" t="s">
        <v>41</v>
      </c>
      <c r="H25" s="3">
        <v>11652.20870870871</v>
      </c>
      <c r="J25" s="5">
        <v>23</v>
      </c>
      <c r="K25" s="1" t="str">
        <f>'全国状況'!B27</f>
        <v>愛知県</v>
      </c>
      <c r="L25" s="3">
        <v>12319.501190357483</v>
      </c>
      <c r="N25" s="1">
        <v>23</v>
      </c>
      <c r="O25" s="1" t="s">
        <v>144</v>
      </c>
      <c r="P25" s="4">
        <v>12319.501190357483</v>
      </c>
    </row>
    <row r="26" spans="2:16" ht="13.5">
      <c r="B26" s="1">
        <v>40</v>
      </c>
      <c r="C26" s="1" t="str">
        <f>'府内状況'!B28</f>
        <v>門真市</v>
      </c>
      <c r="D26" s="3">
        <v>-22290.4520491923</v>
      </c>
      <c r="F26">
        <v>24</v>
      </c>
      <c r="G26" t="s">
        <v>20</v>
      </c>
      <c r="H26" s="3">
        <v>9892.063680060317</v>
      </c>
      <c r="J26" s="5">
        <v>6</v>
      </c>
      <c r="K26" s="1" t="str">
        <f>'全国状況'!B28</f>
        <v>三重県</v>
      </c>
      <c r="L26" s="3">
        <v>20088.29828898106</v>
      </c>
      <c r="N26" s="1">
        <v>24</v>
      </c>
      <c r="O26" s="1" t="s">
        <v>152</v>
      </c>
      <c r="P26" s="4">
        <v>12218.840765587955</v>
      </c>
    </row>
    <row r="27" spans="2:16" ht="13.5">
      <c r="B27" s="1">
        <v>10</v>
      </c>
      <c r="C27" s="1" t="str">
        <f>'府内状況'!B29</f>
        <v>摂津市</v>
      </c>
      <c r="D27" s="3">
        <v>25439.574878997817</v>
      </c>
      <c r="F27">
        <v>25</v>
      </c>
      <c r="G27" t="s">
        <v>30</v>
      </c>
      <c r="H27" s="3">
        <v>9481.244067271977</v>
      </c>
      <c r="J27" s="5">
        <v>27</v>
      </c>
      <c r="K27" s="1" t="str">
        <f>'全国状況'!B29</f>
        <v>滋賀県</v>
      </c>
      <c r="L27" s="3">
        <v>11228.258734946668</v>
      </c>
      <c r="N27" s="1">
        <v>25</v>
      </c>
      <c r="O27" s="1" t="s">
        <v>159</v>
      </c>
      <c r="P27" s="4">
        <v>12084.190581353807</v>
      </c>
    </row>
    <row r="28" spans="2:16" ht="13.5">
      <c r="B28" s="1">
        <v>42</v>
      </c>
      <c r="C28" s="1" t="str">
        <f>'府内状況'!B30</f>
        <v>高石市</v>
      </c>
      <c r="D28" s="3">
        <v>-30342.817725501944</v>
      </c>
      <c r="F28">
        <v>26</v>
      </c>
      <c r="G28" t="s">
        <v>14</v>
      </c>
      <c r="H28" s="3">
        <v>7980.616669378818</v>
      </c>
      <c r="J28" s="5">
        <v>33</v>
      </c>
      <c r="K28" s="1" t="str">
        <f>'全国状況'!B30</f>
        <v>京都府</v>
      </c>
      <c r="L28" s="3">
        <v>8125.844918641178</v>
      </c>
      <c r="N28" s="1">
        <v>26</v>
      </c>
      <c r="O28" s="1" t="s">
        <v>165</v>
      </c>
      <c r="P28" s="4">
        <v>11831.321305577187</v>
      </c>
    </row>
    <row r="29" spans="2:16" ht="13.5">
      <c r="B29" s="1">
        <v>21</v>
      </c>
      <c r="C29" s="1" t="str">
        <f>'府内状況'!B31</f>
        <v>藤井寺市</v>
      </c>
      <c r="D29" s="3">
        <v>14423.893672135191</v>
      </c>
      <c r="F29">
        <v>27</v>
      </c>
      <c r="G29" t="s">
        <v>36</v>
      </c>
      <c r="H29" s="3">
        <v>7203.965161923455</v>
      </c>
      <c r="J29" s="5">
        <v>44</v>
      </c>
      <c r="K29" s="1" t="str">
        <f>'全国状況'!B31</f>
        <v>大阪府</v>
      </c>
      <c r="L29" s="3">
        <v>-4009.237047656538</v>
      </c>
      <c r="N29" s="1">
        <v>27</v>
      </c>
      <c r="O29" s="1" t="s">
        <v>146</v>
      </c>
      <c r="P29" s="4">
        <v>11228.258734946668</v>
      </c>
    </row>
    <row r="30" spans="2:16" ht="13.5">
      <c r="B30" s="1">
        <v>16</v>
      </c>
      <c r="C30" s="1" t="str">
        <f>'府内状況'!B32</f>
        <v>東大阪市</v>
      </c>
      <c r="D30" s="3">
        <v>15094.652492343566</v>
      </c>
      <c r="F30">
        <v>28</v>
      </c>
      <c r="G30" t="s">
        <v>3</v>
      </c>
      <c r="H30" s="3">
        <v>6732.443063282337</v>
      </c>
      <c r="J30" s="5">
        <v>15</v>
      </c>
      <c r="K30" s="1" t="str">
        <f>'全国状況'!B32</f>
        <v>兵庫県</v>
      </c>
      <c r="L30" s="3">
        <v>15164.97522361223</v>
      </c>
      <c r="N30" s="1">
        <v>28</v>
      </c>
      <c r="O30" s="1" t="s">
        <v>124</v>
      </c>
      <c r="P30" s="4">
        <v>11169.714901859925</v>
      </c>
    </row>
    <row r="31" spans="2:16" ht="13.5">
      <c r="B31" s="1">
        <v>25</v>
      </c>
      <c r="C31" s="1" t="str">
        <f>'府内状況'!B33</f>
        <v>泉南市</v>
      </c>
      <c r="D31" s="3">
        <v>9481.244067271977</v>
      </c>
      <c r="F31">
        <v>29</v>
      </c>
      <c r="G31" t="s">
        <v>12</v>
      </c>
      <c r="H31" s="3">
        <v>6171.296894914956</v>
      </c>
      <c r="J31" s="5">
        <v>36</v>
      </c>
      <c r="K31" s="1" t="str">
        <f>'全国状況'!B33</f>
        <v>奈良県</v>
      </c>
      <c r="L31" s="3">
        <v>7629.4710419707335</v>
      </c>
      <c r="N31" s="1">
        <v>29</v>
      </c>
      <c r="O31" s="1" t="s">
        <v>134</v>
      </c>
      <c r="P31" s="4">
        <v>10748.113317919433</v>
      </c>
    </row>
    <row r="32" spans="2:16" ht="13.5">
      <c r="B32" s="1">
        <v>20</v>
      </c>
      <c r="C32" s="1" t="str">
        <f>'府内状況'!B34</f>
        <v>四條畷市</v>
      </c>
      <c r="D32" s="3">
        <v>14632.318591924271</v>
      </c>
      <c r="F32">
        <v>30</v>
      </c>
      <c r="G32" t="s">
        <v>6</v>
      </c>
      <c r="H32" s="3">
        <v>3299.4789496910853</v>
      </c>
      <c r="J32" s="5">
        <v>11</v>
      </c>
      <c r="K32" s="1" t="str">
        <f>'全国状況'!B34</f>
        <v>和歌山県</v>
      </c>
      <c r="L32" s="3">
        <v>17229.22807943202</v>
      </c>
      <c r="N32" s="1">
        <v>30</v>
      </c>
      <c r="O32" s="1" t="s">
        <v>136</v>
      </c>
      <c r="P32" s="4">
        <v>9537.068426123755</v>
      </c>
    </row>
    <row r="33" spans="2:16" ht="13.5">
      <c r="B33" s="1">
        <v>9</v>
      </c>
      <c r="C33" s="1" t="str">
        <f>'府内状況'!B35</f>
        <v>交野市</v>
      </c>
      <c r="D33" s="3">
        <v>28415.792986627042</v>
      </c>
      <c r="F33">
        <v>31</v>
      </c>
      <c r="G33" t="s">
        <v>2</v>
      </c>
      <c r="H33" s="3">
        <v>2398.02004931934</v>
      </c>
      <c r="J33" s="5">
        <v>24</v>
      </c>
      <c r="K33" s="1" t="str">
        <f>'全国状況'!B35</f>
        <v>鳥取県</v>
      </c>
      <c r="L33" s="3">
        <v>12218.840765587955</v>
      </c>
      <c r="N33" s="1">
        <v>31</v>
      </c>
      <c r="O33" s="1" t="s">
        <v>163</v>
      </c>
      <c r="P33" s="4">
        <v>8914.371335584487</v>
      </c>
    </row>
    <row r="34" spans="2:16" ht="13.5">
      <c r="B34" s="1">
        <v>5</v>
      </c>
      <c r="C34" s="1" t="str">
        <f>'府内状況'!B36</f>
        <v>島本町</v>
      </c>
      <c r="D34" s="3">
        <v>39141.820635410244</v>
      </c>
      <c r="F34">
        <v>32</v>
      </c>
      <c r="G34" t="s">
        <v>16</v>
      </c>
      <c r="H34" s="3">
        <v>1948.966850028952</v>
      </c>
      <c r="J34" s="5">
        <v>13</v>
      </c>
      <c r="K34" s="1" t="str">
        <f>'全国状況'!B36</f>
        <v>島根県</v>
      </c>
      <c r="L34" s="3">
        <v>15756.598372944058</v>
      </c>
      <c r="N34" s="1">
        <v>32</v>
      </c>
      <c r="O34" s="1" t="s">
        <v>133</v>
      </c>
      <c r="P34" s="4">
        <v>8222.035124923168</v>
      </c>
    </row>
    <row r="35" spans="2:16" ht="13.5">
      <c r="B35" s="1">
        <v>3</v>
      </c>
      <c r="C35" s="1" t="str">
        <f>'府内状況'!B37</f>
        <v>豊能町</v>
      </c>
      <c r="D35" s="3">
        <v>44307.8583889174</v>
      </c>
      <c r="F35">
        <v>33</v>
      </c>
      <c r="G35" t="s">
        <v>24</v>
      </c>
      <c r="H35" s="3">
        <v>1687.0058187863674</v>
      </c>
      <c r="J35" s="5">
        <v>9</v>
      </c>
      <c r="K35" s="1" t="str">
        <f>'全国状況'!B37</f>
        <v>岡山県</v>
      </c>
      <c r="L35" s="3">
        <v>18884.753224070933</v>
      </c>
      <c r="N35" s="1">
        <v>33</v>
      </c>
      <c r="O35" s="1" t="s">
        <v>147</v>
      </c>
      <c r="P35" s="4">
        <v>8125.844918641178</v>
      </c>
    </row>
    <row r="36" spans="2:16" ht="13.5">
      <c r="B36" s="1">
        <v>1</v>
      </c>
      <c r="C36" s="1" t="str">
        <f>'府内状況'!B38</f>
        <v>能勢町</v>
      </c>
      <c r="D36" s="3">
        <v>76114.77605938757</v>
      </c>
      <c r="F36">
        <v>34</v>
      </c>
      <c r="G36" t="s">
        <v>8</v>
      </c>
      <c r="H36" s="3">
        <v>1616.6635546738244</v>
      </c>
      <c r="J36" s="5">
        <v>34</v>
      </c>
      <c r="K36" s="1" t="str">
        <f>'全国状況'!B38</f>
        <v>広島県</v>
      </c>
      <c r="L36" s="3">
        <v>8119.7548710286455</v>
      </c>
      <c r="N36" s="1">
        <v>34</v>
      </c>
      <c r="O36" s="1" t="s">
        <v>155</v>
      </c>
      <c r="P36" s="4">
        <v>8119.7548710286455</v>
      </c>
    </row>
    <row r="37" spans="2:16" ht="13.5">
      <c r="B37" s="1">
        <v>27</v>
      </c>
      <c r="C37" s="1" t="str">
        <f>'府内状況'!B39</f>
        <v>忠岡町</v>
      </c>
      <c r="D37" s="3">
        <v>7203.965161923455</v>
      </c>
      <c r="F37">
        <v>35</v>
      </c>
      <c r="G37" t="s">
        <v>21</v>
      </c>
      <c r="H37" s="3">
        <v>1287.6034139602407</v>
      </c>
      <c r="J37" s="5">
        <v>4</v>
      </c>
      <c r="K37" s="1" t="str">
        <f>'全国状況'!B39</f>
        <v>山口県</v>
      </c>
      <c r="L37" s="3">
        <v>23289.674077592317</v>
      </c>
      <c r="N37" s="1">
        <v>35</v>
      </c>
      <c r="O37" s="1" t="s">
        <v>138</v>
      </c>
      <c r="P37" s="4">
        <v>7969.126671661854</v>
      </c>
    </row>
    <row r="38" spans="2:16" ht="13.5">
      <c r="B38" s="1">
        <v>22</v>
      </c>
      <c r="C38" s="1" t="str">
        <f>'府内状況'!B40</f>
        <v>熊取町</v>
      </c>
      <c r="D38" s="3">
        <v>13284.395058248778</v>
      </c>
      <c r="F38">
        <v>36</v>
      </c>
      <c r="G38" t="s">
        <v>39</v>
      </c>
      <c r="H38" s="3">
        <v>979.1926363320597</v>
      </c>
      <c r="J38" s="5">
        <v>19</v>
      </c>
      <c r="K38" s="1" t="str">
        <f>'全国状況'!B40</f>
        <v>徳島県</v>
      </c>
      <c r="L38" s="3">
        <v>14067.87210081703</v>
      </c>
      <c r="N38" s="1">
        <v>36</v>
      </c>
      <c r="O38" s="1" t="s">
        <v>150</v>
      </c>
      <c r="P38" s="4">
        <v>7629.4710419707335</v>
      </c>
    </row>
    <row r="39" spans="2:16" ht="13.5">
      <c r="B39" s="1">
        <v>6</v>
      </c>
      <c r="C39" s="1" t="str">
        <f>'府内状況'!B41</f>
        <v>田尻町</v>
      </c>
      <c r="D39" s="3">
        <v>34060.66337782937</v>
      </c>
      <c r="F39">
        <v>37</v>
      </c>
      <c r="G39" t="s">
        <v>4</v>
      </c>
      <c r="H39" s="3">
        <v>-10468.11868718462</v>
      </c>
      <c r="J39" s="5">
        <v>37</v>
      </c>
      <c r="K39" s="1" t="str">
        <f>'全国状況'!B41</f>
        <v>香川県</v>
      </c>
      <c r="L39" s="3">
        <v>7057.716992232376</v>
      </c>
      <c r="N39" s="1">
        <v>37</v>
      </c>
      <c r="O39" s="1" t="s">
        <v>158</v>
      </c>
      <c r="P39" s="4">
        <v>7057.716992232376</v>
      </c>
    </row>
    <row r="40" spans="2:16" ht="13.5">
      <c r="B40" s="1">
        <v>36</v>
      </c>
      <c r="C40" s="1" t="str">
        <f>'府内状況'!B42</f>
        <v>阪南市</v>
      </c>
      <c r="D40" s="3">
        <v>979.1926363320597</v>
      </c>
      <c r="F40">
        <v>38</v>
      </c>
      <c r="G40" t="s">
        <v>23</v>
      </c>
      <c r="H40" s="3">
        <v>-13288.694698781126</v>
      </c>
      <c r="J40" s="5">
        <v>25</v>
      </c>
      <c r="K40" s="1" t="str">
        <f>'全国状況'!B42</f>
        <v>愛媛県</v>
      </c>
      <c r="L40" s="3">
        <v>12084.190581353807</v>
      </c>
      <c r="N40" s="1">
        <v>38</v>
      </c>
      <c r="O40" s="1" t="s">
        <v>122</v>
      </c>
      <c r="P40" s="4">
        <v>5670.840579272203</v>
      </c>
    </row>
    <row r="41" spans="2:16" ht="13.5">
      <c r="B41" s="1">
        <v>8</v>
      </c>
      <c r="C41" s="1" t="str">
        <f>'府内状況'!B43</f>
        <v>岬町</v>
      </c>
      <c r="D41" s="3">
        <v>30488.969564265386</v>
      </c>
      <c r="F41">
        <v>39</v>
      </c>
      <c r="G41" t="s">
        <v>7</v>
      </c>
      <c r="H41" s="3">
        <v>-16531.98100449429</v>
      </c>
      <c r="J41" s="5">
        <v>42</v>
      </c>
      <c r="K41" s="1" t="str">
        <f>'全国状況'!B43</f>
        <v>高知県</v>
      </c>
      <c r="L41" s="3">
        <v>999.6182993681845</v>
      </c>
      <c r="N41" s="1">
        <v>39</v>
      </c>
      <c r="O41" s="1" t="s">
        <v>164</v>
      </c>
      <c r="P41" s="4">
        <v>5626.444335008883</v>
      </c>
    </row>
    <row r="42" spans="2:16" ht="13.5">
      <c r="B42" s="1">
        <v>23</v>
      </c>
      <c r="C42" s="1" t="str">
        <f>'府内状況'!B44</f>
        <v>太子町</v>
      </c>
      <c r="D42" s="3">
        <v>11652.20870870871</v>
      </c>
      <c r="F42">
        <v>40</v>
      </c>
      <c r="G42" t="s">
        <v>25</v>
      </c>
      <c r="H42" s="3">
        <v>-22290.4520491923</v>
      </c>
      <c r="J42" s="5">
        <v>41</v>
      </c>
      <c r="K42" s="1" t="str">
        <f>'全国状況'!B44</f>
        <v>福岡県</v>
      </c>
      <c r="L42" s="3">
        <v>1051.673766085112</v>
      </c>
      <c r="N42" s="1">
        <v>40</v>
      </c>
      <c r="O42" s="1" t="s">
        <v>123</v>
      </c>
      <c r="P42" s="4">
        <v>4247.500947292088</v>
      </c>
    </row>
    <row r="43" spans="2:16" ht="13.5">
      <c r="B43" s="1">
        <v>4</v>
      </c>
      <c r="C43" s="1" t="str">
        <f>'府内状況'!B45</f>
        <v>河南町</v>
      </c>
      <c r="D43" s="3">
        <v>41559.55580412627</v>
      </c>
      <c r="F43">
        <v>41</v>
      </c>
      <c r="G43" t="s">
        <v>22</v>
      </c>
      <c r="H43" s="3">
        <v>-25495.966672101746</v>
      </c>
      <c r="J43" s="5">
        <v>47</v>
      </c>
      <c r="K43" s="1" t="str">
        <f>'全国状況'!B45</f>
        <v>佐賀県</v>
      </c>
      <c r="L43" s="3">
        <v>-19567.60749672268</v>
      </c>
      <c r="N43" s="1">
        <v>41</v>
      </c>
      <c r="O43" s="1" t="s">
        <v>161</v>
      </c>
      <c r="P43" s="4">
        <v>1051.673766085112</v>
      </c>
    </row>
    <row r="44" spans="2:16" ht="13.5">
      <c r="B44" s="1">
        <v>11</v>
      </c>
      <c r="C44" s="1" t="str">
        <f>'府内状況'!B46</f>
        <v>千早赤阪村</v>
      </c>
      <c r="D44" s="3">
        <v>22919.44514285714</v>
      </c>
      <c r="F44">
        <v>42</v>
      </c>
      <c r="G44" t="s">
        <v>27</v>
      </c>
      <c r="H44" s="3">
        <v>-30342.817725501944</v>
      </c>
      <c r="J44" s="5">
        <v>31</v>
      </c>
      <c r="K44" s="1" t="str">
        <f>'全国状況'!B46</f>
        <v>長崎県</v>
      </c>
      <c r="L44" s="3">
        <v>8914.371335584487</v>
      </c>
      <c r="N44" s="1">
        <v>42</v>
      </c>
      <c r="O44" s="1" t="s">
        <v>160</v>
      </c>
      <c r="P44" s="4">
        <v>999.6182993681845</v>
      </c>
    </row>
    <row r="45" spans="2:16" ht="13.5">
      <c r="B45" s="1">
        <v>2</v>
      </c>
      <c r="C45" s="1" t="str">
        <f>'府内状況'!B47</f>
        <v>大阪狭山市</v>
      </c>
      <c r="D45" s="3">
        <v>53537.488754716986</v>
      </c>
      <c r="F45">
        <v>43</v>
      </c>
      <c r="G45" t="s">
        <v>19</v>
      </c>
      <c r="H45" s="3">
        <v>-72238.80046789386</v>
      </c>
      <c r="J45" s="5">
        <v>39</v>
      </c>
      <c r="K45" s="1" t="str">
        <f>'全国状況'!B47</f>
        <v>熊本県</v>
      </c>
      <c r="L45" s="3">
        <v>5626.444335008883</v>
      </c>
      <c r="N45" s="1">
        <v>43</v>
      </c>
      <c r="O45" s="1" t="s">
        <v>139</v>
      </c>
      <c r="P45" s="4">
        <v>-3544.51759059595</v>
      </c>
    </row>
    <row r="46" spans="10:16" ht="13.5">
      <c r="J46" s="5">
        <v>26</v>
      </c>
      <c r="K46" s="1" t="str">
        <f>'全国状況'!B48</f>
        <v>大分県</v>
      </c>
      <c r="L46" s="3">
        <v>11831.321305577187</v>
      </c>
      <c r="N46" s="1">
        <v>44</v>
      </c>
      <c r="O46" s="1" t="s">
        <v>148</v>
      </c>
      <c r="P46" s="4">
        <v>-4009.237047656538</v>
      </c>
    </row>
    <row r="47" spans="10:16" ht="13.5">
      <c r="J47" s="5">
        <v>7</v>
      </c>
      <c r="K47" s="1" t="str">
        <f>'全国状況'!B49</f>
        <v>宮崎県</v>
      </c>
      <c r="L47" s="3">
        <v>20044.372848152354</v>
      </c>
      <c r="N47" s="1">
        <v>45</v>
      </c>
      <c r="O47" s="1" t="s">
        <v>167</v>
      </c>
      <c r="P47" s="4">
        <v>-6372.174132756338</v>
      </c>
    </row>
    <row r="48" spans="10:16" ht="13.5">
      <c r="J48" s="5">
        <v>45</v>
      </c>
      <c r="K48" s="1" t="str">
        <f>'全国状況'!B50</f>
        <v>鹿児島県</v>
      </c>
      <c r="L48" s="3">
        <v>-6372.174132756338</v>
      </c>
      <c r="N48" s="1">
        <v>46</v>
      </c>
      <c r="O48" s="1" t="s">
        <v>168</v>
      </c>
      <c r="P48" s="4">
        <v>-9723.679727972101</v>
      </c>
    </row>
    <row r="49" spans="10:16" ht="13.5">
      <c r="J49" s="5">
        <v>46</v>
      </c>
      <c r="K49" s="1" t="str">
        <f>'全国状況'!B51</f>
        <v>沖縄県</v>
      </c>
      <c r="L49" s="3">
        <v>-9723.679727972101</v>
      </c>
      <c r="N49" s="1">
        <v>47</v>
      </c>
      <c r="O49" s="1" t="s">
        <v>162</v>
      </c>
      <c r="P49" s="4">
        <v>-19567.60749672268</v>
      </c>
    </row>
    <row r="51" ht="13.5">
      <c r="L51" s="164">
        <f>SUM(L3:L50)</f>
        <v>523948.9806841353</v>
      </c>
    </row>
    <row r="52" spans="11:12" ht="13.5">
      <c r="K52" t="s">
        <v>172</v>
      </c>
      <c r="L52">
        <f>L51/47</f>
        <v>11147.850652853942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2019-05-30T02:25:58Z</cp:lastPrinted>
  <dcterms:created xsi:type="dcterms:W3CDTF">2011-03-22T09:22:31Z</dcterms:created>
  <dcterms:modified xsi:type="dcterms:W3CDTF">2019-08-27T02:09:33Z</dcterms:modified>
  <cp:category/>
  <cp:version/>
  <cp:contentType/>
  <cp:contentStatus/>
</cp:coreProperties>
</file>