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000ws701754\G\●収去関係\R02放射性Cs（HP、国報告）\029_031\"/>
    </mc:Choice>
  </mc:AlternateContent>
  <bookViews>
    <workbookView xWindow="0" yWindow="0" windowWidth="20490" windowHeight="7770"/>
  </bookViews>
  <sheets>
    <sheet name="検査結果一覧" sheetId="7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検査結果一覧!$A$6:$U$6</definedName>
    <definedName name="_xlnm.Print_Area" localSheetId="0">検査結果一覧!$A$1:$U$42</definedName>
    <definedName name="_xlnm.Print_Titles" localSheetId="0">検査結果一覧!$3:$6</definedName>
    <definedName name="検査の種類１">#REF!</definedName>
    <definedName name="産地">#REF!</definedName>
    <definedName name="収去機関">[1]Sheet1!$L$2:$L$16</definedName>
    <definedName name="出荷制限状況等">#REF!</definedName>
    <definedName name="食品カテゴリ">#REF!</definedName>
    <definedName name="超過">#REF!</definedName>
    <definedName name="備考">[1]Sheet1!$N$2:$N$7</definedName>
    <definedName name="野生_栽培">#REF!</definedName>
    <definedName name="流通品_非流通品">#REF!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" i="7" l="1"/>
  <c r="R9" i="7"/>
  <c r="T9" i="7" s="1"/>
  <c r="S8" i="7"/>
  <c r="R8" i="7"/>
  <c r="T8" i="7" s="1"/>
  <c r="S7" i="7"/>
  <c r="R7" i="7"/>
  <c r="T7" i="7" s="1"/>
  <c r="U7" i="7" l="1"/>
  <c r="U8" i="7"/>
  <c r="U9" i="7"/>
  <c r="U10" i="7"/>
  <c r="S10" i="7"/>
  <c r="R10" i="7"/>
  <c r="T10" i="7" s="1"/>
  <c r="U12" i="7" l="1"/>
  <c r="U13" i="7"/>
  <c r="U14" i="7"/>
  <c r="T12" i="7"/>
  <c r="T13" i="7"/>
  <c r="S11" i="7"/>
  <c r="S12" i="7"/>
  <c r="S13" i="7"/>
  <c r="R11" i="7"/>
  <c r="T11" i="7" s="1"/>
  <c r="U11" i="7" s="1"/>
  <c r="R12" i="7"/>
  <c r="R13" i="7"/>
  <c r="U17" i="7"/>
  <c r="U18" i="7"/>
  <c r="U19" i="7"/>
  <c r="U20" i="7"/>
  <c r="U21" i="7"/>
  <c r="S14" i="7"/>
  <c r="S15" i="7"/>
  <c r="S16" i="7"/>
  <c r="S17" i="7"/>
  <c r="S18" i="7"/>
  <c r="S19" i="7"/>
  <c r="S20" i="7"/>
  <c r="S21" i="7"/>
  <c r="R14" i="7"/>
  <c r="R15" i="7"/>
  <c r="T15" i="7" s="1"/>
  <c r="U15" i="7" s="1"/>
  <c r="R16" i="7"/>
  <c r="R17" i="7"/>
  <c r="T17" i="7" s="1"/>
  <c r="R18" i="7"/>
  <c r="R19" i="7"/>
  <c r="T19" i="7" s="1"/>
  <c r="R20" i="7"/>
  <c r="R21" i="7"/>
  <c r="T21" i="7" s="1"/>
  <c r="T20" i="7" l="1"/>
  <c r="T16" i="7"/>
  <c r="U16" i="7" s="1"/>
  <c r="T18" i="7"/>
  <c r="T14" i="7"/>
  <c r="S23" i="7"/>
  <c r="R23" i="7"/>
  <c r="S24" i="7"/>
  <c r="R24" i="7"/>
  <c r="T24" i="7" l="1"/>
  <c r="U24" i="7" s="1"/>
  <c r="T23" i="7"/>
  <c r="U23" i="7" s="1"/>
  <c r="S29" i="7"/>
  <c r="R29" i="7"/>
  <c r="S28" i="7"/>
  <c r="R28" i="7"/>
  <c r="S27" i="7"/>
  <c r="R27" i="7"/>
  <c r="S26" i="7"/>
  <c r="R26" i="7"/>
  <c r="S25" i="7"/>
  <c r="R25" i="7"/>
  <c r="S22" i="7"/>
  <c r="R22" i="7"/>
  <c r="S30" i="7"/>
  <c r="R30" i="7"/>
  <c r="T26" i="7" l="1"/>
  <c r="U26" i="7" s="1"/>
  <c r="T28" i="7"/>
  <c r="U28" i="7" s="1"/>
  <c r="T30" i="7"/>
  <c r="T25" i="7"/>
  <c r="U25" i="7" s="1"/>
  <c r="T27" i="7"/>
  <c r="U27" i="7" s="1"/>
  <c r="T29" i="7"/>
  <c r="U29" i="7" s="1"/>
  <c r="T22" i="7"/>
  <c r="U22" i="7" s="1"/>
  <c r="T31" i="7"/>
  <c r="S31" i="7"/>
  <c r="R31" i="7"/>
  <c r="S32" i="7"/>
  <c r="R32" i="7"/>
  <c r="T32" i="7" l="1"/>
  <c r="S33" i="7"/>
  <c r="R33" i="7"/>
  <c r="T33" i="7" l="1"/>
  <c r="U33" i="7" s="1"/>
  <c r="S35" i="7"/>
  <c r="R35" i="7"/>
  <c r="T35" i="7" l="1"/>
  <c r="U35" i="7" s="1"/>
  <c r="S34" i="7"/>
  <c r="R34" i="7"/>
  <c r="T34" i="7" l="1"/>
  <c r="U34" i="7" s="1"/>
  <c r="S36" i="7"/>
  <c r="R36" i="7"/>
  <c r="T36" i="7" l="1"/>
  <c r="U36" i="7" s="1"/>
  <c r="R37" i="7"/>
  <c r="S37" i="7" l="1"/>
  <c r="T37" i="7" s="1"/>
  <c r="U37" i="7" s="1"/>
</calcChain>
</file>

<file path=xl/sharedStrings.xml><?xml version="1.0" encoding="utf-8"?>
<sst xmlns="http://schemas.openxmlformats.org/spreadsheetml/2006/main" count="468" uniqueCount="232">
  <si>
    <t>採取日
（購入日)</t>
  </si>
  <si>
    <t>水産物</t>
    <rPh sb="0" eb="3">
      <t>スイサンブツ</t>
    </rPh>
    <phoneticPr fontId="1"/>
  </si>
  <si>
    <t>産地</t>
    <rPh sb="0" eb="2">
      <t>サンチ</t>
    </rPh>
    <phoneticPr fontId="1"/>
  </si>
  <si>
    <t>品目</t>
    <rPh sb="0" eb="2">
      <t>ヒンモク</t>
    </rPh>
    <phoneticPr fontId="1"/>
  </si>
  <si>
    <t>結果（Bq/kg)</t>
    <rPh sb="0" eb="2">
      <t>ケッカ</t>
    </rPh>
    <phoneticPr fontId="1"/>
  </si>
  <si>
    <t>NO</t>
    <phoneticPr fontId="1"/>
  </si>
  <si>
    <t>市町村</t>
    <rPh sb="0" eb="3">
      <t>シチョウソン</t>
    </rPh>
    <phoneticPr fontId="1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</si>
  <si>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1"/>
  </si>
  <si>
    <t>品目名</t>
    <rPh sb="2" eb="3">
      <t>メイ</t>
    </rPh>
    <phoneticPr fontId="1"/>
  </si>
  <si>
    <t>検査機関</t>
    <phoneticPr fontId="1"/>
  </si>
  <si>
    <t>結果
判明日</t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</si>
  <si>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</si>
  <si>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</si>
  <si>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</si>
  <si>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天然</t>
    <rPh sb="0" eb="2">
      <t>テンネン</t>
    </rPh>
    <phoneticPr fontId="1"/>
  </si>
  <si>
    <t>宮城県</t>
    <rPh sb="0" eb="3">
      <t>ミヤギケン</t>
    </rPh>
    <phoneticPr fontId="1"/>
  </si>
  <si>
    <t>検査</t>
    <phoneticPr fontId="1"/>
  </si>
  <si>
    <t>日時</t>
    <rPh sb="0" eb="2">
      <t>ニチジ</t>
    </rPh>
    <phoneticPr fontId="1"/>
  </si>
  <si>
    <t>基準超過</t>
    <rPh sb="0" eb="2">
      <t>キジュン</t>
    </rPh>
    <rPh sb="2" eb="4">
      <t>チョウカ</t>
    </rPh>
    <phoneticPr fontId="1"/>
  </si>
  <si>
    <t>制限なし</t>
    <rPh sb="0" eb="2">
      <t>セイゲン</t>
    </rPh>
    <phoneticPr fontId="3"/>
  </si>
  <si>
    <t>流通品</t>
    <rPh sb="0" eb="2">
      <t>リュウツウ</t>
    </rPh>
    <rPh sb="2" eb="3">
      <t>ヒン</t>
    </rPh>
    <phoneticPr fontId="3"/>
  </si>
  <si>
    <t>-</t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</si>
  <si>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1"/>
  </si>
  <si>
    <t>入力用</t>
    <rPh sb="0" eb="3">
      <t>ニュウリョクヨウ</t>
    </rPh>
    <phoneticPr fontId="8"/>
  </si>
  <si>
    <t>Cs-134</t>
    <phoneticPr fontId="8"/>
  </si>
  <si>
    <t>Cs-137</t>
    <phoneticPr fontId="8"/>
  </si>
  <si>
    <t>Cs合計</t>
    <rPh sb="2" eb="4">
      <t>ゴウケイ</t>
    </rPh>
    <phoneticPr fontId="8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</si>
  <si>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8"/>
  </si>
  <si>
    <t>大阪健康安全基盤研究所</t>
  </si>
  <si>
    <t>ホタテ</t>
  </si>
  <si>
    <t>Ge</t>
  </si>
  <si>
    <t>&lt; 9.39</t>
  </si>
  <si>
    <t>&lt; 8.31</t>
  </si>
  <si>
    <t>&lt; 18</t>
  </si>
  <si>
    <t>-</t>
    <phoneticPr fontId="1"/>
  </si>
  <si>
    <t>都道府県</t>
    <rPh sb="0" eb="4">
      <t>トドウフケン</t>
    </rPh>
    <phoneticPr fontId="1"/>
  </si>
  <si>
    <t>非流通品
／流通品</t>
    <rPh sb="0" eb="1">
      <t>ヒ</t>
    </rPh>
    <rPh sb="1" eb="3">
      <t>リュウツウ</t>
    </rPh>
    <rPh sb="3" eb="4">
      <t>ヒン</t>
    </rPh>
    <phoneticPr fontId="1"/>
  </si>
  <si>
    <t>食品
カテゴリ</t>
    <phoneticPr fontId="1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</si>
  <si>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1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</si>
  <si>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1"/>
  </si>
  <si>
    <t>検査法</t>
    <rPh sb="0" eb="2">
      <t>ケンサ</t>
    </rPh>
    <rPh sb="2" eb="3">
      <t>ホウ</t>
    </rPh>
    <phoneticPr fontId="1"/>
  </si>
  <si>
    <t>宮城県</t>
    <rPh sb="0" eb="3">
      <t>ミヤギケン</t>
    </rPh>
    <phoneticPr fontId="2"/>
  </si>
  <si>
    <t>流通品</t>
    <rPh sb="0" eb="2">
      <t>リュウツウ</t>
    </rPh>
    <rPh sb="2" eb="3">
      <t>ヒン</t>
    </rPh>
    <phoneticPr fontId="4"/>
  </si>
  <si>
    <t>水産物</t>
    <rPh sb="0" eb="3">
      <t>スイサンブツ</t>
    </rPh>
    <phoneticPr fontId="2"/>
  </si>
  <si>
    <t>天然</t>
    <rPh sb="0" eb="2">
      <t>テンネン</t>
    </rPh>
    <phoneticPr fontId="2"/>
  </si>
  <si>
    <t>制限なし</t>
    <rPh sb="0" eb="2">
      <t>セイゲン</t>
    </rPh>
    <phoneticPr fontId="4"/>
  </si>
  <si>
    <t>&lt; 8.82</t>
  </si>
  <si>
    <t>&lt; 9.86</t>
  </si>
  <si>
    <t>&lt; 19</t>
  </si>
  <si>
    <t>カレイ</t>
    <phoneticPr fontId="2"/>
  </si>
  <si>
    <t>製造所：岩手県岩手郡雫石町</t>
    <rPh sb="0" eb="2">
      <t>セイゾウ</t>
    </rPh>
    <rPh sb="2" eb="3">
      <t>ショ</t>
    </rPh>
    <phoneticPr fontId="2"/>
  </si>
  <si>
    <t>製造所：岡山県倉敷市</t>
  </si>
  <si>
    <t>牛乳・乳児用食品</t>
    <rPh sb="0" eb="2">
      <t>ギュウニュウ</t>
    </rPh>
    <rPh sb="3" eb="6">
      <t>ニュウジヨウ</t>
    </rPh>
    <rPh sb="6" eb="8">
      <t>ショクヒン</t>
    </rPh>
    <phoneticPr fontId="2"/>
  </si>
  <si>
    <t>牛乳</t>
    <rPh sb="0" eb="2">
      <t>ギュウニュウ</t>
    </rPh>
    <phoneticPr fontId="2"/>
  </si>
  <si>
    <t>&lt; 1.67</t>
  </si>
  <si>
    <t>&lt; 2.09</t>
  </si>
  <si>
    <t>&lt; 3.8</t>
  </si>
  <si>
    <t>&lt; 2.08</t>
  </si>
  <si>
    <t>&lt; 2.24</t>
  </si>
  <si>
    <t>&lt; 4.3</t>
  </si>
  <si>
    <t>茨城県</t>
    <rPh sb="0" eb="3">
      <t>イバラキケン</t>
    </rPh>
    <phoneticPr fontId="1"/>
  </si>
  <si>
    <t>農産物</t>
    <rPh sb="0" eb="3">
      <t>ノウサンブツ</t>
    </rPh>
    <phoneticPr fontId="1"/>
  </si>
  <si>
    <t>コマツナ</t>
    <phoneticPr fontId="1"/>
  </si>
  <si>
    <t>&lt; 3.10</t>
  </si>
  <si>
    <t>&lt; 3.33</t>
  </si>
  <si>
    <t>&lt; 6.4</t>
  </si>
  <si>
    <t>北海道</t>
    <rPh sb="0" eb="3">
      <t>ホッカイドウ</t>
    </rPh>
    <phoneticPr fontId="1"/>
  </si>
  <si>
    <t>斜里郡斜里町</t>
    <rPh sb="0" eb="2">
      <t>シャリ</t>
    </rPh>
    <rPh sb="2" eb="3">
      <t>グン</t>
    </rPh>
    <rPh sb="3" eb="6">
      <t>シャリチョウ</t>
    </rPh>
    <phoneticPr fontId="1"/>
  </si>
  <si>
    <t>ニンジン</t>
    <phoneticPr fontId="1"/>
  </si>
  <si>
    <t>大阪健康安全基盤研究所</t>
    <phoneticPr fontId="8"/>
  </si>
  <si>
    <t>&lt; 2.43</t>
  </si>
  <si>
    <t>&lt; 3.01</t>
  </si>
  <si>
    <t>&lt; 5.4</t>
  </si>
  <si>
    <t>三重県</t>
    <rPh sb="0" eb="3">
      <t>ミエケン</t>
    </rPh>
    <phoneticPr fontId="1"/>
  </si>
  <si>
    <t>尾鷲市</t>
    <rPh sb="0" eb="1">
      <t>オ</t>
    </rPh>
    <rPh sb="1" eb="2">
      <t>ワシ</t>
    </rPh>
    <rPh sb="2" eb="3">
      <t>シ</t>
    </rPh>
    <phoneticPr fontId="1"/>
  </si>
  <si>
    <t>流通品</t>
    <rPh sb="0" eb="3">
      <t>リュウツウヒン</t>
    </rPh>
    <phoneticPr fontId="1"/>
  </si>
  <si>
    <t>飲料水</t>
    <rPh sb="0" eb="3">
      <t>インリョウスイ</t>
    </rPh>
    <phoneticPr fontId="1"/>
  </si>
  <si>
    <t>水</t>
    <rPh sb="0" eb="1">
      <t>ミズ</t>
    </rPh>
    <phoneticPr fontId="1"/>
  </si>
  <si>
    <t>ミネラルウォーター</t>
    <phoneticPr fontId="1"/>
  </si>
  <si>
    <t>&lt; 0.90</t>
    <phoneticPr fontId="1"/>
  </si>
  <si>
    <t>&lt; 0.86</t>
    <phoneticPr fontId="1"/>
  </si>
  <si>
    <t>&lt; 0.91</t>
    <phoneticPr fontId="1"/>
  </si>
  <si>
    <t>&lt; 1.8</t>
    <phoneticPr fontId="1"/>
  </si>
  <si>
    <t>大分県</t>
    <rPh sb="0" eb="3">
      <t>オオイタケン</t>
    </rPh>
    <phoneticPr fontId="1"/>
  </si>
  <si>
    <t>日田市</t>
    <rPh sb="0" eb="1">
      <t>ヒ</t>
    </rPh>
    <rPh sb="1" eb="2">
      <t>タ</t>
    </rPh>
    <rPh sb="2" eb="3">
      <t>シ</t>
    </rPh>
    <phoneticPr fontId="1"/>
  </si>
  <si>
    <t>飲料水</t>
    <rPh sb="0" eb="3">
      <t>インリョウスイ</t>
    </rPh>
    <phoneticPr fontId="1"/>
  </si>
  <si>
    <t>水</t>
    <rPh sb="0" eb="1">
      <t>ミズ</t>
    </rPh>
    <phoneticPr fontId="1"/>
  </si>
  <si>
    <t>岡山県</t>
    <rPh sb="0" eb="3">
      <t>オカヤマケン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</si>
  <si>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1"/>
  </si>
  <si>
    <t>牛乳</t>
    <rPh sb="0" eb="2">
      <t>ギュウニュウ</t>
    </rPh>
    <phoneticPr fontId="1"/>
  </si>
  <si>
    <t>函館市</t>
    <rPh sb="0" eb="3">
      <t>ハコダテシ</t>
    </rPh>
    <phoneticPr fontId="1"/>
  </si>
  <si>
    <t>成分調整牛乳</t>
    <rPh sb="0" eb="2">
      <t>セイブン</t>
    </rPh>
    <rPh sb="2" eb="4">
      <t>チョウセイ</t>
    </rPh>
    <rPh sb="4" eb="6">
      <t>ギュウニュウ</t>
    </rPh>
    <phoneticPr fontId="1"/>
  </si>
  <si>
    <t>&lt; 1.89</t>
  </si>
  <si>
    <t>&lt; 4.1</t>
  </si>
  <si>
    <t>長崎県</t>
    <rPh sb="0" eb="3">
      <t>ナガサキケン</t>
    </rPh>
    <phoneticPr fontId="1"/>
  </si>
  <si>
    <t>畜産物</t>
    <rPh sb="0" eb="3">
      <t>チクサンブツ</t>
    </rPh>
    <phoneticPr fontId="1"/>
  </si>
  <si>
    <t>牛肉</t>
    <rPh sb="0" eb="2">
      <t>ギュウニク</t>
    </rPh>
    <phoneticPr fontId="1"/>
  </si>
  <si>
    <t>&lt; 9.40</t>
  </si>
  <si>
    <t>&lt; 9.66</t>
  </si>
  <si>
    <t>山形県</t>
    <rPh sb="0" eb="3">
      <t>ヤマガタケン</t>
    </rPh>
    <phoneticPr fontId="1"/>
  </si>
  <si>
    <t>豚肉</t>
    <rPh sb="0" eb="2">
      <t>ブタニク</t>
    </rPh>
    <phoneticPr fontId="1"/>
  </si>
  <si>
    <t>&lt; 9.45</t>
  </si>
  <si>
    <t>&lt; 9.87</t>
  </si>
  <si>
    <t>岩手県</t>
    <rPh sb="0" eb="3">
      <t>イワテケン</t>
    </rPh>
    <phoneticPr fontId="1"/>
  </si>
  <si>
    <t>鶏肉</t>
    <rPh sb="0" eb="2">
      <t>トリニク</t>
    </rPh>
    <phoneticPr fontId="1"/>
  </si>
  <si>
    <t>&lt; 7.84</t>
  </si>
  <si>
    <t>&lt; 9.56</t>
  </si>
  <si>
    <t>&lt; 17</t>
  </si>
  <si>
    <t>&lt; 7.43</t>
  </si>
  <si>
    <t>&lt; 9.71</t>
  </si>
  <si>
    <t>岡山県</t>
    <phoneticPr fontId="1"/>
  </si>
  <si>
    <t>岡山市</t>
    <phoneticPr fontId="1"/>
  </si>
  <si>
    <t>長野県</t>
    <rPh sb="0" eb="3">
      <t>ナガノケン</t>
    </rPh>
    <phoneticPr fontId="1"/>
  </si>
  <si>
    <t>南佐久郡</t>
    <rPh sb="0" eb="1">
      <t>ミナミ</t>
    </rPh>
    <rPh sb="1" eb="2">
      <t>サ</t>
    </rPh>
    <rPh sb="2" eb="3">
      <t>ヒサ</t>
    </rPh>
    <rPh sb="3" eb="4">
      <t>グン</t>
    </rPh>
    <phoneticPr fontId="1"/>
  </si>
  <si>
    <t>茨城県</t>
    <rPh sb="0" eb="3">
      <t>イバラキケン</t>
    </rPh>
    <phoneticPr fontId="1"/>
  </si>
  <si>
    <t>鉾田市</t>
    <rPh sb="0" eb="3">
      <t>ホコタシ</t>
    </rPh>
    <phoneticPr fontId="1"/>
  </si>
  <si>
    <t>&lt; 1.56</t>
    <phoneticPr fontId="1"/>
  </si>
  <si>
    <t>&lt; 2.41</t>
    <phoneticPr fontId="1"/>
  </si>
  <si>
    <t>&lt; 4.0</t>
    <phoneticPr fontId="1"/>
  </si>
  <si>
    <t>&lt; 3.04</t>
    <phoneticPr fontId="1"/>
  </si>
  <si>
    <t>&lt; 3.48</t>
    <phoneticPr fontId="1"/>
  </si>
  <si>
    <t>&lt; 6.5</t>
    <phoneticPr fontId="1"/>
  </si>
  <si>
    <t>&lt; 3.36</t>
    <phoneticPr fontId="1"/>
  </si>
  <si>
    <t>&lt; 3.84</t>
    <phoneticPr fontId="1"/>
  </si>
  <si>
    <t>&lt; 7.2</t>
    <phoneticPr fontId="1"/>
  </si>
  <si>
    <t>グリーンリーフ</t>
    <phoneticPr fontId="1"/>
  </si>
  <si>
    <t>●放射性物質の規制値</t>
    <phoneticPr fontId="1"/>
  </si>
  <si>
    <t>牛乳・乳児用食品：50Bｑ/ｋｇ</t>
    <phoneticPr fontId="1"/>
  </si>
  <si>
    <t>ミネラルウォーター類・原料に茶を含む清涼飲料水・飲用に供する茶：10Bq/kg</t>
    <phoneticPr fontId="1"/>
  </si>
  <si>
    <t>上記以外の食品：100Bq/kg</t>
    <phoneticPr fontId="1"/>
  </si>
  <si>
    <t>茨城県</t>
    <rPh sb="0" eb="3">
      <t>イバラキケン</t>
    </rPh>
    <phoneticPr fontId="1"/>
  </si>
  <si>
    <t>北海道</t>
    <rPh sb="0" eb="3">
      <t>ホッカイドウ</t>
    </rPh>
    <phoneticPr fontId="1"/>
  </si>
  <si>
    <t>-</t>
    <phoneticPr fontId="1"/>
  </si>
  <si>
    <t>河西郡芽室町</t>
    <rPh sb="0" eb="2">
      <t>カサイ</t>
    </rPh>
    <rPh sb="2" eb="3">
      <t>グン</t>
    </rPh>
    <rPh sb="3" eb="5">
      <t>メムロ</t>
    </rPh>
    <rPh sb="5" eb="6">
      <t>チョウ</t>
    </rPh>
    <phoneticPr fontId="1"/>
  </si>
  <si>
    <t>流通品</t>
    <rPh sb="0" eb="3">
      <t>リュウツウヒン</t>
    </rPh>
    <phoneticPr fontId="1"/>
  </si>
  <si>
    <t>農産物</t>
    <rPh sb="0" eb="3">
      <t>ノウサンブツ</t>
    </rPh>
    <phoneticPr fontId="1"/>
  </si>
  <si>
    <t>バレイショ</t>
    <phoneticPr fontId="1"/>
  </si>
  <si>
    <t>制限なし</t>
    <rPh sb="0" eb="2">
      <t>セイゲン</t>
    </rPh>
    <phoneticPr fontId="1"/>
  </si>
  <si>
    <t>&lt; 2.51</t>
    <phoneticPr fontId="1"/>
  </si>
  <si>
    <t>&lt; 3.63</t>
    <phoneticPr fontId="1"/>
  </si>
  <si>
    <t>&lt; 2.75</t>
    <phoneticPr fontId="1"/>
  </si>
  <si>
    <t>&lt; 7.5</t>
    <phoneticPr fontId="1"/>
  </si>
  <si>
    <t>&lt; 5.3</t>
    <phoneticPr fontId="1"/>
  </si>
  <si>
    <t>静岡県</t>
    <rPh sb="0" eb="3">
      <t>シズオカケン</t>
    </rPh>
    <phoneticPr fontId="1"/>
  </si>
  <si>
    <t>茨城県</t>
    <rPh sb="0" eb="3">
      <t>イバラキケン</t>
    </rPh>
    <phoneticPr fontId="1"/>
  </si>
  <si>
    <t>鉾田市</t>
    <rPh sb="0" eb="3">
      <t>ホコタシ</t>
    </rPh>
    <phoneticPr fontId="1"/>
  </si>
  <si>
    <t>浜松市</t>
    <rPh sb="0" eb="3">
      <t>ハママツシ</t>
    </rPh>
    <phoneticPr fontId="1"/>
  </si>
  <si>
    <t>農産物</t>
    <rPh sb="0" eb="3">
      <t>ノウサンブツ</t>
    </rPh>
    <phoneticPr fontId="1"/>
  </si>
  <si>
    <t>チンゲンサイ</t>
    <phoneticPr fontId="1"/>
  </si>
  <si>
    <t>-</t>
    <phoneticPr fontId="1"/>
  </si>
  <si>
    <t>制限なし</t>
    <rPh sb="0" eb="2">
      <t>セイゲン</t>
    </rPh>
    <phoneticPr fontId="1"/>
  </si>
  <si>
    <t>大阪健康安全基盤研究所</t>
    <phoneticPr fontId="1"/>
  </si>
  <si>
    <t>Ge</t>
    <phoneticPr fontId="1"/>
  </si>
  <si>
    <t>&lt; 3.85</t>
    <phoneticPr fontId="1"/>
  </si>
  <si>
    <t>&lt; 3.44</t>
    <phoneticPr fontId="1"/>
  </si>
  <si>
    <t>&lt; 3.42</t>
    <phoneticPr fontId="1"/>
  </si>
  <si>
    <t>&lt; 6.9</t>
    <phoneticPr fontId="1"/>
  </si>
  <si>
    <t>&lt; 3.69</t>
    <phoneticPr fontId="1"/>
  </si>
  <si>
    <t>&lt; 3.52</t>
    <phoneticPr fontId="1"/>
  </si>
  <si>
    <t>&lt; 7.2</t>
    <phoneticPr fontId="1"/>
  </si>
  <si>
    <t>流通品</t>
    <rPh sb="0" eb="2">
      <t>リュウツウ</t>
    </rPh>
    <rPh sb="2" eb="3">
      <t>ヒン</t>
    </rPh>
    <phoneticPr fontId="1"/>
  </si>
  <si>
    <t>流通品</t>
    <rPh sb="0" eb="3">
      <t>リュウツウヒン</t>
    </rPh>
    <phoneticPr fontId="1"/>
  </si>
  <si>
    <t>大阪健康安全基盤研究所</t>
    <phoneticPr fontId="1"/>
  </si>
  <si>
    <t>-</t>
    <phoneticPr fontId="1"/>
  </si>
  <si>
    <t>無脂肪牛乳</t>
    <rPh sb="0" eb="5">
      <t>ムシボウギュウニュウ</t>
    </rPh>
    <phoneticPr fontId="1"/>
  </si>
  <si>
    <t>牛乳</t>
    <rPh sb="0" eb="2">
      <t>ギュウニュウ</t>
    </rPh>
    <phoneticPr fontId="1"/>
  </si>
  <si>
    <t>成分調整牛乳</t>
    <rPh sb="0" eb="6">
      <t>セイブンチョウセイギュウニュウ</t>
    </rPh>
    <phoneticPr fontId="1"/>
  </si>
  <si>
    <t>Ge</t>
    <phoneticPr fontId="1"/>
  </si>
  <si>
    <t>長野県</t>
    <rPh sb="0" eb="2">
      <t>ナガノ</t>
    </rPh>
    <rPh sb="2" eb="3">
      <t>ケン</t>
    </rPh>
    <phoneticPr fontId="1"/>
  </si>
  <si>
    <t>岡山県</t>
    <rPh sb="0" eb="3">
      <t>オカヤマケン</t>
    </rPh>
    <phoneticPr fontId="1"/>
  </si>
  <si>
    <t>兵庫県</t>
    <rPh sb="0" eb="3">
      <t>ヒョウゴケン</t>
    </rPh>
    <phoneticPr fontId="1"/>
  </si>
  <si>
    <t>松本市</t>
    <rPh sb="0" eb="3">
      <t>マツモトシ</t>
    </rPh>
    <phoneticPr fontId="1"/>
  </si>
  <si>
    <t>倉敷市</t>
    <rPh sb="0" eb="3">
      <t>クラシキシ</t>
    </rPh>
    <phoneticPr fontId="1"/>
  </si>
  <si>
    <t>小野市</t>
    <rPh sb="0" eb="3">
      <t>オノシ</t>
    </rPh>
    <phoneticPr fontId="1"/>
  </si>
  <si>
    <t>&lt; 2.00</t>
    <phoneticPr fontId="1"/>
  </si>
  <si>
    <t>&lt; 2.25</t>
    <phoneticPr fontId="1"/>
  </si>
  <si>
    <t>&lt; 4.3</t>
    <phoneticPr fontId="1"/>
  </si>
  <si>
    <t>&lt; 1.38</t>
    <phoneticPr fontId="1"/>
  </si>
  <si>
    <t>&lt; 1.72</t>
    <phoneticPr fontId="1"/>
  </si>
  <si>
    <t>&lt; 3.1</t>
    <phoneticPr fontId="1"/>
  </si>
  <si>
    <t>&lt; 1.89</t>
    <phoneticPr fontId="1"/>
  </si>
  <si>
    <t>&lt; 1.71</t>
  </si>
  <si>
    <t>&lt; 3.6</t>
    <phoneticPr fontId="1"/>
  </si>
  <si>
    <t>&lt; 1.79</t>
    <phoneticPr fontId="1"/>
  </si>
  <si>
    <t>&lt; 3.5</t>
  </si>
  <si>
    <t>食の安全推進課ホームページと同一内容（NO.はホームページに掲載されているものと同一）</t>
    <phoneticPr fontId="1"/>
  </si>
  <si>
    <t>農産物</t>
    <rPh sb="0" eb="3">
      <t>ノウサンブツ</t>
    </rPh>
    <phoneticPr fontId="8"/>
  </si>
  <si>
    <t>-</t>
    <phoneticPr fontId="8"/>
  </si>
  <si>
    <t>制限なし</t>
    <rPh sb="0" eb="2">
      <t>セイゲン</t>
    </rPh>
    <phoneticPr fontId="8"/>
  </si>
  <si>
    <t>ネギ</t>
    <phoneticPr fontId="8"/>
  </si>
  <si>
    <t>玄米</t>
    <rPh sb="0" eb="2">
      <t>ゲンマイ</t>
    </rPh>
    <phoneticPr fontId="8"/>
  </si>
  <si>
    <t>非流通品
（出荷予定あり）</t>
    <rPh sb="0" eb="1">
      <t>ヒ</t>
    </rPh>
    <rPh sb="1" eb="3">
      <t>リュウツウ</t>
    </rPh>
    <rPh sb="3" eb="4">
      <t>ヒン</t>
    </rPh>
    <rPh sb="6" eb="8">
      <t>シュッカ</t>
    </rPh>
    <rPh sb="8" eb="10">
      <t>ヨテイ</t>
    </rPh>
    <phoneticPr fontId="8"/>
  </si>
  <si>
    <t>流通品</t>
    <rPh sb="0" eb="2">
      <t>リュウツウ</t>
    </rPh>
    <rPh sb="2" eb="3">
      <t>ヒン</t>
    </rPh>
    <phoneticPr fontId="1"/>
  </si>
  <si>
    <t>群馬県</t>
    <rPh sb="0" eb="3">
      <t>グンマケン</t>
    </rPh>
    <phoneticPr fontId="1"/>
  </si>
  <si>
    <t>前橋市</t>
  </si>
  <si>
    <t>宮城県</t>
    <phoneticPr fontId="8"/>
  </si>
  <si>
    <t>登米市</t>
    <phoneticPr fontId="8"/>
  </si>
  <si>
    <t>秋田県</t>
    <phoneticPr fontId="8"/>
  </si>
  <si>
    <t>由利本荘市</t>
    <rPh sb="0" eb="4">
      <t>ユリホンジョウ</t>
    </rPh>
    <rPh sb="4" eb="5">
      <t>シ</t>
    </rPh>
    <phoneticPr fontId="8"/>
  </si>
  <si>
    <t>&lt; 3.00</t>
    <phoneticPr fontId="1"/>
  </si>
  <si>
    <t>&lt; 3.95</t>
  </si>
  <si>
    <t>&lt; 7.0</t>
  </si>
  <si>
    <t>&lt; 2.53</t>
  </si>
  <si>
    <t>&lt; 4.04</t>
  </si>
  <si>
    <t>&lt; 6.6</t>
  </si>
  <si>
    <t>&lt; 3.22</t>
  </si>
  <si>
    <t>&lt; 3.32</t>
  </si>
  <si>
    <t>&lt; 6.5</t>
  </si>
  <si>
    <t>ナチュラルミネラルウォーター</t>
    <phoneticPr fontId="1"/>
  </si>
  <si>
    <t>茨城県</t>
    <phoneticPr fontId="1"/>
  </si>
  <si>
    <t>鉾田市</t>
    <phoneticPr fontId="1"/>
  </si>
  <si>
    <t>農産物</t>
    <rPh sb="0" eb="3">
      <t>ノウサンブツ</t>
    </rPh>
    <phoneticPr fontId="1"/>
  </si>
  <si>
    <t>ミズナ</t>
    <phoneticPr fontId="1"/>
  </si>
  <si>
    <t>水</t>
    <rPh sb="0" eb="1">
      <t>ミズ</t>
    </rPh>
    <phoneticPr fontId="1"/>
  </si>
  <si>
    <t>飲料水</t>
    <rPh sb="0" eb="3">
      <t>インリョウスイ</t>
    </rPh>
    <phoneticPr fontId="2"/>
  </si>
  <si>
    <t>飲料水</t>
    <rPh sb="0" eb="3">
      <t>インリョウスイ</t>
    </rPh>
    <phoneticPr fontId="1"/>
  </si>
  <si>
    <t>岐阜県</t>
    <rPh sb="0" eb="3">
      <t>ギフケン</t>
    </rPh>
    <phoneticPr fontId="1"/>
  </si>
  <si>
    <t>関市</t>
    <rPh sb="0" eb="1">
      <t>カン</t>
    </rPh>
    <rPh sb="1" eb="2">
      <t>シ</t>
    </rPh>
    <phoneticPr fontId="1"/>
  </si>
  <si>
    <t>尾鷲市</t>
    <rPh sb="0" eb="2">
      <t>オワセ</t>
    </rPh>
    <rPh sb="2" eb="3">
      <t>シ</t>
    </rPh>
    <phoneticPr fontId="1"/>
  </si>
  <si>
    <t>山梨県</t>
    <rPh sb="0" eb="3">
      <t>ヤマナシケン</t>
    </rPh>
    <phoneticPr fontId="1"/>
  </si>
  <si>
    <t>南都留郡
山中湖村</t>
    <rPh sb="0" eb="4">
      <t>ミナミツルグン</t>
    </rPh>
    <rPh sb="5" eb="9">
      <t>ヤマナカコムラ</t>
    </rPh>
    <phoneticPr fontId="1"/>
  </si>
  <si>
    <t>&lt; 3.31</t>
    <phoneticPr fontId="1"/>
  </si>
  <si>
    <t>&lt; 3.53</t>
    <phoneticPr fontId="1"/>
  </si>
  <si>
    <t>&lt; 6.8</t>
    <phoneticPr fontId="1"/>
  </si>
  <si>
    <t>&lt; 0.66</t>
  </si>
  <si>
    <t>&lt; 0.92</t>
  </si>
  <si>
    <t>&lt; 1.6</t>
  </si>
  <si>
    <t>&lt; 0.84</t>
  </si>
  <si>
    <t>&lt; 0.91</t>
  </si>
  <si>
    <t>&lt; 1.8</t>
  </si>
  <si>
    <t>&lt; 0.69</t>
  </si>
  <si>
    <t>令和2年度 食品中の放射性物質の検査結果について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</si>
</sst>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0_ 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</cellStyleXfs>
  <cellXfs count="159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7" fillId="2" borderId="24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30" xfId="0" applyNumberFormat="1" applyFont="1" applyFill="1" applyBorder="1" applyAlignment="1">
      <alignment horizontal="center" vertical="center" wrapText="1"/>
    </xf>
    <xf numFmtId="0" fontId="7" fillId="2" borderId="28" xfId="0" applyNumberFormat="1" applyFont="1" applyFill="1" applyBorder="1" applyAlignment="1">
      <alignment horizontal="center" vertical="center" wrapText="1"/>
    </xf>
    <xf numFmtId="0" fontId="7" fillId="2" borderId="31" xfId="0" applyNumberFormat="1" applyFont="1" applyFill="1" applyBorder="1" applyAlignment="1">
      <alignment horizontal="center" vertical="center" wrapText="1"/>
    </xf>
    <xf numFmtId="0" fontId="7" fillId="3" borderId="28" xfId="0" applyNumberFormat="1" applyFont="1" applyFill="1" applyBorder="1" applyAlignment="1">
      <alignment horizontal="center" vertical="center" wrapText="1"/>
    </xf>
    <xf numFmtId="0" fontId="7" fillId="3" borderId="29" xfId="0" applyNumberFormat="1" applyFont="1" applyFill="1" applyBorder="1" applyAlignment="1">
      <alignment horizontal="center" vertical="center" wrapText="1"/>
    </xf>
    <xf numFmtId="0" fontId="7" fillId="2" borderId="27" xfId="0" applyNumberFormat="1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57" fontId="7" fillId="2" borderId="27" xfId="0" applyNumberFormat="1" applyFont="1" applyFill="1" applyBorder="1" applyAlignment="1">
      <alignment horizontal="center" vertical="center" wrapText="1"/>
    </xf>
    <xf numFmtId="176" fontId="7" fillId="2" borderId="30" xfId="0" applyNumberFormat="1" applyFont="1" applyFill="1" applyBorder="1" applyAlignment="1">
      <alignment horizontal="center" vertical="center" wrapText="1"/>
    </xf>
    <xf numFmtId="176" fontId="7" fillId="2" borderId="27" xfId="0" applyNumberFormat="1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57" fontId="7" fillId="2" borderId="33" xfId="0" applyNumberFormat="1" applyFont="1" applyFill="1" applyBorder="1" applyAlignment="1">
      <alignment horizontal="center" vertical="center" wrapText="1"/>
    </xf>
    <xf numFmtId="176" fontId="7" fillId="2" borderId="32" xfId="0" applyNumberFormat="1" applyFont="1" applyFill="1" applyBorder="1" applyAlignment="1">
      <alignment horizontal="center" vertical="center" wrapText="1"/>
    </xf>
    <xf numFmtId="176" fontId="7" fillId="2" borderId="33" xfId="0" applyNumberFormat="1" applyFont="1" applyFill="1" applyBorder="1" applyAlignment="1">
      <alignment horizontal="center" vertical="center" wrapText="1"/>
    </xf>
    <xf numFmtId="0" fontId="7" fillId="2" borderId="3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3" xfId="0" applyNumberFormat="1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176" fontId="7" fillId="2" borderId="36" xfId="0" applyNumberFormat="1" applyFont="1" applyFill="1" applyBorder="1" applyAlignment="1">
      <alignment horizontal="center" vertical="center" wrapText="1"/>
    </xf>
    <xf numFmtId="0" fontId="7" fillId="2" borderId="39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40" xfId="0" applyNumberFormat="1" applyFont="1" applyFill="1" applyBorder="1" applyAlignment="1">
      <alignment horizontal="center" vertical="center" wrapText="1"/>
    </xf>
    <xf numFmtId="0" fontId="7" fillId="2" borderId="3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57" fontId="7" fillId="2" borderId="38" xfId="0" applyNumberFormat="1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76" fontId="7" fillId="2" borderId="16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76" fontId="7" fillId="2" borderId="1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57" fontId="7" fillId="2" borderId="37" xfId="0" applyNumberFormat="1" applyFont="1" applyFill="1" applyBorder="1" applyAlignment="1">
      <alignment horizontal="center" vertical="center" wrapText="1"/>
    </xf>
    <xf numFmtId="176" fontId="7" fillId="2" borderId="40" xfId="0" applyNumberFormat="1" applyFont="1" applyFill="1" applyBorder="1" applyAlignment="1">
      <alignment horizontal="center" vertical="center" wrapText="1"/>
    </xf>
    <xf numFmtId="176" fontId="7" fillId="2" borderId="37" xfId="0" applyNumberFormat="1" applyFont="1" applyFill="1" applyBorder="1" applyAlignment="1">
      <alignment horizontal="center" vertical="center" wrapText="1"/>
    </xf>
    <xf numFmtId="0" fontId="7" fillId="2" borderId="40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176" fontId="7" fillId="2" borderId="39" xfId="0" applyNumberFormat="1" applyFont="1" applyFill="1" applyBorder="1" applyAlignment="1">
      <alignment horizontal="center" vertical="center" wrapText="1"/>
    </xf>
    <xf numFmtId="177" fontId="7" fillId="3" borderId="40" xfId="0" applyNumberFormat="1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176" fontId="7" fillId="2" borderId="51" xfId="0" applyNumberFormat="1" applyFont="1" applyFill="1" applyBorder="1" applyAlignment="1">
      <alignment horizontal="center" vertical="center" wrapText="1"/>
    </xf>
    <xf numFmtId="0" fontId="7" fillId="2" borderId="36" xfId="0" applyNumberFormat="1" applyFont="1" applyFill="1" applyBorder="1" applyAlignment="1">
      <alignment horizontal="center" vertical="center" wrapText="1"/>
    </xf>
    <xf numFmtId="0" fontId="7" fillId="2" borderId="53" xfId="0" applyNumberFormat="1" applyFont="1" applyFill="1" applyBorder="1" applyAlignment="1">
      <alignment horizontal="center" vertical="center" wrapText="1"/>
    </xf>
    <xf numFmtId="176" fontId="7" fillId="2" borderId="48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48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176" fontId="10" fillId="2" borderId="10" xfId="0" applyNumberFormat="1" applyFont="1" applyFill="1" applyBorder="1" applyAlignment="1">
      <alignment horizontal="center" vertical="center" wrapText="1"/>
    </xf>
    <xf numFmtId="176" fontId="10" fillId="2" borderId="1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176" fontId="7" fillId="2" borderId="20" xfId="0" applyNumberFormat="1" applyFont="1" applyFill="1" applyBorder="1" applyAlignment="1">
      <alignment horizontal="center" vertical="center" wrapText="1"/>
    </xf>
    <xf numFmtId="176" fontId="7" fillId="2" borderId="23" xfId="0" applyNumberFormat="1" applyFont="1" applyFill="1" applyBorder="1" applyAlignment="1">
      <alignment horizontal="center" vertical="center" wrapText="1"/>
    </xf>
    <xf numFmtId="176" fontId="7" fillId="2" borderId="18" xfId="0" applyNumberFormat="1" applyFont="1" applyFill="1" applyBorder="1" applyAlignment="1">
      <alignment horizontal="center" vertical="center" wrapText="1"/>
    </xf>
    <xf numFmtId="176" fontId="7" fillId="2" borderId="19" xfId="0" applyNumberFormat="1" applyFont="1" applyFill="1" applyBorder="1" applyAlignment="1">
      <alignment horizontal="center" vertical="center" wrapText="1"/>
    </xf>
    <xf numFmtId="176" fontId="7" fillId="2" borderId="5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176" fontId="7" fillId="2" borderId="16" xfId="0" applyNumberFormat="1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left" vertical="center" wrapText="1"/>
    </xf>
    <xf numFmtId="0" fontId="7" fillId="2" borderId="6" xfId="0" applyNumberFormat="1" applyFont="1" applyFill="1" applyBorder="1" applyAlignment="1">
      <alignment horizontal="left" vertical="center" wrapText="1"/>
    </xf>
    <xf numFmtId="0" fontId="7" fillId="2" borderId="7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</cellXfs>
  <cellStyles count="3">
    <cellStyle name="標準" xfId="0" builtinId="0"/>
    <cellStyle name="標準 2" xfId="1"/>
    <cellStyle name="標準 3" xfId="2"/>
  </cellStyles>
  <dxfs count="1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32;&#25918;&#23556;&#24615;&#29289;&#36074;&#26908;&#26619;&#9632;/&#26908;&#26619;&#23455;&#26045;&#35201;&#38936;/R2/3%20&#21029;&#32025;%20&#36899;&#32097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0721%20&#36899;&#32097;&#31080;%20&#65288;&#22823;&#65289;&#24066;&#225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9;&#21454;&#21435;&#38306;&#20418;/R02&#25918;&#23556;&#24615;Cs&#65288;HP&#12289;&#22269;&#22577;&#21578;&#65289;/005_006/200806&#36899;&#32097;&#31080;%20(&#22823;)&#24066;&#225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okiTom\AppData\Local\Microsoft\Windows\INetCache\Content.Outlook\OD6EUACR\200908%20&#36899;&#32097;&#31080;&#65288;&#22823;&#65289;&#30435;&#35222;&#25351;&#23566;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"/>
      <sheetName val="別紙記載例"/>
      <sheetName val="Sheet1"/>
      <sheetName val="Sheet2"/>
      <sheetName val="Sheet3"/>
    </sheetNames>
    <sheetDataSet>
      <sheetData sheetId="0"/>
      <sheetData sheetId="1"/>
      <sheetData sheetId="2">
        <row r="2">
          <cell r="L2">
            <v>0</v>
          </cell>
          <cell r="N2">
            <v>0</v>
          </cell>
        </row>
        <row r="3">
          <cell r="L3" t="str">
            <v>池田</v>
          </cell>
          <cell r="N3" t="str">
            <v>学校給食用食材</v>
          </cell>
        </row>
        <row r="4">
          <cell r="L4" t="str">
            <v>吹田</v>
          </cell>
          <cell r="N4" t="str">
            <v>学校給食まるごと検査</v>
          </cell>
        </row>
        <row r="5">
          <cell r="L5" t="str">
            <v>茨木</v>
          </cell>
          <cell r="N5" t="str">
            <v>月例収去</v>
          </cell>
        </row>
        <row r="6">
          <cell r="L6" t="str">
            <v>寝屋川</v>
          </cell>
          <cell r="N6" t="str">
            <v>市場収去</v>
          </cell>
        </row>
        <row r="7">
          <cell r="L7" t="str">
            <v>四條畷</v>
          </cell>
          <cell r="N7" t="str">
            <v>買上げ</v>
          </cell>
        </row>
        <row r="8">
          <cell r="L8" t="str">
            <v>守口</v>
          </cell>
        </row>
        <row r="9">
          <cell r="L9" t="str">
            <v>八尾</v>
          </cell>
        </row>
        <row r="10">
          <cell r="L10" t="str">
            <v>藤井寺</v>
          </cell>
        </row>
        <row r="11">
          <cell r="L11" t="str">
            <v>富田林</v>
          </cell>
        </row>
        <row r="12">
          <cell r="L12" t="str">
            <v>和泉</v>
          </cell>
        </row>
        <row r="13">
          <cell r="L13" t="str">
            <v>岸和田</v>
          </cell>
        </row>
        <row r="14">
          <cell r="L14" t="str">
            <v>泉佐野</v>
          </cell>
        </row>
        <row r="15">
          <cell r="L15" t="str">
            <v>市場</v>
          </cell>
        </row>
        <row r="16">
          <cell r="L16" t="str">
            <v>食の安全推進課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記載例（R2改正後）"/>
      <sheetName val="マスタ（削除不可）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  <sheetName val="記載例（R2改正後）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48"/>
  <sheetViews>
    <sheetView tabSelected="1" view="pageBreakPreview" zoomScale="70" zoomScaleNormal="80" zoomScaleSheetLayoutView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3.5" x14ac:dyDescent="0.15"/>
  <cols>
    <col min="1" max="1" width="8.625" style="1" customWidth="1"/>
    <col min="2" max="3" width="10.625" style="3" customWidth="1"/>
    <col min="4" max="4" width="20.625" style="3" customWidth="1"/>
    <col min="5" max="6" width="10.625" style="4" customWidth="1"/>
    <col min="7" max="7" width="19.5" style="3" bestFit="1" customWidth="1"/>
    <col min="8" max="9" width="16.625" style="3" customWidth="1"/>
    <col min="10" max="10" width="25.625" style="3" customWidth="1"/>
    <col min="11" max="11" width="16.625" style="3" customWidth="1"/>
    <col min="12" max="12" width="10.625" style="3" customWidth="1"/>
    <col min="13" max="14" width="10.625" style="5" customWidth="1"/>
    <col min="15" max="16" width="12.625" style="6" customWidth="1"/>
    <col min="17" max="17" width="12.625" style="5" customWidth="1"/>
    <col min="18" max="20" width="10.625" style="3" customWidth="1"/>
    <col min="21" max="21" width="10.625" style="1" customWidth="1"/>
    <col min="22" max="16384" width="9" style="1"/>
  </cols>
  <sheetData>
    <row r="1" spans="1:22" ht="29.25" customHeight="1" x14ac:dyDescent="0.15">
      <c r="A1" s="158" t="s">
        <v>231</v>
      </c>
      <c r="B1" s="158"/>
      <c r="C1" s="158"/>
      <c r="D1" s="158"/>
      <c r="E1" s="71"/>
      <c r="F1" s="71"/>
      <c r="G1" s="72"/>
      <c r="H1" s="72"/>
      <c r="I1" s="72"/>
      <c r="J1" s="72"/>
      <c r="K1" s="72"/>
      <c r="L1" s="72"/>
      <c r="M1" s="73"/>
      <c r="N1" s="73"/>
      <c r="O1" s="74"/>
      <c r="P1" s="74"/>
      <c r="Q1" s="73"/>
      <c r="R1" s="72"/>
      <c r="S1" s="72"/>
      <c r="T1" s="72"/>
      <c r="U1" s="75"/>
    </row>
    <row r="2" spans="1:22" ht="12" customHeight="1" thickBot="1" x14ac:dyDescent="0.2">
      <c r="A2" s="158"/>
      <c r="B2" s="158"/>
      <c r="C2" s="158"/>
      <c r="D2" s="158"/>
      <c r="E2" s="76"/>
      <c r="F2" s="76"/>
      <c r="G2" s="76"/>
      <c r="H2" s="76"/>
      <c r="I2" s="76"/>
      <c r="J2" s="76"/>
      <c r="K2" s="77"/>
      <c r="L2" s="76"/>
      <c r="M2" s="78"/>
      <c r="N2" s="79"/>
      <c r="O2" s="80"/>
      <c r="P2" s="80"/>
      <c r="Q2" s="79"/>
      <c r="R2" s="76"/>
      <c r="S2" s="76"/>
      <c r="T2" s="75"/>
      <c r="U2" s="75"/>
    </row>
    <row r="3" spans="1:22" ht="13.5" customHeight="1" x14ac:dyDescent="0.15">
      <c r="A3" s="123" t="s">
        <v>5</v>
      </c>
      <c r="B3" s="120" t="s">
        <v>2</v>
      </c>
      <c r="C3" s="121"/>
      <c r="D3" s="122"/>
      <c r="E3" s="125" t="s">
        <v>36</v>
      </c>
      <c r="F3" s="127" t="s">
        <v>37</v>
      </c>
      <c r="G3" s="134" t="s">
        <v>3</v>
      </c>
      <c r="H3" s="121"/>
      <c r="I3" s="121"/>
      <c r="J3" s="122"/>
      <c r="K3" s="120" t="s">
        <v>16</v>
      </c>
      <c r="L3" s="122"/>
      <c r="M3" s="135" t="s">
        <v>17</v>
      </c>
      <c r="N3" s="136"/>
      <c r="O3" s="120" t="s">
        <v>4</v>
      </c>
      <c r="P3" s="121"/>
      <c r="Q3" s="121"/>
      <c r="R3" s="121"/>
      <c r="S3" s="121"/>
      <c r="T3" s="121"/>
      <c r="U3" s="122"/>
      <c r="V3" s="9"/>
    </row>
    <row r="4" spans="1:22" ht="13.5" customHeight="1" x14ac:dyDescent="0.15">
      <c r="A4" s="124"/>
      <c r="B4" s="129" t="s">
        <v>35</v>
      </c>
      <c r="C4" s="123" t="s">
        <v>6</v>
      </c>
      <c r="D4" s="132" t="s">
        <v>7</v>
      </c>
      <c r="E4" s="126"/>
      <c r="F4" s="128"/>
      <c r="G4" s="137" t="s">
        <v>8</v>
      </c>
      <c r="H4" s="8"/>
      <c r="I4" s="7"/>
      <c r="J4" s="132" t="s">
        <v>39</v>
      </c>
      <c r="K4" s="137" t="s">
        <v>9</v>
      </c>
      <c r="L4" s="132" t="s">
        <v>40</v>
      </c>
      <c r="M4" s="142" t="s">
        <v>0</v>
      </c>
      <c r="N4" s="144" t="s">
        <v>10</v>
      </c>
      <c r="O4" s="153" t="s">
        <v>23</v>
      </c>
      <c r="P4" s="154"/>
      <c r="Q4" s="154"/>
      <c r="R4" s="147" t="s">
        <v>11</v>
      </c>
      <c r="S4" s="150" t="s">
        <v>12</v>
      </c>
      <c r="T4" s="147" t="s">
        <v>13</v>
      </c>
      <c r="U4" s="132" t="s">
        <v>18</v>
      </c>
      <c r="V4" s="9"/>
    </row>
    <row r="5" spans="1:22" ht="90.75" customHeight="1" x14ac:dyDescent="0.15">
      <c r="A5" s="124"/>
      <c r="B5" s="128"/>
      <c r="C5" s="124"/>
      <c r="D5" s="133"/>
      <c r="E5" s="126"/>
      <c r="F5" s="128"/>
      <c r="G5" s="138"/>
      <c r="H5" s="139" t="s">
        <v>38</v>
      </c>
      <c r="I5" s="139" t="s">
        <v>22</v>
      </c>
      <c r="J5" s="133"/>
      <c r="K5" s="138"/>
      <c r="L5" s="133"/>
      <c r="M5" s="143"/>
      <c r="N5" s="145"/>
      <c r="O5" s="155" t="s">
        <v>27</v>
      </c>
      <c r="P5" s="156"/>
      <c r="Q5" s="157"/>
      <c r="R5" s="148"/>
      <c r="S5" s="151"/>
      <c r="T5" s="148"/>
      <c r="U5" s="133"/>
      <c r="V5" s="9"/>
    </row>
    <row r="6" spans="1:22" ht="30" customHeight="1" thickBot="1" x14ac:dyDescent="0.2">
      <c r="A6" s="124"/>
      <c r="B6" s="130"/>
      <c r="C6" s="131"/>
      <c r="D6" s="133"/>
      <c r="E6" s="126"/>
      <c r="F6" s="128"/>
      <c r="G6" s="138"/>
      <c r="H6" s="140"/>
      <c r="I6" s="123"/>
      <c r="J6" s="133"/>
      <c r="K6" s="138"/>
      <c r="L6" s="133"/>
      <c r="M6" s="143"/>
      <c r="N6" s="146"/>
      <c r="O6" s="114" t="s">
        <v>24</v>
      </c>
      <c r="P6" s="119" t="s">
        <v>25</v>
      </c>
      <c r="Q6" s="115" t="s">
        <v>26</v>
      </c>
      <c r="R6" s="149"/>
      <c r="S6" s="152"/>
      <c r="T6" s="149"/>
      <c r="U6" s="141"/>
      <c r="V6" s="9"/>
    </row>
    <row r="7" spans="1:22" ht="45" customHeight="1" thickTop="1" x14ac:dyDescent="0.15">
      <c r="A7" s="95">
        <v>31</v>
      </c>
      <c r="B7" s="26" t="s">
        <v>216</v>
      </c>
      <c r="C7" s="2" t="s">
        <v>217</v>
      </c>
      <c r="D7" s="95" t="s">
        <v>163</v>
      </c>
      <c r="E7" s="49" t="s">
        <v>160</v>
      </c>
      <c r="F7" s="111" t="s">
        <v>214</v>
      </c>
      <c r="G7" s="50" t="s">
        <v>213</v>
      </c>
      <c r="H7" s="105" t="s">
        <v>187</v>
      </c>
      <c r="I7" s="50" t="s">
        <v>208</v>
      </c>
      <c r="J7" s="11" t="s">
        <v>188</v>
      </c>
      <c r="K7" s="118" t="s">
        <v>162</v>
      </c>
      <c r="L7" s="11" t="s">
        <v>167</v>
      </c>
      <c r="M7" s="112">
        <v>44179</v>
      </c>
      <c r="N7" s="87">
        <v>44180</v>
      </c>
      <c r="O7" s="113" t="s">
        <v>224</v>
      </c>
      <c r="P7" s="89" t="s">
        <v>225</v>
      </c>
      <c r="Q7" s="43" t="s">
        <v>226</v>
      </c>
      <c r="R7" s="34" t="str">
        <f>IF(O7="","",IF(NOT(ISERROR(O7*1)),ROUNDDOWN(O7*1,2-INT(LOG(ABS(O7*1)))),IFERROR("&lt;"&amp;ROUNDDOWN(IF(SUBSTITUTE(O7,"&lt;","")*1&lt;=50,SUBSTITUTE(O7,"&lt;","")*1,""),2-INT(LOG(ABS(SUBSTITUTE(O7,"&lt;","")*1)))),IF(O7="-",O7,"入力形式が間違っています"))))</f>
        <v>&lt;0.66</v>
      </c>
      <c r="S7" s="44" t="str">
        <f t="shared" ref="S7:S9" si="0">IF(P7="","",IF(NOT(ISERROR(P7*1)),ROUNDDOWN(P7*1,2-INT(LOG(ABS(P7*1)))),IFERROR("&lt;"&amp;ROUNDDOWN(IF(SUBSTITUTE(P7,"&lt;","")*1&lt;=50,SUBSTITUTE(P7,"&lt;","")*1,""),2-INT(LOG(ABS(SUBSTITUTE(P7,"&lt;","")*1)))),IF(P7="-",P7,"入力形式が間違っています"))))</f>
        <v>&lt;0.92</v>
      </c>
      <c r="T7" s="44" t="str">
        <f t="shared" ref="T7:T9" si="1">IFERROR(IF(AND(R7="",S7=""),"",IF(AND(R7="-",S7="-"),IF(Q7="","Cs合計を入力してください",Q7),IF(NOT(ISERROR(R7*1+S7*1)),ROUND(R7+S7, 1-INT(LOG(ABS(R7+S7)))),IF(NOT(ISERROR(R7*1)),ROUND(R7, 1-INT(LOG(ABS(R7)))),IF(NOT(ISERROR(S7*1)),ROUND(S7, 1-INT(LOG(ABS(S7)))),IF(ISERROR(R7*1+S7*1),"&lt;"&amp;ROUND(IF(R7="-",0,SUBSTITUTE(R7,"&lt;",""))*1+IF(S7="-",0,SUBSTITUTE(S7,"&lt;",""))*1,1-INT(LOG(ABS(IF(R7="-",0,SUBSTITUTE(R7,"&lt;",""))*1+IF(S7="-",0,SUBSTITUTE(S7,"&lt;",""))*1)))))))))),"入力形式が間違っています")</f>
        <v>&lt;1.6</v>
      </c>
      <c r="U7" s="46" t="str">
        <f t="shared" ref="U7:U21" si="2">IF(ISERROR(T7*1),"",IF(AND(F7="飲料水",T7&gt;=11),"○",IF(AND(F7="牛乳・乳児用食品",T7&gt;=51),"○",IF(AND(F7&lt;&gt;"",T7&gt;=110),"○",""))))</f>
        <v/>
      </c>
      <c r="V7" s="10"/>
    </row>
    <row r="8" spans="1:22" ht="45" customHeight="1" x14ac:dyDescent="0.15">
      <c r="A8" s="24">
        <v>30</v>
      </c>
      <c r="B8" s="22" t="s">
        <v>73</v>
      </c>
      <c r="C8" s="116" t="s">
        <v>218</v>
      </c>
      <c r="D8" s="24" t="s">
        <v>34</v>
      </c>
      <c r="E8" s="25" t="s">
        <v>160</v>
      </c>
      <c r="F8" s="26" t="s">
        <v>215</v>
      </c>
      <c r="G8" s="24" t="s">
        <v>213</v>
      </c>
      <c r="H8" s="116" t="s">
        <v>187</v>
      </c>
      <c r="I8" s="116" t="s">
        <v>208</v>
      </c>
      <c r="J8" s="23" t="s">
        <v>188</v>
      </c>
      <c r="K8" s="97" t="s">
        <v>151</v>
      </c>
      <c r="L8" s="23" t="s">
        <v>152</v>
      </c>
      <c r="M8" s="42">
        <v>44179</v>
      </c>
      <c r="N8" s="87">
        <v>44180</v>
      </c>
      <c r="O8" s="31" t="s">
        <v>227</v>
      </c>
      <c r="P8" s="32" t="s">
        <v>228</v>
      </c>
      <c r="Q8" s="43" t="s">
        <v>229</v>
      </c>
      <c r="R8" s="34" t="str">
        <f t="shared" ref="R8:R9" si="3">IF(O8="","",IF(NOT(ISERROR(O8*1)),ROUNDDOWN(O8*1,2-INT(LOG(ABS(O8*1)))),IFERROR("&lt;"&amp;ROUNDDOWN(IF(SUBSTITUTE(O8,"&lt;","")*1&lt;=50,SUBSTITUTE(O8,"&lt;","")*1,""),2-INT(LOG(ABS(SUBSTITUTE(O8,"&lt;","")*1)))),IF(O8="-",O8,"入力形式が間違っています"))))</f>
        <v>&lt;0.84</v>
      </c>
      <c r="S8" s="44" t="str">
        <f t="shared" si="0"/>
        <v>&lt;0.91</v>
      </c>
      <c r="T8" s="44" t="str">
        <f t="shared" si="1"/>
        <v>&lt;1.8</v>
      </c>
      <c r="U8" s="46" t="str">
        <f t="shared" si="2"/>
        <v/>
      </c>
      <c r="V8" s="10"/>
    </row>
    <row r="9" spans="1:22" ht="45" customHeight="1" x14ac:dyDescent="0.15">
      <c r="A9" s="24">
        <v>29</v>
      </c>
      <c r="B9" s="22" t="s">
        <v>219</v>
      </c>
      <c r="C9" s="116" t="s">
        <v>220</v>
      </c>
      <c r="D9" s="24" t="s">
        <v>34</v>
      </c>
      <c r="E9" s="25" t="s">
        <v>160</v>
      </c>
      <c r="F9" s="26" t="s">
        <v>215</v>
      </c>
      <c r="G9" s="24" t="s">
        <v>213</v>
      </c>
      <c r="H9" s="116" t="s">
        <v>187</v>
      </c>
      <c r="I9" s="116" t="s">
        <v>208</v>
      </c>
      <c r="J9" s="23" t="s">
        <v>188</v>
      </c>
      <c r="K9" s="97" t="s">
        <v>151</v>
      </c>
      <c r="L9" s="23" t="s">
        <v>152</v>
      </c>
      <c r="M9" s="42">
        <v>44179</v>
      </c>
      <c r="N9" s="87">
        <v>44180</v>
      </c>
      <c r="O9" s="31" t="s">
        <v>230</v>
      </c>
      <c r="P9" s="32" t="s">
        <v>225</v>
      </c>
      <c r="Q9" s="43" t="s">
        <v>226</v>
      </c>
      <c r="R9" s="34" t="str">
        <f t="shared" si="3"/>
        <v>&lt;0.69</v>
      </c>
      <c r="S9" s="44" t="str">
        <f t="shared" si="0"/>
        <v>&lt;0.92</v>
      </c>
      <c r="T9" s="44" t="str">
        <f t="shared" si="1"/>
        <v>&lt;1.6</v>
      </c>
      <c r="U9" s="46" t="str">
        <f t="shared" si="2"/>
        <v/>
      </c>
      <c r="V9" s="10"/>
    </row>
    <row r="10" spans="1:22" ht="45" customHeight="1" x14ac:dyDescent="0.15">
      <c r="A10" s="24">
        <v>28</v>
      </c>
      <c r="B10" s="108" t="s">
        <v>209</v>
      </c>
      <c r="C10" s="117" t="s">
        <v>210</v>
      </c>
      <c r="D10" s="24" t="s">
        <v>34</v>
      </c>
      <c r="E10" s="25" t="s">
        <v>160</v>
      </c>
      <c r="F10" s="26" t="s">
        <v>211</v>
      </c>
      <c r="G10" s="24" t="s">
        <v>212</v>
      </c>
      <c r="H10" s="116" t="s">
        <v>187</v>
      </c>
      <c r="I10" s="116" t="s">
        <v>187</v>
      </c>
      <c r="J10" s="23" t="s">
        <v>188</v>
      </c>
      <c r="K10" s="97" t="s">
        <v>151</v>
      </c>
      <c r="L10" s="23" t="s">
        <v>152</v>
      </c>
      <c r="M10" s="42">
        <v>44175</v>
      </c>
      <c r="N10" s="30">
        <v>44175</v>
      </c>
      <c r="O10" s="113" t="s">
        <v>221</v>
      </c>
      <c r="P10" s="89" t="s">
        <v>222</v>
      </c>
      <c r="Q10" s="43" t="s">
        <v>223</v>
      </c>
      <c r="R10" s="34" t="str">
        <f t="shared" ref="R10" si="4">IF(O10="","",IF(NOT(ISERROR(O10*1)),ROUNDDOWN(O10*1,2-INT(LOG(ABS(O10*1)))),IFERROR("&lt;"&amp;ROUNDDOWN(IF(SUBSTITUTE(O10,"&lt;","")*1&lt;=50,SUBSTITUTE(O10,"&lt;","")*1,""),2-INT(LOG(ABS(SUBSTITUTE(O10,"&lt;","")*1)))),IF(O10="-",O10,"入力形式が間違っています"))))</f>
        <v>&lt;3.31</v>
      </c>
      <c r="S10" s="44" t="str">
        <f t="shared" ref="S10" si="5">IF(P10="","",IF(NOT(ISERROR(P10*1)),ROUNDDOWN(P10*1,2-INT(LOG(ABS(P10*1)))),IFERROR("&lt;"&amp;ROUNDDOWN(IF(SUBSTITUTE(P10,"&lt;","")*1&lt;=50,SUBSTITUTE(P10,"&lt;","")*1,""),2-INT(LOG(ABS(SUBSTITUTE(P10,"&lt;","")*1)))),IF(P10="-",P10,"入力形式が間違っています"))))</f>
        <v>&lt;3.53</v>
      </c>
      <c r="T10" s="44" t="str">
        <f t="shared" ref="T10" si="6">IFERROR(IF(AND(R10="",S10=""),"",IF(AND(R10="-",S10="-"),IF(Q10="","Cs合計を入力してください",Q10),IF(NOT(ISERROR(R10*1+S10*1)),ROUND(R10+S10, 1-INT(LOG(ABS(R10+S10)))),IF(NOT(ISERROR(R10*1)),ROUND(R10, 1-INT(LOG(ABS(R10)))),IF(NOT(ISERROR(S10*1)),ROUND(S10, 1-INT(LOG(ABS(S10)))),IF(ISERROR(R10*1+S10*1),"&lt;"&amp;ROUND(IF(R10="-",0,SUBSTITUTE(R10,"&lt;",""))*1+IF(S10="-",0,SUBSTITUTE(S10,"&lt;",""))*1,1-INT(LOG(ABS(IF(R10="-",0,SUBSTITUTE(R10,"&lt;",""))*1+IF(S10="-",0,SUBSTITUTE(S10,"&lt;",""))*1)))))))))),"入力形式が間違っています")</f>
        <v>&lt;6.8</v>
      </c>
      <c r="U10" s="46" t="str">
        <f t="shared" si="2"/>
        <v/>
      </c>
      <c r="V10" s="10"/>
    </row>
    <row r="11" spans="1:22" ht="45" customHeight="1" x14ac:dyDescent="0.15">
      <c r="A11" s="24">
        <v>27</v>
      </c>
      <c r="B11" s="102" t="s">
        <v>193</v>
      </c>
      <c r="C11" s="41" t="s">
        <v>194</v>
      </c>
      <c r="D11" s="24" t="s">
        <v>34</v>
      </c>
      <c r="E11" s="25" t="s">
        <v>192</v>
      </c>
      <c r="F11" s="22" t="s">
        <v>186</v>
      </c>
      <c r="G11" s="41" t="s">
        <v>189</v>
      </c>
      <c r="H11" s="107" t="s">
        <v>187</v>
      </c>
      <c r="I11" s="107" t="s">
        <v>187</v>
      </c>
      <c r="J11" s="23" t="s">
        <v>188</v>
      </c>
      <c r="K11" s="97" t="s">
        <v>151</v>
      </c>
      <c r="L11" s="23" t="s">
        <v>152</v>
      </c>
      <c r="M11" s="42">
        <v>44175</v>
      </c>
      <c r="N11" s="30">
        <v>44175</v>
      </c>
      <c r="O11" s="31" t="s">
        <v>205</v>
      </c>
      <c r="P11" s="32" t="s">
        <v>206</v>
      </c>
      <c r="Q11" s="43" t="s">
        <v>207</v>
      </c>
      <c r="R11" s="34" t="str">
        <f t="shared" ref="R11:S20" si="7">IF(O11="","",IF(NOT(ISERROR(O11*1)),ROUNDDOWN(O11*1,2-INT(LOG(ABS(O11*1)))),IFERROR("&lt;"&amp;ROUNDDOWN(IF(SUBSTITUTE(O11,"&lt;","")*1&lt;=50,SUBSTITUTE(O11,"&lt;","")*1,""),2-INT(LOG(ABS(SUBSTITUTE(O11,"&lt;","")*1)))),IF(O11="-",O11,"入力形式が間違っています"))))</f>
        <v>&lt;3.22</v>
      </c>
      <c r="S11" s="44" t="str">
        <f t="shared" si="7"/>
        <v>&lt;3.32</v>
      </c>
      <c r="T11" s="44" t="str">
        <f t="shared" ref="T11:T16" si="8">IFERROR(IF(AND(R11="",S11=""),"",IF(AND(R11="-",S11="-"),IF(Q11="","Cs合計を入力してください",Q11),IF(NOT(ISERROR(R11*1+S11*1)),ROUND(R11+S11, 1-INT(LOG(ABS(R11+S11)))),IF(NOT(ISERROR(R11*1)),ROUND(R11, 1-INT(LOG(ABS(R11)))),IF(NOT(ISERROR(S11*1)),ROUND(S11, 1-INT(LOG(ABS(S11)))),IF(ISERROR(R11*1+S11*1),"&lt;"&amp;ROUND(IF(R11="-",0,SUBSTITUTE(R11,"&lt;",""))*1+IF(S11="-",0,SUBSTITUTE(S11,"&lt;",""))*1,1-INT(LOG(ABS(IF(R11="-",0,SUBSTITUTE(R11,"&lt;",""))*1+IF(S11="-",0,SUBSTITUTE(S11,"&lt;",""))*1)))))))))),"入力形式が間違っています")</f>
        <v>&lt;6.5</v>
      </c>
      <c r="U11" s="46" t="str">
        <f t="shared" si="2"/>
        <v/>
      </c>
      <c r="V11" s="10"/>
    </row>
    <row r="12" spans="1:22" ht="45" customHeight="1" x14ac:dyDescent="0.15">
      <c r="A12" s="24">
        <v>26</v>
      </c>
      <c r="B12" s="102" t="s">
        <v>195</v>
      </c>
      <c r="C12" s="41" t="s">
        <v>196</v>
      </c>
      <c r="D12" s="24" t="s">
        <v>34</v>
      </c>
      <c r="E12" s="65" t="s">
        <v>191</v>
      </c>
      <c r="F12" s="22" t="s">
        <v>186</v>
      </c>
      <c r="G12" s="41" t="s">
        <v>190</v>
      </c>
      <c r="H12" s="107" t="s">
        <v>187</v>
      </c>
      <c r="I12" s="107" t="s">
        <v>187</v>
      </c>
      <c r="J12" s="23" t="s">
        <v>19</v>
      </c>
      <c r="K12" s="97" t="s">
        <v>151</v>
      </c>
      <c r="L12" s="23" t="s">
        <v>152</v>
      </c>
      <c r="M12" s="29">
        <v>44152</v>
      </c>
      <c r="N12" s="30">
        <v>44152</v>
      </c>
      <c r="O12" s="113" t="s">
        <v>199</v>
      </c>
      <c r="P12" s="89" t="s">
        <v>200</v>
      </c>
      <c r="Q12" s="43" t="s">
        <v>201</v>
      </c>
      <c r="R12" s="34" t="str">
        <f t="shared" si="7"/>
        <v>&lt;3</v>
      </c>
      <c r="S12" s="44" t="str">
        <f t="shared" si="7"/>
        <v>&lt;3.95</v>
      </c>
      <c r="T12" s="44" t="str">
        <f t="shared" si="8"/>
        <v>&lt;7</v>
      </c>
      <c r="U12" s="46" t="str">
        <f t="shared" si="2"/>
        <v/>
      </c>
      <c r="V12" s="10"/>
    </row>
    <row r="13" spans="1:22" ht="45" customHeight="1" x14ac:dyDescent="0.15">
      <c r="A13" s="24">
        <v>25</v>
      </c>
      <c r="B13" s="22" t="s">
        <v>197</v>
      </c>
      <c r="C13" s="106" t="s">
        <v>198</v>
      </c>
      <c r="D13" s="24" t="s">
        <v>34</v>
      </c>
      <c r="E13" s="65" t="s">
        <v>191</v>
      </c>
      <c r="F13" s="22" t="s">
        <v>186</v>
      </c>
      <c r="G13" s="41" t="s">
        <v>190</v>
      </c>
      <c r="H13" s="107" t="s">
        <v>187</v>
      </c>
      <c r="I13" s="107" t="s">
        <v>187</v>
      </c>
      <c r="J13" s="23" t="s">
        <v>19</v>
      </c>
      <c r="K13" s="97" t="s">
        <v>151</v>
      </c>
      <c r="L13" s="23" t="s">
        <v>152</v>
      </c>
      <c r="M13" s="29">
        <v>44152</v>
      </c>
      <c r="N13" s="30">
        <v>44152</v>
      </c>
      <c r="O13" s="31" t="s">
        <v>202</v>
      </c>
      <c r="P13" s="32" t="s">
        <v>203</v>
      </c>
      <c r="Q13" s="93" t="s">
        <v>204</v>
      </c>
      <c r="R13" s="34" t="str">
        <f t="shared" si="7"/>
        <v>&lt;2.53</v>
      </c>
      <c r="S13" s="44" t="str">
        <f t="shared" si="7"/>
        <v>&lt;4.04</v>
      </c>
      <c r="T13" s="44" t="str">
        <f t="shared" si="8"/>
        <v>&lt;6.6</v>
      </c>
      <c r="U13" s="46" t="str">
        <f t="shared" si="2"/>
        <v/>
      </c>
      <c r="V13" s="10"/>
    </row>
    <row r="14" spans="1:22" ht="45" customHeight="1" x14ac:dyDescent="0.15">
      <c r="A14" s="24">
        <v>24</v>
      </c>
      <c r="B14" s="108" t="s">
        <v>168</v>
      </c>
      <c r="C14" s="107" t="s">
        <v>171</v>
      </c>
      <c r="D14" s="24" t="s">
        <v>34</v>
      </c>
      <c r="E14" s="25" t="s">
        <v>160</v>
      </c>
      <c r="F14" s="84" t="s">
        <v>88</v>
      </c>
      <c r="G14" s="24" t="s">
        <v>164</v>
      </c>
      <c r="H14" s="2" t="s">
        <v>34</v>
      </c>
      <c r="I14" s="2" t="s">
        <v>34</v>
      </c>
      <c r="J14" s="27" t="s">
        <v>137</v>
      </c>
      <c r="K14" s="97" t="s">
        <v>151</v>
      </c>
      <c r="L14" s="23" t="s">
        <v>152</v>
      </c>
      <c r="M14" s="86">
        <v>44151</v>
      </c>
      <c r="N14" s="87">
        <v>44152</v>
      </c>
      <c r="O14" s="88" t="s">
        <v>174</v>
      </c>
      <c r="P14" s="89" t="s">
        <v>175</v>
      </c>
      <c r="Q14" s="109" t="s">
        <v>176</v>
      </c>
      <c r="R14" s="34" t="str">
        <f t="shared" si="7"/>
        <v>&lt;2</v>
      </c>
      <c r="S14" s="44" t="str">
        <f t="shared" si="7"/>
        <v>&lt;2.25</v>
      </c>
      <c r="T14" s="44" t="str">
        <f t="shared" si="8"/>
        <v>&lt;4.3</v>
      </c>
      <c r="U14" s="46" t="str">
        <f t="shared" si="2"/>
        <v/>
      </c>
      <c r="V14" s="10"/>
    </row>
    <row r="15" spans="1:22" ht="45" customHeight="1" x14ac:dyDescent="0.15">
      <c r="A15" s="41">
        <v>23</v>
      </c>
      <c r="B15" s="102" t="s">
        <v>169</v>
      </c>
      <c r="C15" s="41" t="s">
        <v>172</v>
      </c>
      <c r="D15" s="41" t="s">
        <v>163</v>
      </c>
      <c r="E15" s="65" t="s">
        <v>160</v>
      </c>
      <c r="F15" s="91" t="s">
        <v>88</v>
      </c>
      <c r="G15" s="41" t="s">
        <v>165</v>
      </c>
      <c r="H15" s="98" t="s">
        <v>163</v>
      </c>
      <c r="I15" s="98" t="s">
        <v>163</v>
      </c>
      <c r="J15" s="23" t="s">
        <v>137</v>
      </c>
      <c r="K15" s="97" t="s">
        <v>162</v>
      </c>
      <c r="L15" s="23" t="s">
        <v>167</v>
      </c>
      <c r="M15" s="92">
        <v>44151</v>
      </c>
      <c r="N15" s="30">
        <v>44152</v>
      </c>
      <c r="O15" s="93" t="s">
        <v>177</v>
      </c>
      <c r="P15" s="32" t="s">
        <v>178</v>
      </c>
      <c r="Q15" s="99" t="s">
        <v>179</v>
      </c>
      <c r="R15" s="44" t="str">
        <f t="shared" si="7"/>
        <v>&lt;1.38</v>
      </c>
      <c r="S15" s="44" t="str">
        <f t="shared" si="7"/>
        <v>&lt;1.72</v>
      </c>
      <c r="T15" s="44" t="str">
        <f t="shared" si="8"/>
        <v>&lt;3.1</v>
      </c>
      <c r="U15" s="46" t="str">
        <f t="shared" si="2"/>
        <v/>
      </c>
      <c r="V15" s="10"/>
    </row>
    <row r="16" spans="1:22" ht="45" customHeight="1" x14ac:dyDescent="0.15">
      <c r="A16" s="41">
        <v>22</v>
      </c>
      <c r="B16" s="102" t="s">
        <v>169</v>
      </c>
      <c r="C16" s="41" t="s">
        <v>111</v>
      </c>
      <c r="D16" s="41" t="s">
        <v>163</v>
      </c>
      <c r="E16" s="65" t="s">
        <v>161</v>
      </c>
      <c r="F16" s="91" t="s">
        <v>88</v>
      </c>
      <c r="G16" s="41" t="s">
        <v>166</v>
      </c>
      <c r="H16" s="98" t="s">
        <v>163</v>
      </c>
      <c r="I16" s="98" t="s">
        <v>163</v>
      </c>
      <c r="J16" s="23" t="s">
        <v>137</v>
      </c>
      <c r="K16" s="97" t="s">
        <v>162</v>
      </c>
      <c r="L16" s="23" t="s">
        <v>167</v>
      </c>
      <c r="M16" s="92">
        <v>44151</v>
      </c>
      <c r="N16" s="30">
        <v>44152</v>
      </c>
      <c r="O16" s="93" t="s">
        <v>180</v>
      </c>
      <c r="P16" s="32" t="s">
        <v>181</v>
      </c>
      <c r="Q16" s="99" t="s">
        <v>182</v>
      </c>
      <c r="R16" s="44" t="str">
        <f t="shared" si="7"/>
        <v>&lt;1.89</v>
      </c>
      <c r="S16" s="44" t="str">
        <f t="shared" si="7"/>
        <v>&lt;1.71</v>
      </c>
      <c r="T16" s="44" t="str">
        <f t="shared" si="8"/>
        <v>&lt;3.6</v>
      </c>
      <c r="U16" s="46" t="str">
        <f t="shared" si="2"/>
        <v/>
      </c>
      <c r="V16" s="10"/>
    </row>
    <row r="17" spans="1:22" ht="45" customHeight="1" x14ac:dyDescent="0.15">
      <c r="A17" s="41">
        <v>21</v>
      </c>
      <c r="B17" s="102" t="s">
        <v>170</v>
      </c>
      <c r="C17" s="41" t="s">
        <v>173</v>
      </c>
      <c r="D17" s="41" t="s">
        <v>163</v>
      </c>
      <c r="E17" s="65" t="s">
        <v>160</v>
      </c>
      <c r="F17" s="91" t="s">
        <v>88</v>
      </c>
      <c r="G17" s="41" t="s">
        <v>165</v>
      </c>
      <c r="H17" s="98" t="s">
        <v>163</v>
      </c>
      <c r="I17" s="98" t="s">
        <v>163</v>
      </c>
      <c r="J17" s="23" t="s">
        <v>137</v>
      </c>
      <c r="K17" s="97" t="s">
        <v>162</v>
      </c>
      <c r="L17" s="23" t="s">
        <v>167</v>
      </c>
      <c r="M17" s="92">
        <v>44151</v>
      </c>
      <c r="N17" s="30">
        <v>44152</v>
      </c>
      <c r="O17" s="93" t="s">
        <v>183</v>
      </c>
      <c r="P17" s="32" t="s">
        <v>178</v>
      </c>
      <c r="Q17" s="101" t="s">
        <v>184</v>
      </c>
      <c r="R17" s="44" t="str">
        <f t="shared" si="7"/>
        <v>&lt;1.79</v>
      </c>
      <c r="S17" s="44" t="str">
        <f t="shared" si="7"/>
        <v>&lt;1.72</v>
      </c>
      <c r="T17" s="44" t="str">
        <f t="shared" ref="T17:T21" si="9">IFERROR(IF(AND(R17="",S17=""),"",IF(AND(R17="-",S17="-"),IF(Q17="","Cs合計を入力してください",Q17),IF(NOT(ISERROR(R17*1+S17*1)),ROUND(R17+S17, 1-INT(LOG(ABS(R17+S17)))),IF(NOT(ISERROR(R17*1)),ROUND(R17, 1-INT(LOG(ABS(R17)))),IF(NOT(ISERROR(S17*1)),ROUND(S17, 1-INT(LOG(ABS(S17)))),IF(ISERROR(R17*1+S17*1),"&lt;"&amp;ROUND(IF(R17="-",0,SUBSTITUTE(R17,"&lt;",""))*1+IF(S17="-",0,SUBSTITUTE(S17,"&lt;",""))*1,1-INT(LOG(ABS(IF(R17="-",0,SUBSTITUTE(R17,"&lt;",""))*1+IF(S17="-",0,SUBSTITUTE(S17,"&lt;",""))*1)))))))))),"入力形式が間違っています")</f>
        <v>&lt;3.5</v>
      </c>
      <c r="U17" s="46" t="str">
        <f t="shared" si="2"/>
        <v/>
      </c>
      <c r="V17" s="10"/>
    </row>
    <row r="18" spans="1:22" ht="45" customHeight="1" x14ac:dyDescent="0.15">
      <c r="A18" s="41">
        <v>20</v>
      </c>
      <c r="B18" s="22" t="s">
        <v>144</v>
      </c>
      <c r="C18" s="98" t="s">
        <v>145</v>
      </c>
      <c r="D18" s="41" t="s">
        <v>163</v>
      </c>
      <c r="E18" s="65" t="s">
        <v>75</v>
      </c>
      <c r="F18" s="91" t="s">
        <v>147</v>
      </c>
      <c r="G18" s="98" t="s">
        <v>62</v>
      </c>
      <c r="H18" s="98" t="s">
        <v>149</v>
      </c>
      <c r="I18" s="98" t="s">
        <v>149</v>
      </c>
      <c r="J18" s="23" t="s">
        <v>150</v>
      </c>
      <c r="K18" s="91" t="s">
        <v>151</v>
      </c>
      <c r="L18" s="23" t="s">
        <v>152</v>
      </c>
      <c r="M18" s="92">
        <v>44147</v>
      </c>
      <c r="N18" s="30">
        <v>44147</v>
      </c>
      <c r="O18" s="93" t="s">
        <v>154</v>
      </c>
      <c r="P18" s="32" t="s">
        <v>155</v>
      </c>
      <c r="Q18" s="90" t="s">
        <v>156</v>
      </c>
      <c r="R18" s="44" t="str">
        <f t="shared" si="7"/>
        <v>&lt;3.44</v>
      </c>
      <c r="S18" s="44" t="str">
        <f t="shared" si="7"/>
        <v>&lt;3.42</v>
      </c>
      <c r="T18" s="44" t="str">
        <f t="shared" si="9"/>
        <v>&lt;6.9</v>
      </c>
      <c r="U18" s="46" t="str">
        <f t="shared" si="2"/>
        <v/>
      </c>
      <c r="V18" s="10"/>
    </row>
    <row r="19" spans="1:22" ht="45" customHeight="1" x14ac:dyDescent="0.15">
      <c r="A19" s="23">
        <v>19</v>
      </c>
      <c r="B19" s="97" t="s">
        <v>143</v>
      </c>
      <c r="C19" s="41" t="s">
        <v>146</v>
      </c>
      <c r="D19" s="27" t="s">
        <v>34</v>
      </c>
      <c r="E19" s="65" t="s">
        <v>75</v>
      </c>
      <c r="F19" s="91" t="s">
        <v>147</v>
      </c>
      <c r="G19" s="41" t="s">
        <v>148</v>
      </c>
      <c r="H19" s="82" t="s">
        <v>149</v>
      </c>
      <c r="I19" s="82" t="s">
        <v>149</v>
      </c>
      <c r="J19" s="23" t="s">
        <v>150</v>
      </c>
      <c r="K19" s="97" t="s">
        <v>151</v>
      </c>
      <c r="L19" s="23" t="s">
        <v>152</v>
      </c>
      <c r="M19" s="92">
        <v>44147</v>
      </c>
      <c r="N19" s="30">
        <v>44147</v>
      </c>
      <c r="O19" s="93" t="s">
        <v>157</v>
      </c>
      <c r="P19" s="32" t="s">
        <v>158</v>
      </c>
      <c r="Q19" s="83" t="s">
        <v>159</v>
      </c>
      <c r="R19" s="44" t="str">
        <f t="shared" si="7"/>
        <v>&lt;3.69</v>
      </c>
      <c r="S19" s="44" t="str">
        <f t="shared" si="7"/>
        <v>&lt;3.52</v>
      </c>
      <c r="T19" s="44" t="str">
        <f t="shared" si="9"/>
        <v>&lt;7.2</v>
      </c>
      <c r="U19" s="46" t="str">
        <f t="shared" si="2"/>
        <v/>
      </c>
      <c r="V19" s="10"/>
    </row>
    <row r="20" spans="1:22" ht="45" customHeight="1" x14ac:dyDescent="0.15">
      <c r="A20" s="27">
        <v>18</v>
      </c>
      <c r="B20" s="84" t="s">
        <v>130</v>
      </c>
      <c r="C20" s="2" t="s">
        <v>132</v>
      </c>
      <c r="D20" s="27" t="s">
        <v>132</v>
      </c>
      <c r="E20" s="25" t="s">
        <v>134</v>
      </c>
      <c r="F20" s="84" t="s">
        <v>135</v>
      </c>
      <c r="G20" s="2" t="s">
        <v>62</v>
      </c>
      <c r="H20" s="2" t="s">
        <v>149</v>
      </c>
      <c r="I20" s="2" t="s">
        <v>132</v>
      </c>
      <c r="J20" s="27" t="s">
        <v>137</v>
      </c>
      <c r="K20" s="94" t="s">
        <v>151</v>
      </c>
      <c r="L20" s="85" t="s">
        <v>30</v>
      </c>
      <c r="M20" s="86">
        <v>44112</v>
      </c>
      <c r="N20" s="87">
        <v>44112</v>
      </c>
      <c r="O20" s="88" t="s">
        <v>153</v>
      </c>
      <c r="P20" s="89" t="s">
        <v>139</v>
      </c>
      <c r="Q20" s="96" t="s">
        <v>141</v>
      </c>
      <c r="R20" s="44" t="str">
        <f t="shared" si="7"/>
        <v>&lt;3.85</v>
      </c>
      <c r="S20" s="44" t="str">
        <f t="shared" si="7"/>
        <v>&lt;3.63</v>
      </c>
      <c r="T20" s="44" t="str">
        <f t="shared" si="9"/>
        <v>&lt;7.5</v>
      </c>
      <c r="U20" s="46" t="str">
        <f t="shared" si="2"/>
        <v/>
      </c>
      <c r="V20" s="10"/>
    </row>
    <row r="21" spans="1:22" ht="45" customHeight="1" x14ac:dyDescent="0.15">
      <c r="A21" s="23">
        <v>17</v>
      </c>
      <c r="B21" s="91" t="s">
        <v>131</v>
      </c>
      <c r="C21" s="69" t="s">
        <v>133</v>
      </c>
      <c r="D21" s="23" t="s">
        <v>132</v>
      </c>
      <c r="E21" s="65" t="s">
        <v>134</v>
      </c>
      <c r="F21" s="91" t="s">
        <v>135</v>
      </c>
      <c r="G21" s="69" t="s">
        <v>136</v>
      </c>
      <c r="H21" s="69" t="s">
        <v>34</v>
      </c>
      <c r="I21" s="69" t="s">
        <v>132</v>
      </c>
      <c r="J21" s="23" t="s">
        <v>137</v>
      </c>
      <c r="K21" s="94" t="s">
        <v>28</v>
      </c>
      <c r="L21" s="85" t="s">
        <v>30</v>
      </c>
      <c r="M21" s="92">
        <v>44112</v>
      </c>
      <c r="N21" s="30">
        <v>44112</v>
      </c>
      <c r="O21" s="93" t="s">
        <v>138</v>
      </c>
      <c r="P21" s="32" t="s">
        <v>140</v>
      </c>
      <c r="Q21" s="90" t="s">
        <v>142</v>
      </c>
      <c r="R21" s="44" t="str">
        <f t="shared" ref="R21:S29" si="10">IF(O21="","",IF(NOT(ISERROR(O21*1)),ROUNDDOWN(O21*1,2-INT(LOG(ABS(O21*1)))),IFERROR("&lt;"&amp;ROUNDDOWN(IF(SUBSTITUTE(O21,"&lt;","")*1&lt;=50,SUBSTITUTE(O21,"&lt;","")*1,""),2-INT(LOG(ABS(SUBSTITUTE(O21,"&lt;","")*1)))),IF(O21="-",O21,"入力形式が間違っています"))))</f>
        <v>&lt;2.51</v>
      </c>
      <c r="S21" s="44" t="str">
        <f t="shared" si="10"/>
        <v>&lt;2.75</v>
      </c>
      <c r="T21" s="44" t="str">
        <f t="shared" si="9"/>
        <v>&lt;5.3</v>
      </c>
      <c r="U21" s="46" t="str">
        <f t="shared" si="2"/>
        <v/>
      </c>
      <c r="V21" s="10"/>
    </row>
    <row r="22" spans="1:22" ht="45" customHeight="1" x14ac:dyDescent="0.15">
      <c r="A22" s="27">
        <v>16</v>
      </c>
      <c r="B22" s="84" t="s">
        <v>114</v>
      </c>
      <c r="C22" s="2" t="s">
        <v>115</v>
      </c>
      <c r="D22" s="27" t="s">
        <v>34</v>
      </c>
      <c r="E22" s="25" t="s">
        <v>20</v>
      </c>
      <c r="F22" s="84" t="s">
        <v>61</v>
      </c>
      <c r="G22" s="2" t="s">
        <v>62</v>
      </c>
      <c r="H22" s="2" t="s">
        <v>21</v>
      </c>
      <c r="I22" s="2" t="s">
        <v>34</v>
      </c>
      <c r="J22" s="27" t="s">
        <v>19</v>
      </c>
      <c r="K22" s="94" t="s">
        <v>28</v>
      </c>
      <c r="L22" s="85" t="s">
        <v>30</v>
      </c>
      <c r="M22" s="86">
        <v>44084</v>
      </c>
      <c r="N22" s="87">
        <v>44084</v>
      </c>
      <c r="O22" s="88" t="s">
        <v>119</v>
      </c>
      <c r="P22" s="89" t="s">
        <v>120</v>
      </c>
      <c r="Q22" s="89" t="s">
        <v>121</v>
      </c>
      <c r="R22" s="44" t="str">
        <f t="shared" si="10"/>
        <v>&lt;3.04</v>
      </c>
      <c r="S22" s="44" t="str">
        <f t="shared" si="10"/>
        <v>&lt;3.48</v>
      </c>
      <c r="T22" s="44" t="str">
        <f t="shared" ref="T22:T29" si="11">IFERROR(IF(AND(R22="",S22=""),"",IF(AND(R22="-",S22="-"),IF(Q22="","Cs合計を入力してください",Q22),IF(NOT(ISERROR(R22*1+S22*1)),ROUND(R22+S22, 1-INT(LOG(ABS(R22+S22)))),IF(NOT(ISERROR(R22*1)),ROUND(R22, 1-INT(LOG(ABS(R22)))),IF(NOT(ISERROR(S22*1)),ROUND(S22, 1-INT(LOG(ABS(S22)))),IF(ISERROR(R22*1+S22*1),"&lt;"&amp;ROUND(IF(R22="-",0,SUBSTITUTE(R22,"&lt;",""))*1+IF(S22="-",0,SUBSTITUTE(S22,"&lt;",""))*1,1-INT(LOG(ABS(IF(R22="-",0,SUBSTITUTE(R22,"&lt;",""))*1+IF(S22="-",0,SUBSTITUTE(S22,"&lt;",""))*1)))))))))),"入力形式が間違っています")</f>
        <v>&lt;6.5</v>
      </c>
      <c r="U22" s="46" t="str">
        <f t="shared" ref="U22:U29" si="12">IF(ISERROR(T22*1),"",IF(AND(F22="飲料水",T22&gt;=11),"○",IF(AND(F22="牛乳・乳児用食品",T22&gt;=51),"○",IF(AND(F22&lt;&gt;"",T22&gt;=110),"○",""))))</f>
        <v/>
      </c>
      <c r="V22" s="10"/>
    </row>
    <row r="23" spans="1:22" ht="45" customHeight="1" x14ac:dyDescent="0.15">
      <c r="A23" s="23">
        <v>15</v>
      </c>
      <c r="B23" s="22" t="s">
        <v>112</v>
      </c>
      <c r="C23" s="66" t="s">
        <v>113</v>
      </c>
      <c r="D23" s="41" t="s">
        <v>34</v>
      </c>
      <c r="E23" s="25" t="s">
        <v>20</v>
      </c>
      <c r="F23" s="22" t="s">
        <v>61</v>
      </c>
      <c r="G23" s="66" t="s">
        <v>125</v>
      </c>
      <c r="H23" s="2" t="s">
        <v>21</v>
      </c>
      <c r="I23" s="66" t="s">
        <v>34</v>
      </c>
      <c r="J23" s="23" t="s">
        <v>19</v>
      </c>
      <c r="K23" s="47" t="s">
        <v>69</v>
      </c>
      <c r="L23" s="48" t="s">
        <v>30</v>
      </c>
      <c r="M23" s="42">
        <v>44084</v>
      </c>
      <c r="N23" s="30">
        <v>44084</v>
      </c>
      <c r="O23" s="31" t="s">
        <v>122</v>
      </c>
      <c r="P23" s="32" t="s">
        <v>123</v>
      </c>
      <c r="Q23" s="43" t="s">
        <v>124</v>
      </c>
      <c r="R23" s="44" t="str">
        <f t="shared" si="10"/>
        <v>&lt;3.36</v>
      </c>
      <c r="S23" s="44" t="str">
        <f t="shared" si="10"/>
        <v>&lt;3.84</v>
      </c>
      <c r="T23" s="45" t="str">
        <f t="shared" si="11"/>
        <v>&lt;7.2</v>
      </c>
      <c r="U23" s="46" t="str">
        <f t="shared" si="12"/>
        <v/>
      </c>
      <c r="V23" s="10"/>
    </row>
    <row r="24" spans="1:22" ht="45" customHeight="1" x14ac:dyDescent="0.15">
      <c r="A24" s="23">
        <v>14</v>
      </c>
      <c r="B24" s="22" t="s">
        <v>110</v>
      </c>
      <c r="C24" s="66" t="s">
        <v>111</v>
      </c>
      <c r="D24" s="41" t="s">
        <v>34</v>
      </c>
      <c r="E24" s="25" t="s">
        <v>20</v>
      </c>
      <c r="F24" s="22" t="s">
        <v>88</v>
      </c>
      <c r="G24" s="66" t="s">
        <v>89</v>
      </c>
      <c r="H24" s="2" t="s">
        <v>21</v>
      </c>
      <c r="I24" s="66" t="s">
        <v>34</v>
      </c>
      <c r="J24" s="23" t="s">
        <v>19</v>
      </c>
      <c r="K24" s="47" t="s">
        <v>69</v>
      </c>
      <c r="L24" s="48" t="s">
        <v>30</v>
      </c>
      <c r="M24" s="42">
        <v>44082</v>
      </c>
      <c r="N24" s="30">
        <v>44083</v>
      </c>
      <c r="O24" s="31" t="s">
        <v>116</v>
      </c>
      <c r="P24" s="32" t="s">
        <v>117</v>
      </c>
      <c r="Q24" s="43" t="s">
        <v>118</v>
      </c>
      <c r="R24" s="44" t="str">
        <f t="shared" ref="R24" si="13">IF(O24="","",IF(NOT(ISERROR(O24*1)),ROUNDDOWN(O24*1,2-INT(LOG(ABS(O24*1)))),IFERROR("&lt;"&amp;ROUNDDOWN(IF(SUBSTITUTE(O24,"&lt;","")*1&lt;=50,SUBSTITUTE(O24,"&lt;","")*1,""),2-INT(LOG(ABS(SUBSTITUTE(O24,"&lt;","")*1)))),IF(O24="-",O24,"入力形式が間違っています"))))</f>
        <v>&lt;1.56</v>
      </c>
      <c r="S24" s="44" t="str">
        <f t="shared" ref="S24" si="14">IF(P24="","",IF(NOT(ISERROR(P24*1)),ROUNDDOWN(P24*1,2-INT(LOG(ABS(P24*1)))),IFERROR("&lt;"&amp;ROUNDDOWN(IF(SUBSTITUTE(P24,"&lt;","")*1&lt;=50,SUBSTITUTE(P24,"&lt;","")*1,""),2-INT(LOG(ABS(SUBSTITUTE(P24,"&lt;","")*1)))),IF(P24="-",P24,"入力形式が間違っています"))))</f>
        <v>&lt;2.41</v>
      </c>
      <c r="T24" s="110" t="str">
        <f t="shared" ref="T24" si="15">IFERROR(IF(AND(R24="",S24=""),"",IF(AND(R24="-",S24="-"),IF(Q24="","Cs合計を入力してください",Q24),IF(NOT(ISERROR(R24*1+S24*1)),ROUND(R24+S24, 1-INT(LOG(ABS(R24+S24)))),IF(NOT(ISERROR(R24*1)),ROUND(R24, 1-INT(LOG(ABS(R24)))),IF(NOT(ISERROR(S24*1)),ROUND(S24, 1-INT(LOG(ABS(S24)))),IF(ISERROR(R24*1+S24*1),"&lt;"&amp;ROUND(IF(R24="-",0,SUBSTITUTE(R24,"&lt;",""))*1+IF(S24="-",0,SUBSTITUTE(S24,"&lt;",""))*1,1-INT(LOG(ABS(IF(R24="-",0,SUBSTITUTE(R24,"&lt;",""))*1+IF(S24="-",0,SUBSTITUTE(S24,"&lt;",""))*1)))))))))),"入力形式が間違っています")</f>
        <v>&lt;4</v>
      </c>
      <c r="U24" s="46" t="str">
        <f t="shared" ref="U24" si="16">IF(ISERROR(T24*1),"",IF(AND(F24="飲料水",T24&gt;=11),"○",IF(AND(F24="牛乳・乳児用食品",T24&gt;=51),"○",IF(AND(F24&lt;&gt;"",T24&gt;=110),"○",""))))</f>
        <v/>
      </c>
      <c r="V24" s="10"/>
    </row>
    <row r="25" spans="1:22" ht="45" customHeight="1" x14ac:dyDescent="0.15">
      <c r="A25" s="23">
        <v>13</v>
      </c>
      <c r="B25" s="22" t="s">
        <v>66</v>
      </c>
      <c r="C25" s="61" t="s">
        <v>90</v>
      </c>
      <c r="D25" s="41" t="s">
        <v>34</v>
      </c>
      <c r="E25" s="25" t="s">
        <v>20</v>
      </c>
      <c r="F25" s="22" t="s">
        <v>88</v>
      </c>
      <c r="G25" s="61" t="s">
        <v>91</v>
      </c>
      <c r="H25" s="2" t="s">
        <v>21</v>
      </c>
      <c r="I25" s="61" t="s">
        <v>34</v>
      </c>
      <c r="J25" s="23" t="s">
        <v>19</v>
      </c>
      <c r="K25" s="47" t="s">
        <v>69</v>
      </c>
      <c r="L25" s="48" t="s">
        <v>30</v>
      </c>
      <c r="M25" s="42">
        <v>44082</v>
      </c>
      <c r="N25" s="30">
        <v>44083</v>
      </c>
      <c r="O25" s="31" t="s">
        <v>92</v>
      </c>
      <c r="P25" s="32" t="s">
        <v>58</v>
      </c>
      <c r="Q25" s="43" t="s">
        <v>93</v>
      </c>
      <c r="R25" s="44" t="str">
        <f t="shared" si="10"/>
        <v>&lt;1.89</v>
      </c>
      <c r="S25" s="44" t="str">
        <f t="shared" si="10"/>
        <v>&lt;2.24</v>
      </c>
      <c r="T25" s="45" t="str">
        <f t="shared" si="11"/>
        <v>&lt;4.1</v>
      </c>
      <c r="U25" s="46" t="str">
        <f t="shared" si="12"/>
        <v/>
      </c>
      <c r="V25" s="10"/>
    </row>
    <row r="26" spans="1:22" ht="45" customHeight="1" x14ac:dyDescent="0.15">
      <c r="A26" s="23">
        <v>12</v>
      </c>
      <c r="B26" s="22" t="s">
        <v>94</v>
      </c>
      <c r="C26" s="61" t="s">
        <v>34</v>
      </c>
      <c r="D26" s="41" t="s">
        <v>34</v>
      </c>
      <c r="E26" s="25" t="s">
        <v>20</v>
      </c>
      <c r="F26" s="22" t="s">
        <v>95</v>
      </c>
      <c r="G26" s="61" t="s">
        <v>96</v>
      </c>
      <c r="H26" s="2" t="s">
        <v>21</v>
      </c>
      <c r="I26" s="61" t="s">
        <v>34</v>
      </c>
      <c r="J26" s="23" t="s">
        <v>19</v>
      </c>
      <c r="K26" s="47" t="s">
        <v>69</v>
      </c>
      <c r="L26" s="48" t="s">
        <v>30</v>
      </c>
      <c r="M26" s="42">
        <v>44082</v>
      </c>
      <c r="N26" s="30">
        <v>44083</v>
      </c>
      <c r="O26" s="31" t="s">
        <v>97</v>
      </c>
      <c r="P26" s="32" t="s">
        <v>98</v>
      </c>
      <c r="Q26" s="43" t="s">
        <v>48</v>
      </c>
      <c r="R26" s="44" t="str">
        <f t="shared" si="10"/>
        <v>&lt;9.4</v>
      </c>
      <c r="S26" s="44" t="str">
        <f t="shared" si="10"/>
        <v>&lt;9.66</v>
      </c>
      <c r="T26" s="45" t="str">
        <f t="shared" si="11"/>
        <v>&lt;19</v>
      </c>
      <c r="U26" s="46" t="str">
        <f t="shared" si="12"/>
        <v/>
      </c>
      <c r="V26" s="10"/>
    </row>
    <row r="27" spans="1:22" ht="45" customHeight="1" x14ac:dyDescent="0.15">
      <c r="A27" s="23">
        <v>11</v>
      </c>
      <c r="B27" s="22" t="s">
        <v>99</v>
      </c>
      <c r="C27" s="61" t="s">
        <v>21</v>
      </c>
      <c r="D27" s="41" t="s">
        <v>34</v>
      </c>
      <c r="E27" s="25" t="s">
        <v>20</v>
      </c>
      <c r="F27" s="26" t="s">
        <v>95</v>
      </c>
      <c r="G27" s="61" t="s">
        <v>100</v>
      </c>
      <c r="H27" s="2" t="s">
        <v>21</v>
      </c>
      <c r="I27" s="61" t="s">
        <v>34</v>
      </c>
      <c r="J27" s="23" t="s">
        <v>19</v>
      </c>
      <c r="K27" s="47" t="s">
        <v>69</v>
      </c>
      <c r="L27" s="48" t="s">
        <v>30</v>
      </c>
      <c r="M27" s="42">
        <v>44082</v>
      </c>
      <c r="N27" s="30">
        <v>44083</v>
      </c>
      <c r="O27" s="31" t="s">
        <v>101</v>
      </c>
      <c r="P27" s="32" t="s">
        <v>102</v>
      </c>
      <c r="Q27" s="43" t="s">
        <v>48</v>
      </c>
      <c r="R27" s="44" t="str">
        <f t="shared" si="10"/>
        <v>&lt;9.45</v>
      </c>
      <c r="S27" s="44" t="str">
        <f t="shared" si="10"/>
        <v>&lt;9.87</v>
      </c>
      <c r="T27" s="45" t="str">
        <f t="shared" si="11"/>
        <v>&lt;19</v>
      </c>
      <c r="U27" s="46" t="str">
        <f t="shared" si="12"/>
        <v/>
      </c>
      <c r="V27" s="10"/>
    </row>
    <row r="28" spans="1:22" ht="45" customHeight="1" x14ac:dyDescent="0.15">
      <c r="A28" s="23">
        <v>10</v>
      </c>
      <c r="B28" s="22" t="s">
        <v>103</v>
      </c>
      <c r="C28" s="61" t="s">
        <v>21</v>
      </c>
      <c r="D28" s="41" t="s">
        <v>34</v>
      </c>
      <c r="E28" s="25" t="s">
        <v>20</v>
      </c>
      <c r="F28" s="26" t="s">
        <v>95</v>
      </c>
      <c r="G28" s="61" t="s">
        <v>104</v>
      </c>
      <c r="H28" s="2" t="s">
        <v>21</v>
      </c>
      <c r="I28" s="61" t="s">
        <v>34</v>
      </c>
      <c r="J28" s="23" t="s">
        <v>19</v>
      </c>
      <c r="K28" s="47" t="s">
        <v>69</v>
      </c>
      <c r="L28" s="48" t="s">
        <v>30</v>
      </c>
      <c r="M28" s="42">
        <v>44082</v>
      </c>
      <c r="N28" s="30">
        <v>44083</v>
      </c>
      <c r="O28" s="31" t="s">
        <v>105</v>
      </c>
      <c r="P28" s="32" t="s">
        <v>106</v>
      </c>
      <c r="Q28" s="43" t="s">
        <v>107</v>
      </c>
      <c r="R28" s="44" t="str">
        <f t="shared" si="10"/>
        <v>&lt;7.84</v>
      </c>
      <c r="S28" s="44" t="str">
        <f t="shared" si="10"/>
        <v>&lt;9.56</v>
      </c>
      <c r="T28" s="45" t="str">
        <f t="shared" si="11"/>
        <v>&lt;17</v>
      </c>
      <c r="U28" s="46" t="str">
        <f t="shared" si="12"/>
        <v/>
      </c>
      <c r="V28" s="10"/>
    </row>
    <row r="29" spans="1:22" ht="45" customHeight="1" x14ac:dyDescent="0.15">
      <c r="A29" s="23">
        <v>9</v>
      </c>
      <c r="B29" s="22" t="s">
        <v>87</v>
      </c>
      <c r="C29" s="61" t="s">
        <v>21</v>
      </c>
      <c r="D29" s="41" t="s">
        <v>34</v>
      </c>
      <c r="E29" s="25" t="s">
        <v>20</v>
      </c>
      <c r="F29" s="26" t="s">
        <v>95</v>
      </c>
      <c r="G29" s="61" t="s">
        <v>104</v>
      </c>
      <c r="H29" s="2" t="s">
        <v>21</v>
      </c>
      <c r="I29" s="61" t="s">
        <v>34</v>
      </c>
      <c r="J29" s="23" t="s">
        <v>19</v>
      </c>
      <c r="K29" s="47" t="s">
        <v>69</v>
      </c>
      <c r="L29" s="48" t="s">
        <v>30</v>
      </c>
      <c r="M29" s="42">
        <v>44082</v>
      </c>
      <c r="N29" s="30">
        <v>44083</v>
      </c>
      <c r="O29" s="31" t="s">
        <v>108</v>
      </c>
      <c r="P29" s="32" t="s">
        <v>109</v>
      </c>
      <c r="Q29" s="43" t="s">
        <v>107</v>
      </c>
      <c r="R29" s="44" t="str">
        <f t="shared" si="10"/>
        <v>&lt;7.43</v>
      </c>
      <c r="S29" s="44" t="str">
        <f t="shared" si="10"/>
        <v>&lt;9.71</v>
      </c>
      <c r="T29" s="45" t="str">
        <f t="shared" si="11"/>
        <v>&lt;17</v>
      </c>
      <c r="U29" s="46" t="str">
        <f t="shared" si="12"/>
        <v/>
      </c>
      <c r="V29" s="10"/>
    </row>
    <row r="30" spans="1:22" ht="45" customHeight="1" x14ac:dyDescent="0.15">
      <c r="A30" s="23">
        <v>8</v>
      </c>
      <c r="B30" s="22" t="s">
        <v>83</v>
      </c>
      <c r="C30" s="64" t="s">
        <v>84</v>
      </c>
      <c r="D30" s="68" t="s">
        <v>21</v>
      </c>
      <c r="E30" s="65" t="s">
        <v>75</v>
      </c>
      <c r="F30" s="22" t="s">
        <v>85</v>
      </c>
      <c r="G30" s="61" t="s">
        <v>86</v>
      </c>
      <c r="H30" s="64" t="s">
        <v>21</v>
      </c>
      <c r="I30" s="67" t="s">
        <v>78</v>
      </c>
      <c r="J30" s="23" t="s">
        <v>19</v>
      </c>
      <c r="K30" s="47" t="s">
        <v>28</v>
      </c>
      <c r="L30" s="48" t="s">
        <v>30</v>
      </c>
      <c r="M30" s="62">
        <v>44068</v>
      </c>
      <c r="N30" s="30">
        <v>44069</v>
      </c>
      <c r="O30" s="31" t="s">
        <v>79</v>
      </c>
      <c r="P30" s="32" t="s">
        <v>81</v>
      </c>
      <c r="Q30" s="33" t="s">
        <v>82</v>
      </c>
      <c r="R30" s="34" t="str">
        <f t="shared" ref="R30:S33" si="17">IF(O30="","",IF(NOT(ISERROR(O30*1)),ROUNDDOWN(O30*1,2-INT(LOG(ABS(O30*1)))),IFERROR("&lt;"&amp;ROUNDDOWN(IF(SUBSTITUTE(O30,"&lt;","")*1&lt;=50,SUBSTITUTE(O30,"&lt;","")*1,""),2-INT(LOG(ABS(SUBSTITUTE(O30,"&lt;","")*1)))),IF(O30="-",O30,"入力形式が間違っています"))))</f>
        <v>&lt;0.9</v>
      </c>
      <c r="S30" s="34" t="str">
        <f t="shared" si="17"/>
        <v>&lt;0.91</v>
      </c>
      <c r="T30" s="35" t="str">
        <f t="shared" ref="T30:T33" si="18">IFERROR(IF(AND(R30="",S30=""),"",IF(AND(R30="-",S30="-"),IF(Q30="","Cs合計を入力してください",Q30),IF(NOT(ISERROR(R30*1+S30*1)),ROUND(R30+S30, 1-INT(LOG(ABS(R30+S30)))),IF(NOT(ISERROR(R30*1)),ROUND(R30, 1-INT(LOG(ABS(R30)))),IF(NOT(ISERROR(S30*1)),ROUND(S30, 1-INT(LOG(ABS(S30)))),IF(ISERROR(R30*1+S30*1),"&lt;"&amp;ROUND(IF(R30="-",0,SUBSTITUTE(R30,"&lt;",""))*1+IF(S30="-",0,SUBSTITUTE(S30,"&lt;",""))*1,1-INT(LOG(ABS(IF(R30="-",0,SUBSTITUTE(R30,"&lt;",""))*1+IF(S30="-",0,SUBSTITUTE(S30,"&lt;",""))*1)))))))))),"入力形式が間違っています")</f>
        <v>&lt;1.8</v>
      </c>
      <c r="U30" s="40"/>
      <c r="V30" s="10"/>
    </row>
    <row r="31" spans="1:22" ht="45" customHeight="1" x14ac:dyDescent="0.15">
      <c r="A31" s="54">
        <v>7</v>
      </c>
      <c r="B31" s="53" t="s">
        <v>73</v>
      </c>
      <c r="C31" s="63" t="s">
        <v>74</v>
      </c>
      <c r="D31" s="68" t="s">
        <v>21</v>
      </c>
      <c r="E31" s="52" t="s">
        <v>75</v>
      </c>
      <c r="F31" s="53" t="s">
        <v>76</v>
      </c>
      <c r="G31" s="51" t="s">
        <v>77</v>
      </c>
      <c r="H31" s="64" t="s">
        <v>21</v>
      </c>
      <c r="I31" s="64" t="s">
        <v>208</v>
      </c>
      <c r="J31" s="23" t="s">
        <v>19</v>
      </c>
      <c r="K31" s="47" t="s">
        <v>28</v>
      </c>
      <c r="L31" s="48" t="s">
        <v>30</v>
      </c>
      <c r="M31" s="56">
        <v>44068</v>
      </c>
      <c r="N31" s="30">
        <v>44069</v>
      </c>
      <c r="O31" s="31" t="s">
        <v>80</v>
      </c>
      <c r="P31" s="33" t="s">
        <v>81</v>
      </c>
      <c r="Q31" s="32" t="s">
        <v>82</v>
      </c>
      <c r="R31" s="34" t="str">
        <f t="shared" si="17"/>
        <v>&lt;0.86</v>
      </c>
      <c r="S31" s="34" t="str">
        <f t="shared" si="17"/>
        <v>&lt;0.91</v>
      </c>
      <c r="T31" s="34" t="str">
        <f>IF(Q31="","",IF(NOT(ISERROR(Q31*1)),ROUNDDOWN(Q31*1,2-INT(LOG(ABS(Q31*1)))),IFERROR("&lt;"&amp;ROUNDDOWN(IF(SUBSTITUTE(Q31,"&lt;","")*1&lt;=50,SUBSTITUTE(Q31,"&lt;","")*1,""),2-INT(LOG(ABS(SUBSTITUTE(Q31,"&lt;","")*1)))),IF(Q31="-",Q31,"入力形式が間違っています"))))</f>
        <v>&lt;1.8</v>
      </c>
      <c r="U31" s="39"/>
      <c r="V31" s="10"/>
    </row>
    <row r="32" spans="1:22" ht="45" customHeight="1" x14ac:dyDescent="0.15">
      <c r="A32" s="23">
        <v>6</v>
      </c>
      <c r="B32" s="22" t="s">
        <v>60</v>
      </c>
      <c r="C32" s="64" t="s">
        <v>21</v>
      </c>
      <c r="D32" s="64" t="s">
        <v>21</v>
      </c>
      <c r="E32" s="65" t="s">
        <v>20</v>
      </c>
      <c r="F32" s="22" t="s">
        <v>61</v>
      </c>
      <c r="G32" s="55" t="s">
        <v>62</v>
      </c>
      <c r="H32" s="64" t="s">
        <v>21</v>
      </c>
      <c r="I32" s="64" t="s">
        <v>21</v>
      </c>
      <c r="J32" s="23" t="s">
        <v>19</v>
      </c>
      <c r="K32" s="47" t="s">
        <v>28</v>
      </c>
      <c r="L32" s="48" t="s">
        <v>30</v>
      </c>
      <c r="M32" s="29">
        <v>44049</v>
      </c>
      <c r="N32" s="30">
        <v>44050</v>
      </c>
      <c r="O32" s="31" t="s">
        <v>63</v>
      </c>
      <c r="P32" s="32" t="s">
        <v>64</v>
      </c>
      <c r="Q32" s="33" t="s">
        <v>65</v>
      </c>
      <c r="R32" s="34" t="str">
        <f t="shared" si="17"/>
        <v>&lt;3.1</v>
      </c>
      <c r="S32" s="34" t="str">
        <f t="shared" si="17"/>
        <v>&lt;3.33</v>
      </c>
      <c r="T32" s="35" t="str">
        <f t="shared" si="18"/>
        <v>&lt;6.4</v>
      </c>
      <c r="U32" s="39"/>
      <c r="V32" s="10"/>
    </row>
    <row r="33" spans="1:22" ht="45" customHeight="1" x14ac:dyDescent="0.15">
      <c r="A33" s="27">
        <v>5</v>
      </c>
      <c r="B33" s="22" t="s">
        <v>66</v>
      </c>
      <c r="C33" s="38" t="s">
        <v>67</v>
      </c>
      <c r="D33" s="41" t="s">
        <v>21</v>
      </c>
      <c r="E33" s="25" t="s">
        <v>20</v>
      </c>
      <c r="F33" s="22" t="s">
        <v>61</v>
      </c>
      <c r="G33" s="38" t="s">
        <v>68</v>
      </c>
      <c r="H33" s="2" t="s">
        <v>21</v>
      </c>
      <c r="I33" s="38" t="s">
        <v>21</v>
      </c>
      <c r="J33" s="23" t="s">
        <v>19</v>
      </c>
      <c r="K33" s="47" t="s">
        <v>69</v>
      </c>
      <c r="L33" s="48" t="s">
        <v>30</v>
      </c>
      <c r="M33" s="42">
        <v>44049</v>
      </c>
      <c r="N33" s="30">
        <v>44050</v>
      </c>
      <c r="O33" s="31" t="s">
        <v>70</v>
      </c>
      <c r="P33" s="32" t="s">
        <v>71</v>
      </c>
      <c r="Q33" s="43" t="s">
        <v>72</v>
      </c>
      <c r="R33" s="44" t="str">
        <f t="shared" si="17"/>
        <v>&lt;2.43</v>
      </c>
      <c r="S33" s="44" t="str">
        <f t="shared" si="17"/>
        <v>&lt;3.01</v>
      </c>
      <c r="T33" s="45" t="str">
        <f t="shared" si="18"/>
        <v>&lt;5.4</v>
      </c>
      <c r="U33" s="46" t="str">
        <f t="shared" ref="U33" si="19">IF(ISERROR(T33*1),"",IF(AND(F33="飲料水",T33&gt;=11),"○",IF(AND(F33="牛乳・乳児用食品",T33&gt;=51),"○",IF(AND(F33&lt;&gt;"",T33&gt;=110),"○",""))))</f>
        <v/>
      </c>
      <c r="V33" s="10"/>
    </row>
    <row r="34" spans="1:22" ht="45" customHeight="1" x14ac:dyDescent="0.15">
      <c r="A34" s="100">
        <v>4</v>
      </c>
      <c r="B34" s="22" t="s">
        <v>21</v>
      </c>
      <c r="C34" s="100" t="s">
        <v>21</v>
      </c>
      <c r="D34" s="103" t="s">
        <v>50</v>
      </c>
      <c r="E34" s="65" t="s">
        <v>42</v>
      </c>
      <c r="F34" s="22" t="s">
        <v>52</v>
      </c>
      <c r="G34" s="100" t="s">
        <v>53</v>
      </c>
      <c r="H34" s="100" t="s">
        <v>21</v>
      </c>
      <c r="I34" s="100" t="s">
        <v>21</v>
      </c>
      <c r="J34" s="23" t="s">
        <v>45</v>
      </c>
      <c r="K34" s="104" t="s">
        <v>28</v>
      </c>
      <c r="L34" s="28" t="s">
        <v>30</v>
      </c>
      <c r="M34" s="29">
        <v>44039</v>
      </c>
      <c r="N34" s="30">
        <v>44040</v>
      </c>
      <c r="O34" s="31" t="s">
        <v>54</v>
      </c>
      <c r="P34" s="32" t="s">
        <v>55</v>
      </c>
      <c r="Q34" s="33" t="s">
        <v>56</v>
      </c>
      <c r="R34" s="34" t="str">
        <f t="shared" ref="R34:R35" si="20">IF(O34="","",IF(NOT(ISERROR(O34*1)),ROUNDDOWN(O34*1,2-INT(LOG(ABS(O34*1)))),IFERROR("&lt;"&amp;ROUNDDOWN(IF(SUBSTITUTE(O34,"&lt;","")*1&lt;=50,SUBSTITUTE(O34,"&lt;","")*1,""),2-INT(LOG(ABS(SUBSTITUTE(O34,"&lt;","")*1)))),IF(O34="-",O34,"入力形式が間違っています"))))</f>
        <v>&lt;1.67</v>
      </c>
      <c r="S34" s="34" t="str">
        <f t="shared" ref="S34:S35" si="21">IF(P34="","",IF(NOT(ISERROR(P34*1)),ROUNDDOWN(P34*1,2-INT(LOG(ABS(P34*1)))),IFERROR("&lt;"&amp;ROUNDDOWN(IF(SUBSTITUTE(P34,"&lt;","")*1&lt;=50,SUBSTITUTE(P34,"&lt;","")*1,""),2-INT(LOG(ABS(SUBSTITUTE(P34,"&lt;","")*1)))),IF(P34="-",P34,"入力形式が間違っています"))))</f>
        <v>&lt;2.09</v>
      </c>
      <c r="T34" s="35" t="str">
        <f t="shared" ref="T34:T35" si="22">IFERROR(IF(AND(R34="",S34=""),"",IF(AND(R34="-",S34="-"),IF(Q34="","Cs合計を入力してください",Q34),IF(NOT(ISERROR(R34*1+S34*1)),ROUND(R34+S34, 1-INT(LOG(ABS(R34+S34)))),IF(NOT(ISERROR(R34*1)),ROUND(R34, 1-INT(LOG(ABS(R34)))),IF(NOT(ISERROR(S34*1)),ROUND(S34, 1-INT(LOG(ABS(S34)))),IF(ISERROR(R34*1+S34*1),"&lt;"&amp;ROUND(IF(R34="-",0,SUBSTITUTE(R34,"&lt;",""))*1+IF(S34="-",0,SUBSTITUTE(S34,"&lt;",""))*1,1-INT(LOG(ABS(IF(R34="-",0,SUBSTITUTE(R34,"&lt;",""))*1+IF(S34="-",0,SUBSTITUTE(S34,"&lt;",""))*1)))))))))),"入力形式が間違っています")</f>
        <v>&lt;3.8</v>
      </c>
      <c r="U34" s="39" t="str">
        <f t="shared" ref="U34:U35" si="23">IF(ISERROR(T34*1),"",IF(AND(F34="飲料水",T34&gt;=11),"○",IF(AND(F34="牛乳・乳児用食品",T34&gt;=51),"○",IF(AND(F34&lt;&gt;"",T34&gt;=110),"○",""))))</f>
        <v/>
      </c>
      <c r="V34" s="9"/>
    </row>
    <row r="35" spans="1:22" ht="45" customHeight="1" x14ac:dyDescent="0.15">
      <c r="A35" s="2">
        <v>3</v>
      </c>
      <c r="B35" s="22" t="s">
        <v>21</v>
      </c>
      <c r="C35" s="2" t="s">
        <v>21</v>
      </c>
      <c r="D35" s="37" t="s">
        <v>51</v>
      </c>
      <c r="E35" s="25" t="s">
        <v>42</v>
      </c>
      <c r="F35" s="26" t="s">
        <v>52</v>
      </c>
      <c r="G35" s="2" t="s">
        <v>53</v>
      </c>
      <c r="H35" s="2" t="s">
        <v>21</v>
      </c>
      <c r="I35" s="2" t="s">
        <v>21</v>
      </c>
      <c r="J35" s="23" t="s">
        <v>45</v>
      </c>
      <c r="K35" s="36" t="s">
        <v>28</v>
      </c>
      <c r="L35" s="28" t="s">
        <v>30</v>
      </c>
      <c r="M35" s="29">
        <v>44039</v>
      </c>
      <c r="N35" s="30">
        <v>44040</v>
      </c>
      <c r="O35" s="31" t="s">
        <v>57</v>
      </c>
      <c r="P35" s="32" t="s">
        <v>58</v>
      </c>
      <c r="Q35" s="33" t="s">
        <v>59</v>
      </c>
      <c r="R35" s="34" t="str">
        <f t="shared" si="20"/>
        <v>&lt;2.08</v>
      </c>
      <c r="S35" s="34" t="str">
        <f t="shared" si="21"/>
        <v>&lt;2.24</v>
      </c>
      <c r="T35" s="35" t="str">
        <f t="shared" si="22"/>
        <v>&lt;4.3</v>
      </c>
      <c r="U35" s="39" t="str">
        <f t="shared" si="23"/>
        <v/>
      </c>
      <c r="V35" s="10"/>
    </row>
    <row r="36" spans="1:22" ht="45" customHeight="1" x14ac:dyDescent="0.15">
      <c r="A36" s="2">
        <v>2</v>
      </c>
      <c r="B36" s="22" t="s">
        <v>41</v>
      </c>
      <c r="C36" s="2" t="s">
        <v>21</v>
      </c>
      <c r="D36" s="24" t="s">
        <v>21</v>
      </c>
      <c r="E36" s="25" t="s">
        <v>42</v>
      </c>
      <c r="F36" s="26" t="s">
        <v>43</v>
      </c>
      <c r="G36" s="2" t="s">
        <v>49</v>
      </c>
      <c r="H36" s="2" t="s">
        <v>44</v>
      </c>
      <c r="I36" s="2" t="s">
        <v>21</v>
      </c>
      <c r="J36" s="27" t="s">
        <v>45</v>
      </c>
      <c r="K36" s="36" t="s">
        <v>28</v>
      </c>
      <c r="L36" s="28" t="s">
        <v>30</v>
      </c>
      <c r="M36" s="29">
        <v>44033</v>
      </c>
      <c r="N36" s="30">
        <v>44033</v>
      </c>
      <c r="O36" s="31" t="s">
        <v>46</v>
      </c>
      <c r="P36" s="32" t="s">
        <v>47</v>
      </c>
      <c r="Q36" s="33" t="s">
        <v>48</v>
      </c>
      <c r="R36" s="34" t="str">
        <f t="shared" ref="R36" si="24">IF(O36="","",IF(NOT(ISERROR(O36*1)),ROUNDDOWN(O36*1,2-INT(LOG(ABS(O36*1)))),IFERROR("&lt;"&amp;ROUNDDOWN(IF(SUBSTITUTE(O36,"&lt;","")*1&lt;=50,SUBSTITUTE(O36,"&lt;","")*1,""),2-INT(LOG(ABS(SUBSTITUTE(O36,"&lt;","")*1)))),IF(O36="-",O36,"入力形式が間違っています"))))</f>
        <v>&lt;8.82</v>
      </c>
      <c r="S36" s="34" t="str">
        <f t="shared" ref="S36" si="25">IF(P36="","",IF(NOT(ISERROR(P36*1)),ROUNDDOWN(P36*1,2-INT(LOG(ABS(P36*1)))),IFERROR("&lt;"&amp;ROUNDDOWN(IF(SUBSTITUTE(P36,"&lt;","")*1&lt;=50,SUBSTITUTE(P36,"&lt;","")*1,""),2-INT(LOG(ABS(SUBSTITUTE(P36,"&lt;","")*1)))),IF(P36="-",P36,"入力形式が間違っています"))))</f>
        <v>&lt;9.86</v>
      </c>
      <c r="T36" s="35" t="str">
        <f t="shared" ref="T36" si="26">IFERROR(IF(AND(R36="",S36=""),"",IF(AND(R36="-",S36="-"),IF(Q36="","Cs合計を入力してください",Q36),IF(NOT(ISERROR(R36*1+S36*1)),ROUND(R36+S36, 1-INT(LOG(ABS(R36+S36)))),IF(NOT(ISERROR(R36*1)),ROUND(R36, 1-INT(LOG(ABS(R36)))),IF(NOT(ISERROR(S36*1)),ROUND(S36, 1-INT(LOG(ABS(S36)))),IF(ISERROR(R36*1+S36*1),"&lt;"&amp;ROUND(IF(R36="-",0,SUBSTITUTE(R36,"&lt;",""))*1+IF(S36="-",0,SUBSTITUTE(S36,"&lt;",""))*1,1-INT(LOG(ABS(IF(R36="-",0,SUBSTITUTE(R36,"&lt;",""))*1+IF(S36="-",0,SUBSTITUTE(S36,"&lt;",""))*1)))))))))),"入力形式が間違っています")</f>
        <v>&lt;19</v>
      </c>
      <c r="U36" s="39" t="str">
        <f t="shared" ref="U36" si="27">IF(ISERROR(T36*1),"",IF(AND(F36="飲料水",T36&gt;=11),"○",IF(AND(F36="牛乳・乳児用食品",T36&gt;=51),"○",IF(AND(F36&lt;&gt;"",T36&gt;=110),"○",""))))</f>
        <v/>
      </c>
      <c r="V36" s="10"/>
    </row>
    <row r="37" spans="1:22" ht="43.5" customHeight="1" thickBot="1" x14ac:dyDescent="0.2">
      <c r="A37" s="2">
        <v>1</v>
      </c>
      <c r="B37" s="57" t="s">
        <v>15</v>
      </c>
      <c r="C37" s="58" t="s">
        <v>21</v>
      </c>
      <c r="D37" s="59" t="s">
        <v>21</v>
      </c>
      <c r="E37" s="60" t="s">
        <v>20</v>
      </c>
      <c r="F37" s="57" t="s">
        <v>1</v>
      </c>
      <c r="G37" s="58" t="s">
        <v>29</v>
      </c>
      <c r="H37" s="58" t="s">
        <v>14</v>
      </c>
      <c r="I37" s="58" t="s">
        <v>34</v>
      </c>
      <c r="J37" s="59" t="s">
        <v>19</v>
      </c>
      <c r="K37" s="18" t="s">
        <v>28</v>
      </c>
      <c r="L37" s="19" t="s">
        <v>30</v>
      </c>
      <c r="M37" s="20">
        <v>44026</v>
      </c>
      <c r="N37" s="21">
        <v>44026</v>
      </c>
      <c r="O37" s="12" t="s">
        <v>31</v>
      </c>
      <c r="P37" s="13" t="s">
        <v>32</v>
      </c>
      <c r="Q37" s="14" t="s">
        <v>33</v>
      </c>
      <c r="R37" s="15" t="str">
        <f t="shared" ref="R37" si="28">IF(O37="","",IF(NOT(ISERROR(O37*1)),ROUNDDOWN(O37*1,2-INT(LOG(ABS(O37*1)))),IFERROR("&lt;"&amp;ROUNDDOWN(IF(SUBSTITUTE(O37,"&lt;","")*1&lt;=50,SUBSTITUTE(O37,"&lt;","")*1,""),2-INT(LOG(ABS(SUBSTITUTE(O37,"&lt;","")*1)))),IF(O37="-",O37,"入力形式が間違っています"))))</f>
        <v>&lt;9.39</v>
      </c>
      <c r="S37" s="15" t="str">
        <f t="shared" ref="S37" si="29">IF(P37="","",IF(NOT(ISERROR(P37*1)),ROUNDDOWN(P37*1,2-INT(LOG(ABS(P37*1)))),IFERROR("&lt;"&amp;ROUNDDOWN(IF(SUBSTITUTE(P37,"&lt;","")*1&lt;=50,SUBSTITUTE(P37,"&lt;","")*1,""),2-INT(LOG(ABS(SUBSTITUTE(P37,"&lt;","")*1)))),IF(P37="-",P37,"入力形式が間違っています"))))</f>
        <v>&lt;8.31</v>
      </c>
      <c r="T37" s="16" t="str">
        <f t="shared" ref="T37" si="30">IFERROR(IF(AND(R37="",S37=""),"",IF(AND(R37="-",S37="-"),IF(Q37="","Cs合計を入力してください",Q37),IF(NOT(ISERROR(R37*1+S37*1)),ROUND(R37+S37, 1-INT(LOG(ABS(R37+S37)))),IF(NOT(ISERROR(R37*1)),ROUND(R37, 1-INT(LOG(ABS(R37)))),IF(NOT(ISERROR(S37*1)),ROUND(S37, 1-INT(LOG(ABS(S37)))),IF(ISERROR(R37*1+S37*1),"&lt;"&amp;ROUND(IF(R37="-",0,SUBSTITUTE(R37,"&lt;",""))*1+IF(S37="-",0,SUBSTITUTE(S37,"&lt;",""))*1,1-INT(LOG(ABS(IF(R37="-",0,SUBSTITUTE(R37,"&lt;",""))*1+IF(S37="-",0,SUBSTITUTE(S37,"&lt;",""))*1)))))))))),"入力形式が間違っています")</f>
        <v>&lt;18</v>
      </c>
      <c r="U37" s="17" t="str">
        <f t="shared" ref="U37" si="31">IF(ISERROR(T37*1),"",IF(AND(F37="飲料水",T37&gt;=11),"○",IF(AND(F37="牛乳・乳児用食品",T37&gt;=51),"○",IF(AND(F37&lt;&gt;"",T37&gt;=110),"○",""))))</f>
        <v/>
      </c>
      <c r="V37" s="10"/>
    </row>
    <row r="38" spans="1:22" ht="15.75" hidden="1" customHeight="1" x14ac:dyDescent="0.15">
      <c r="A38" s="70" t="s">
        <v>185</v>
      </c>
      <c r="B38" s="72"/>
      <c r="C38" s="72"/>
      <c r="D38" s="72"/>
      <c r="E38" s="71"/>
      <c r="F38" s="71"/>
      <c r="G38" s="72"/>
      <c r="H38" s="72"/>
      <c r="I38" s="72"/>
      <c r="J38" s="72"/>
      <c r="K38" s="72"/>
      <c r="L38" s="72"/>
      <c r="M38" s="73"/>
      <c r="N38" s="73"/>
      <c r="O38" s="81"/>
      <c r="P38" s="74"/>
      <c r="Q38" s="73"/>
    </row>
    <row r="39" spans="1:22" ht="17.25" x14ac:dyDescent="0.15">
      <c r="A39" s="70" t="s">
        <v>126</v>
      </c>
      <c r="B39" s="72"/>
      <c r="C39" s="72"/>
      <c r="D39" s="72"/>
      <c r="E39" s="71"/>
      <c r="F39" s="71"/>
      <c r="G39" s="72"/>
      <c r="H39" s="72"/>
      <c r="I39" s="72"/>
      <c r="J39" s="72"/>
      <c r="K39" s="72"/>
      <c r="L39" s="72"/>
      <c r="M39" s="73"/>
      <c r="N39" s="73"/>
      <c r="O39" s="74"/>
      <c r="P39" s="74"/>
      <c r="Q39" s="73"/>
    </row>
    <row r="40" spans="1:22" ht="17.25" x14ac:dyDescent="0.15">
      <c r="A40" s="70" t="s">
        <v>127</v>
      </c>
      <c r="B40" s="72"/>
      <c r="C40" s="72"/>
      <c r="D40" s="72"/>
      <c r="E40" s="71"/>
      <c r="F40" s="71"/>
      <c r="G40" s="72"/>
      <c r="H40" s="72"/>
      <c r="I40" s="72"/>
      <c r="J40" s="72"/>
      <c r="K40" s="72"/>
      <c r="L40" s="72"/>
      <c r="M40" s="73"/>
      <c r="N40" s="73"/>
      <c r="O40" s="74"/>
      <c r="P40" s="74"/>
      <c r="Q40" s="73"/>
    </row>
    <row r="41" spans="1:22" ht="17.25" x14ac:dyDescent="0.15">
      <c r="A41" s="70" t="s">
        <v>128</v>
      </c>
      <c r="B41" s="72"/>
      <c r="C41" s="72"/>
      <c r="D41" s="72"/>
      <c r="E41" s="71"/>
      <c r="F41" s="71"/>
      <c r="G41" s="72"/>
      <c r="H41" s="72"/>
      <c r="I41" s="72"/>
      <c r="J41" s="72"/>
      <c r="K41" s="72"/>
      <c r="L41" s="72"/>
      <c r="M41" s="73"/>
      <c r="N41" s="73"/>
      <c r="O41" s="74"/>
      <c r="P41" s="74"/>
      <c r="Q41" s="73"/>
    </row>
    <row r="42" spans="1:22" ht="17.25" x14ac:dyDescent="0.15">
      <c r="A42" s="70" t="s">
        <v>129</v>
      </c>
      <c r="B42" s="72"/>
      <c r="C42" s="72"/>
      <c r="D42" s="72"/>
      <c r="E42" s="71"/>
      <c r="F42" s="71"/>
      <c r="G42" s="72"/>
      <c r="H42" s="72"/>
      <c r="I42" s="72"/>
      <c r="J42" s="72"/>
      <c r="K42" s="72"/>
      <c r="L42" s="72"/>
      <c r="M42" s="73"/>
      <c r="N42" s="73"/>
      <c r="O42" s="74"/>
      <c r="P42" s="74"/>
      <c r="Q42" s="73"/>
    </row>
    <row r="43" spans="1:22" x14ac:dyDescent="0.15">
      <c r="A43" s="75"/>
      <c r="B43" s="72"/>
      <c r="C43" s="72"/>
      <c r="D43" s="72"/>
      <c r="E43" s="71"/>
      <c r="F43" s="71"/>
      <c r="G43" s="72"/>
      <c r="H43" s="72"/>
      <c r="I43" s="72"/>
      <c r="J43" s="72"/>
      <c r="K43" s="72"/>
      <c r="L43" s="72"/>
      <c r="M43" s="73"/>
      <c r="N43" s="73"/>
      <c r="O43" s="74"/>
      <c r="P43" s="74"/>
      <c r="Q43" s="73"/>
    </row>
    <row r="44" spans="1:22" x14ac:dyDescent="0.15">
      <c r="A44" s="75"/>
      <c r="B44" s="72"/>
      <c r="C44" s="72"/>
      <c r="D44" s="72"/>
      <c r="E44" s="71"/>
      <c r="F44" s="71"/>
      <c r="G44" s="72"/>
      <c r="H44" s="72"/>
      <c r="I44" s="72"/>
      <c r="J44" s="72"/>
      <c r="K44" s="72"/>
      <c r="L44" s="72"/>
      <c r="M44" s="73"/>
      <c r="N44" s="73"/>
      <c r="O44" s="74"/>
      <c r="P44" s="74"/>
      <c r="Q44" s="73"/>
    </row>
    <row r="45" spans="1:22" x14ac:dyDescent="0.15">
      <c r="A45" s="75"/>
      <c r="B45" s="72"/>
      <c r="C45" s="72"/>
      <c r="D45" s="72"/>
      <c r="E45" s="71"/>
      <c r="F45" s="71"/>
      <c r="G45" s="72"/>
      <c r="H45" s="72"/>
      <c r="I45" s="72"/>
      <c r="J45" s="72"/>
      <c r="K45" s="72"/>
      <c r="L45" s="72"/>
      <c r="M45" s="73"/>
      <c r="N45" s="73"/>
      <c r="O45" s="74"/>
      <c r="P45" s="74"/>
      <c r="Q45" s="73"/>
    </row>
    <row r="46" spans="1:22" x14ac:dyDescent="0.15">
      <c r="A46" s="75"/>
      <c r="B46" s="72"/>
      <c r="C46" s="72"/>
      <c r="D46" s="72"/>
      <c r="E46" s="71"/>
      <c r="F46" s="71"/>
      <c r="G46" s="72"/>
      <c r="H46" s="72"/>
      <c r="I46" s="72"/>
      <c r="J46" s="72"/>
      <c r="K46" s="72"/>
      <c r="L46" s="72"/>
      <c r="M46" s="73"/>
      <c r="N46" s="73"/>
      <c r="O46" s="74"/>
      <c r="P46" s="74"/>
      <c r="Q46" s="73"/>
    </row>
    <row r="47" spans="1:22" x14ac:dyDescent="0.15">
      <c r="A47" s="75"/>
      <c r="B47" s="72"/>
      <c r="C47" s="72"/>
      <c r="D47" s="72"/>
      <c r="E47" s="71"/>
      <c r="F47" s="71"/>
      <c r="G47" s="72"/>
      <c r="H47" s="72"/>
      <c r="I47" s="72"/>
      <c r="J47" s="72"/>
      <c r="K47" s="72"/>
      <c r="L47" s="72"/>
      <c r="M47" s="73"/>
      <c r="N47" s="73"/>
      <c r="O47" s="74"/>
      <c r="P47" s="74"/>
      <c r="Q47" s="73"/>
    </row>
    <row r="48" spans="1:22" x14ac:dyDescent="0.15">
      <c r="A48" s="75"/>
      <c r="B48" s="72"/>
      <c r="C48" s="72"/>
      <c r="D48" s="72"/>
      <c r="E48" s="71"/>
      <c r="F48" s="71"/>
      <c r="G48" s="72"/>
      <c r="H48" s="72"/>
      <c r="I48" s="72"/>
      <c r="J48" s="72"/>
      <c r="K48" s="72"/>
      <c r="L48" s="72"/>
      <c r="M48" s="73"/>
      <c r="N48" s="73"/>
      <c r="O48" s="74"/>
      <c r="P48" s="74"/>
      <c r="Q48" s="73"/>
    </row>
  </sheetData>
  <dataConsolidate/>
  <mergeCells count="25">
    <mergeCell ref="H5:H6"/>
    <mergeCell ref="I5:I6"/>
    <mergeCell ref="U4:U6"/>
    <mergeCell ref="M4:M6"/>
    <mergeCell ref="N4:N6"/>
    <mergeCell ref="R4:R6"/>
    <mergeCell ref="S4:S6"/>
    <mergeCell ref="O4:Q4"/>
    <mergeCell ref="T4:T6"/>
    <mergeCell ref="O5:Q5"/>
    <mergeCell ref="O3:U3"/>
    <mergeCell ref="A3:A6"/>
    <mergeCell ref="E3:E6"/>
    <mergeCell ref="F3:F6"/>
    <mergeCell ref="B4:B6"/>
    <mergeCell ref="C4:C6"/>
    <mergeCell ref="D4:D6"/>
    <mergeCell ref="B3:D3"/>
    <mergeCell ref="G3:J3"/>
    <mergeCell ref="M3:N3"/>
    <mergeCell ref="G4:G6"/>
    <mergeCell ref="J4:J6"/>
    <mergeCell ref="K3:L3"/>
    <mergeCell ref="K4:K6"/>
    <mergeCell ref="L4:L6"/>
  </mergeCells>
  <phoneticPr fontId="1"/>
  <conditionalFormatting sqref="T37">
    <cfRule type="expression" dxfId="9" priority="12">
      <formula>$U37="○"</formula>
    </cfRule>
  </conditionalFormatting>
  <conditionalFormatting sqref="T36">
    <cfRule type="expression" dxfId="8" priority="10">
      <formula>$U36="○"</formula>
    </cfRule>
  </conditionalFormatting>
  <conditionalFormatting sqref="T34">
    <cfRule type="expression" dxfId="7" priority="9">
      <formula>$U34="○"</formula>
    </cfRule>
  </conditionalFormatting>
  <conditionalFormatting sqref="T35">
    <cfRule type="expression" dxfId="6" priority="8">
      <formula>$U35="○"</formula>
    </cfRule>
  </conditionalFormatting>
  <conditionalFormatting sqref="T32:T33 T30">
    <cfRule type="expression" dxfId="5" priority="7">
      <formula>$W30="○"</formula>
    </cfRule>
  </conditionalFormatting>
  <conditionalFormatting sqref="T25:T29 T11:T22">
    <cfRule type="expression" dxfId="4" priority="6">
      <formula>$W11="○"</formula>
    </cfRule>
  </conditionalFormatting>
  <conditionalFormatting sqref="T24">
    <cfRule type="expression" dxfId="3" priority="5">
      <formula>$W24="○"</formula>
    </cfRule>
  </conditionalFormatting>
  <conditionalFormatting sqref="T23">
    <cfRule type="expression" dxfId="2" priority="4">
      <formula>$W23="○"</formula>
    </cfRule>
  </conditionalFormatting>
  <conditionalFormatting sqref="T7:T9">
    <cfRule type="expression" dxfId="1" priority="2">
      <formula>$W7="○"</formula>
    </cfRule>
  </conditionalFormatting>
  <conditionalFormatting sqref="T10">
    <cfRule type="expression" dxfId="0" priority="1">
      <formula>$W10="○"</formula>
    </cfRule>
  </conditionalFormatting>
  <dataValidations count="16">
    <dataValidation type="list" allowBlank="1" showInputMessage="1" showErrorMessage="1" sqref="U7:U37">
      <formula1>超過</formula1>
    </dataValidation>
    <dataValidation allowBlank="1" showErrorMessage="1" prompt="Cs134、137は、4桁目を切り捨てて、3桁まで記載。" sqref="O34:P37"/>
    <dataValidation type="date" allowBlank="1" showErrorMessage="1" prompt="和暦表記（R○.○.○）で「収去日」を入力。_x000a_※○は半角数字" sqref="M34:M37">
      <formula1>23743</formula1>
      <formula2>61453</formula2>
    </dataValidation>
    <dataValidation type="date" allowBlank="1" showErrorMessage="1" prompt="和暦表記（R○.○.○）で入力。_x000a_※○は半角数字_x000a_" sqref="N34:N37">
      <formula1>23743</formula1>
      <formula2>61453</formula2>
    </dataValidation>
    <dataValidation allowBlank="1" showErrorMessage="1" prompt="「非流通品」とは出荷前のもの。_x000a_「流通品」とは市場に流通しているもの。_x000a_" sqref="E34:E37"/>
    <dataValidation allowBlank="1" showErrorMessage="1" prompt="Cs合計値は、3桁目を四捨五入して有効数字2桁にする。_x000a_" sqref="Q34:Q37"/>
    <dataValidation type="list" allowBlank="1" showInputMessage="1" showErrorMessage="1" sqref="L2 L38:L1048576">
      <formula1>#REF!</formula1>
    </dataValidation>
    <dataValidation type="list" allowBlank="1" showInputMessage="1" showErrorMessage="1" sqref="I31:I32 H22:H33">
      <formula1>野生_栽培</formula1>
    </dataValidation>
    <dataValidation allowBlank="1" showInputMessage="1" showErrorMessage="1" prompt="Cs合計値は、3桁目を四捨五入して有効数字2桁にする。_x000a_" sqref="Q32:Q33 Q22:Q30 Q7:Q13"/>
    <dataValidation type="list" allowBlank="1" showInputMessage="1" showErrorMessage="1" prompt="「非流通品」とは出荷前のもの。_x000a_「流通品」とは市場に流通しているもの。_x000a_" sqref="E30:E33 E22">
      <formula1>流通品_非流通品</formula1>
    </dataValidation>
    <dataValidation type="date" allowBlank="1" showInputMessage="1" showErrorMessage="1" prompt="和暦表記（R○.○.○）で入力。_x000a_※○は半角数字_x000a_" sqref="N32:N33 N22:N29 N7:N11">
      <formula1>23743</formula1>
      <formula2>61453</formula2>
    </dataValidation>
    <dataValidation type="date" allowBlank="1" showInputMessage="1" showErrorMessage="1" prompt="和暦表記（R○.○.○）で「収去日」を入力。_x000a_※○は半角数字" sqref="N30:N31 M22:M33 M7:M11">
      <formula1>23743</formula1>
      <formula2>61453</formula2>
    </dataValidation>
    <dataValidation allowBlank="1" showInputMessage="1" showErrorMessage="1" prompt="Cs134、137は、4桁目を切り捨てて、3桁まで記載。" sqref="Q31 O22:P33 O7:P13"/>
    <dataValidation type="list" allowBlank="1" showInputMessage="1" showErrorMessage="1" sqref="F22:F33">
      <formula1>食品カテゴリ</formula1>
    </dataValidation>
    <dataValidation type="list" allowBlank="1" showInputMessage="1" showErrorMessage="1" sqref="B22:B33 B7:B9">
      <formula1>産地</formula1>
    </dataValidation>
    <dataValidation type="list" allowBlank="1" showInputMessage="1" showErrorMessage="1" prompt="「非流通品」とは出荷前のもの。_x000a_「流通品」とは市場に流通しているもの。" sqref="E23:E29">
      <formula1>流通品_非流通品</formula1>
    </dataValidation>
  </dataValidations>
  <printOptions horizontalCentered="1"/>
  <pageMargins left="0.39370078740157483" right="0.39370078740157483" top="0.55118110236220474" bottom="0.74803149606299213" header="0.70866141732283472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'[200721 連絡票 （大）市場.xlsx]マスタ（削除不可）'!#REF!</xm:f>
          </x14:formula1>
          <xm:sqref>L32</xm:sqref>
        </x14:dataValidation>
        <x14:dataValidation type="list" allowBlank="1" showInputMessage="1" showErrorMessage="1">
          <x14:formula1>
            <xm:f>'\\10000ws701754\G\●収去関係\R02放射性Cs（HP、国報告）\005_006\[200806連絡票 (大)市場.xlsx]マスタ（削除不可）'!#REF!</xm:f>
          </x14:formula1>
          <xm:sqref>L33 L30:L31 J30:J33</xm:sqref>
        </x14:dataValidation>
        <x14:dataValidation type="list" allowBlank="1" showInputMessage="1" showErrorMessage="1">
          <x14:formula1>
            <xm:f>'C:\Users\AokiTom\AppData\Local\Microsoft\Windows\INetCache\Content.Outlook\OD6EUACR\[200908 連絡票（大）監視指導G.xlsx]マスタ（削除不可）'!#REF!</xm:f>
          </x14:formula1>
          <xm:sqref>J22:J29 L20:L29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検査結果一覧</vt:lpstr>
      <vt:lpstr>検査結果一覧!Print_Area</vt:lpstr>
      <vt:lpstr>検査結果一覧!Print_Titles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大阪府</cp:lastModifiedBy>
  <cp:lastPrinted>2021-07-08T07:41:36Z</cp:lastPrinted>
  <dcterms:created xsi:type="dcterms:W3CDTF">2012-03-29T10:29:32Z</dcterms:created>
  <dcterms:modified xsi:type="dcterms:W3CDTF">2021-07-08T07:41:44Z</dcterms:modified>
</cp:coreProperties>
</file>