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525" tabRatio="578" activeTab="0"/>
  </bookViews>
  <sheets>
    <sheet name="L09" sheetId="1" r:id="rId1"/>
  </sheets>
  <definedNames/>
  <calcPr fullCalcOnLoad="1"/>
</workbook>
</file>

<file path=xl/sharedStrings.xml><?xml version="1.0" encoding="utf-8"?>
<sst xmlns="http://schemas.openxmlformats.org/spreadsheetml/2006/main" count="104" uniqueCount="46">
  <si>
    <t>病院報告</t>
  </si>
  <si>
    <t>　</t>
  </si>
  <si>
    <t>大阪府</t>
  </si>
  <si>
    <t>平均在院</t>
  </si>
  <si>
    <t>増減</t>
  </si>
  <si>
    <t>年間延数</t>
  </si>
  <si>
    <t>１日平均数</t>
  </si>
  <si>
    <t>利　用　率</t>
  </si>
  <si>
    <t>全   病   院</t>
  </si>
  <si>
    <t>精 神 病 院</t>
  </si>
  <si>
    <t>-</t>
  </si>
  <si>
    <t>結核療養所</t>
  </si>
  <si>
    <t>　　資料　厚生労働省「病院報告」</t>
  </si>
  <si>
    <t>在　院　患　者　延　数</t>
  </si>
  <si>
    <t>入院比</t>
  </si>
  <si>
    <t>　　外来・入院比＝年間外来患者延数÷年間在院患者延数</t>
  </si>
  <si>
    <t>　　　ただし、療養病床等については、次式による。</t>
  </si>
  <si>
    <t>　　　　年間在院患者延数÷（（年間新入院患者数＋年間同一医療機関内の他の病床から移された患者数＋年間退院患者数＋年間同一医療機関内の他の病床へ移された患者数）×０．５）</t>
  </si>
  <si>
    <t>第１表　病院数、病床数、患者数、病床利用率、平均在院日数、在院外来比、病院の種類別</t>
  </si>
  <si>
    <t>新　入　院　患　者　数</t>
  </si>
  <si>
    <t>退　院　患　者　数</t>
  </si>
  <si>
    <t>外　来　患　者　数</t>
  </si>
  <si>
    <t>17年</t>
  </si>
  <si>
    <t>-</t>
  </si>
  <si>
    <t>-</t>
  </si>
  <si>
    <t xml:space="preserve"> (注)病院数・病床数は６月末現在（第２表も同じ）</t>
  </si>
  <si>
    <t>　　１日平均( 在院・新入院・退院 )患者数＝年間（在院・新入院・退院）患者延数÷年間日数（ａ）</t>
  </si>
  <si>
    <t xml:space="preserve">    １日平均外来患者数＝年間外来患者延数÷年間日数（a)</t>
  </si>
  <si>
    <t>　　病床利用率＝月間在院患者延数の1月～12月の合計÷（月間日数×月末病床数）の1月～12月の合計×100</t>
  </si>
  <si>
    <t>　　平均在院日数＝年間在院患者延数÷(（年間新入院患者数＋年間退院患者数）×０．５)</t>
  </si>
  <si>
    <t>18年</t>
  </si>
  <si>
    <t>-</t>
  </si>
  <si>
    <t>介護療養病床
（再掲）</t>
  </si>
  <si>
    <t>病　　院　　数</t>
  </si>
  <si>
    <t>病　　床　　数</t>
  </si>
  <si>
    <t>平成１８年</t>
  </si>
  <si>
    <t>一 般 病 院</t>
  </si>
  <si>
    <t>　精神病床</t>
  </si>
  <si>
    <t>　感染症病床</t>
  </si>
  <si>
    <t>　療養病床</t>
  </si>
  <si>
    <t>　一般病床</t>
  </si>
  <si>
    <t>　結核病床</t>
  </si>
  <si>
    <t>　 (a)平成18年は 365日</t>
  </si>
  <si>
    <t>日　　数</t>
  </si>
  <si>
    <t>病　　　床</t>
  </si>
  <si>
    <t>外来・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</si>
</sst>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_ "/>
    <numFmt numFmtId="178" formatCode="#,##0_);[Red]\(#,##0\)"/>
    <numFmt numFmtId="179" formatCode="#,##0;&quot;△ &quot;#,##0"/>
    <numFmt numFmtId="180" formatCode="0.0_ "/>
    <numFmt numFmtId="181" formatCode="0.00_ "/>
    <numFmt numFmtId="182" formatCode="0.0_);[Red]\(0.0\)"/>
    <numFmt numFmtId="183" formatCode="0_);[Red]\(0\)"/>
    <numFmt numFmtId="184" formatCode="0.00_);[Red]\(0.00\)"/>
    <numFmt numFmtId="185" formatCode="0_ "/>
    <numFmt numFmtId="186" formatCode="#,##0.00_);[Red]\(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/>
    </xf>
    <xf numFmtId="185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85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185" fontId="2" fillId="0" borderId="13" xfId="0" applyNumberFormat="1" applyFont="1" applyFill="1" applyBorder="1" applyAlignment="1">
      <alignment horizontal="right" vertical="center"/>
    </xf>
    <xf numFmtId="178" fontId="2" fillId="0" borderId="13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182" fontId="2" fillId="0" borderId="13" xfId="0" applyNumberFormat="1" applyFont="1" applyFill="1" applyBorder="1" applyAlignment="1">
      <alignment horizontal="right" vertical="center"/>
    </xf>
    <xf numFmtId="184" fontId="2" fillId="0" borderId="13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185" fontId="2" fillId="0" borderId="7" xfId="0" applyNumberFormat="1" applyFont="1" applyFill="1" applyBorder="1" applyAlignment="1">
      <alignment horizontal="right" vertical="center"/>
    </xf>
    <xf numFmtId="178" fontId="2" fillId="0" borderId="7" xfId="0" applyNumberFormat="1" applyFont="1" applyFill="1" applyBorder="1" applyAlignment="1">
      <alignment horizontal="right" vertical="center"/>
    </xf>
    <xf numFmtId="177" fontId="2" fillId="0" borderId="7" xfId="0" applyNumberFormat="1" applyFont="1" applyFill="1" applyBorder="1" applyAlignment="1">
      <alignment horizontal="right" vertical="center"/>
    </xf>
    <xf numFmtId="182" fontId="2" fillId="0" borderId="7" xfId="0" applyNumberFormat="1" applyFont="1" applyFill="1" applyBorder="1" applyAlignment="1">
      <alignment horizontal="right" vertical="center"/>
    </xf>
    <xf numFmtId="184" fontId="2" fillId="0" borderId="7" xfId="0" applyNumberFormat="1" applyFont="1" applyFill="1" applyBorder="1" applyAlignment="1">
      <alignment horizontal="right" vertical="center"/>
    </xf>
    <xf numFmtId="186" fontId="2" fillId="0" borderId="7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185" fontId="2" fillId="0" borderId="9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82" fontId="2" fillId="0" borderId="9" xfId="0" applyNumberFormat="1" applyFont="1" applyFill="1" applyBorder="1" applyAlignment="1">
      <alignment horizontal="right" vertical="center"/>
    </xf>
    <xf numFmtId="184" fontId="2" fillId="0" borderId="9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0"/>
  <sheetViews>
    <sheetView tabSelected="1" workbookViewId="0" topLeftCell="A3">
      <pane xSplit="2" ySplit="3" topLeftCell="C6" activePane="bottomRight" state="frozen"/>
      <selection pane="topLeft" activeCell="A3" sqref="A3"/>
      <selection pane="topRight" activeCell="C3" sqref="C3"/>
      <selection pane="bottomLeft" activeCell="A6" sqref="A6"/>
      <selection pane="bottomRight" activeCell="Q11" sqref="Q11"/>
    </sheetView>
  </sheetViews>
  <sheetFormatPr defaultColWidth="9.00390625" defaultRowHeight="13.5"/>
  <cols>
    <col min="1" max="1" width="1.12109375" style="1" customWidth="1"/>
    <col min="2" max="2" width="13.50390625" style="1" customWidth="1"/>
    <col min="3" max="4" width="6.75390625" style="1" bestFit="1" customWidth="1"/>
    <col min="5" max="5" width="7.00390625" style="2" bestFit="1" customWidth="1"/>
    <col min="6" max="7" width="12.25390625" style="1" bestFit="1" customWidth="1"/>
    <col min="8" max="8" width="9.875" style="2" bestFit="1" customWidth="1"/>
    <col min="9" max="9" width="15.50390625" style="1" bestFit="1" customWidth="1"/>
    <col min="10" max="10" width="11.375" style="1" bestFit="1" customWidth="1"/>
    <col min="11" max="11" width="14.125" style="1" bestFit="1" customWidth="1"/>
    <col min="12" max="12" width="11.375" style="1" bestFit="1" customWidth="1"/>
    <col min="13" max="13" width="14.125" style="1" bestFit="1" customWidth="1"/>
    <col min="14" max="14" width="11.25390625" style="1" bestFit="1" customWidth="1"/>
    <col min="15" max="15" width="14.50390625" style="1" bestFit="1" customWidth="1"/>
    <col min="16" max="17" width="11.25390625" style="1" bestFit="1" customWidth="1"/>
    <col min="18" max="18" width="9.25390625" style="1" bestFit="1" customWidth="1"/>
    <col min="19" max="19" width="14.50390625" style="1" bestFit="1" customWidth="1"/>
    <col min="20" max="16384" width="9.00390625" style="1" customWidth="1"/>
  </cols>
  <sheetData>
    <row r="2" ht="19.5" customHeight="1">
      <c r="B2" s="1" t="s">
        <v>0</v>
      </c>
    </row>
    <row r="3" spans="2:19" ht="19.5" customHeight="1">
      <c r="B3" s="1" t="s">
        <v>18</v>
      </c>
      <c r="Q3" s="1" t="s">
        <v>1</v>
      </c>
      <c r="R3" s="3" t="s">
        <v>2</v>
      </c>
      <c r="S3" s="3" t="s">
        <v>35</v>
      </c>
    </row>
    <row r="4" spans="2:19" s="4" customFormat="1" ht="19.5" customHeight="1">
      <c r="B4" s="5"/>
      <c r="C4" s="15" t="s">
        <v>33</v>
      </c>
      <c r="D4" s="17"/>
      <c r="E4" s="16"/>
      <c r="F4" s="15" t="s">
        <v>34</v>
      </c>
      <c r="G4" s="17"/>
      <c r="H4" s="16"/>
      <c r="I4" s="15" t="s">
        <v>13</v>
      </c>
      <c r="J4" s="16"/>
      <c r="K4" s="15" t="s">
        <v>19</v>
      </c>
      <c r="L4" s="16"/>
      <c r="M4" s="15" t="s">
        <v>20</v>
      </c>
      <c r="N4" s="16"/>
      <c r="O4" s="15" t="s">
        <v>21</v>
      </c>
      <c r="P4" s="16"/>
      <c r="Q4" s="5" t="s">
        <v>44</v>
      </c>
      <c r="R4" s="5" t="s">
        <v>3</v>
      </c>
      <c r="S4" s="5" t="s">
        <v>45</v>
      </c>
    </row>
    <row r="5" spans="2:19" s="4" customFormat="1" ht="19.5" customHeight="1">
      <c r="B5" s="6"/>
      <c r="C5" s="7" t="s">
        <v>22</v>
      </c>
      <c r="D5" s="7" t="s">
        <v>30</v>
      </c>
      <c r="E5" s="8" t="s">
        <v>4</v>
      </c>
      <c r="F5" s="7" t="s">
        <v>22</v>
      </c>
      <c r="G5" s="7" t="s">
        <v>30</v>
      </c>
      <c r="H5" s="8" t="s">
        <v>4</v>
      </c>
      <c r="I5" s="7" t="s">
        <v>5</v>
      </c>
      <c r="J5" s="7" t="s">
        <v>6</v>
      </c>
      <c r="K5" s="7" t="s">
        <v>5</v>
      </c>
      <c r="L5" s="7" t="s">
        <v>6</v>
      </c>
      <c r="M5" s="7" t="s">
        <v>5</v>
      </c>
      <c r="N5" s="7" t="s">
        <v>6</v>
      </c>
      <c r="O5" s="7" t="s">
        <v>5</v>
      </c>
      <c r="P5" s="7" t="s">
        <v>6</v>
      </c>
      <c r="Q5" s="6" t="s">
        <v>7</v>
      </c>
      <c r="R5" s="6" t="s">
        <v>43</v>
      </c>
      <c r="S5" s="6" t="s">
        <v>14</v>
      </c>
    </row>
    <row r="6" spans="1:19" s="4" customFormat="1" ht="19.5" customHeight="1">
      <c r="A6" s="9"/>
      <c r="B6" s="10" t="s">
        <v>8</v>
      </c>
      <c r="C6" s="18">
        <v>554</v>
      </c>
      <c r="D6" s="18">
        <v>544</v>
      </c>
      <c r="E6" s="19">
        <f>D6-C6</f>
        <v>-10</v>
      </c>
      <c r="F6" s="20">
        <v>110710</v>
      </c>
      <c r="G6" s="20">
        <v>109661</v>
      </c>
      <c r="H6" s="19">
        <f>G6-F6</f>
        <v>-1049</v>
      </c>
      <c r="I6" s="20">
        <f>I7+I9</f>
        <v>33943865</v>
      </c>
      <c r="J6" s="21">
        <f>ROUND(I6/365,0)</f>
        <v>92997</v>
      </c>
      <c r="K6" s="20">
        <f>K7+K9</f>
        <v>1056841</v>
      </c>
      <c r="L6" s="21">
        <f>ROUND(K6/365,0)</f>
        <v>2895</v>
      </c>
      <c r="M6" s="20">
        <f>M7+M9</f>
        <v>1062761</v>
      </c>
      <c r="N6" s="21">
        <f>ROUND(M6/365,0)</f>
        <v>2912</v>
      </c>
      <c r="O6" s="20">
        <f>SUM(O7:O9)</f>
        <v>39555732</v>
      </c>
      <c r="P6" s="21">
        <f>ROUND(O6/365,0)</f>
        <v>108372</v>
      </c>
      <c r="Q6" s="22">
        <v>84.4</v>
      </c>
      <c r="R6" s="22">
        <v>32</v>
      </c>
      <c r="S6" s="23">
        <f>O6/I6</f>
        <v>1.1653278729455234</v>
      </c>
    </row>
    <row r="7" spans="1:19" s="4" customFormat="1" ht="19.5" customHeight="1">
      <c r="A7" s="11"/>
      <c r="B7" s="12" t="s">
        <v>9</v>
      </c>
      <c r="C7" s="24">
        <v>40</v>
      </c>
      <c r="D7" s="24">
        <v>39</v>
      </c>
      <c r="E7" s="25">
        <f>D7-C7</f>
        <v>-1</v>
      </c>
      <c r="F7" s="26">
        <v>15676</v>
      </c>
      <c r="G7" s="26">
        <v>15318</v>
      </c>
      <c r="H7" s="25">
        <f aca="true" t="shared" si="0" ref="H7:H14">G7-F7</f>
        <v>-358</v>
      </c>
      <c r="I7" s="26">
        <v>5116478</v>
      </c>
      <c r="J7" s="27">
        <f>ROUND(I7/365,0)</f>
        <v>14018</v>
      </c>
      <c r="K7" s="26">
        <v>17921</v>
      </c>
      <c r="L7" s="27">
        <f>ROUND(K7/365,0)</f>
        <v>49</v>
      </c>
      <c r="M7" s="27">
        <v>18750</v>
      </c>
      <c r="N7" s="27">
        <f>ROUND(M7/365,0)</f>
        <v>51</v>
      </c>
      <c r="O7" s="27">
        <v>990183</v>
      </c>
      <c r="P7" s="27">
        <f>ROUND(O7/365,0)</f>
        <v>2713</v>
      </c>
      <c r="Q7" s="28">
        <v>92</v>
      </c>
      <c r="R7" s="28">
        <v>279</v>
      </c>
      <c r="S7" s="29">
        <f>O7/I7</f>
        <v>0.19352824345184325</v>
      </c>
    </row>
    <row r="8" spans="1:19" s="4" customFormat="1" ht="19.5" customHeight="1">
      <c r="A8" s="11"/>
      <c r="B8" s="12" t="s">
        <v>11</v>
      </c>
      <c r="C8" s="24" t="s">
        <v>31</v>
      </c>
      <c r="D8" s="29" t="s">
        <v>10</v>
      </c>
      <c r="E8" s="25" t="s">
        <v>10</v>
      </c>
      <c r="F8" s="29" t="s">
        <v>10</v>
      </c>
      <c r="G8" s="29" t="s">
        <v>10</v>
      </c>
      <c r="H8" s="25" t="s">
        <v>10</v>
      </c>
      <c r="I8" s="29" t="s">
        <v>10</v>
      </c>
      <c r="J8" s="29" t="s">
        <v>10</v>
      </c>
      <c r="K8" s="29" t="s">
        <v>10</v>
      </c>
      <c r="L8" s="27" t="s">
        <v>23</v>
      </c>
      <c r="M8" s="29" t="s">
        <v>10</v>
      </c>
      <c r="N8" s="27" t="s">
        <v>23</v>
      </c>
      <c r="O8" s="29" t="s">
        <v>10</v>
      </c>
      <c r="P8" s="29" t="s">
        <v>10</v>
      </c>
      <c r="Q8" s="29" t="s">
        <v>10</v>
      </c>
      <c r="R8" s="29" t="s">
        <v>10</v>
      </c>
      <c r="S8" s="29" t="s">
        <v>10</v>
      </c>
    </row>
    <row r="9" spans="1:19" s="4" customFormat="1" ht="19.5" customHeight="1">
      <c r="A9" s="11"/>
      <c r="B9" s="12" t="s">
        <v>36</v>
      </c>
      <c r="C9" s="24">
        <v>514</v>
      </c>
      <c r="D9" s="24">
        <v>505</v>
      </c>
      <c r="E9" s="25">
        <f>D9-C9</f>
        <v>-9</v>
      </c>
      <c r="F9" s="26">
        <v>95034</v>
      </c>
      <c r="G9" s="26">
        <v>94343</v>
      </c>
      <c r="H9" s="25">
        <f t="shared" si="0"/>
        <v>-691</v>
      </c>
      <c r="I9" s="26">
        <f>SUM(I10:I14)</f>
        <v>28827387</v>
      </c>
      <c r="J9" s="27">
        <f>ROUND(I9/365,0)</f>
        <v>78979</v>
      </c>
      <c r="K9" s="26">
        <f>SUM(K10:K14)</f>
        <v>1038920</v>
      </c>
      <c r="L9" s="27">
        <f>ROUND(K9/365,0)</f>
        <v>2846</v>
      </c>
      <c r="M9" s="26">
        <f>SUM(M10:M14)</f>
        <v>1044011</v>
      </c>
      <c r="N9" s="27">
        <f>ROUND(M9/365,0)</f>
        <v>2860</v>
      </c>
      <c r="O9" s="27">
        <v>38565549</v>
      </c>
      <c r="P9" s="27">
        <f>ROUND(O9/365,0)</f>
        <v>105659</v>
      </c>
      <c r="Q9" s="28">
        <v>83.1</v>
      </c>
      <c r="R9" s="28">
        <v>27.7</v>
      </c>
      <c r="S9" s="29">
        <f>O9/I9</f>
        <v>1.3378093893837828</v>
      </c>
    </row>
    <row r="10" spans="1:19" s="4" customFormat="1" ht="19.5" customHeight="1">
      <c r="A10" s="11"/>
      <c r="B10" s="12" t="s">
        <v>37</v>
      </c>
      <c r="C10" s="24" t="s">
        <v>10</v>
      </c>
      <c r="D10" s="24" t="s">
        <v>10</v>
      </c>
      <c r="E10" s="25" t="s">
        <v>10</v>
      </c>
      <c r="F10" s="26">
        <v>4158</v>
      </c>
      <c r="G10" s="26">
        <v>4245</v>
      </c>
      <c r="H10" s="25">
        <f t="shared" si="0"/>
        <v>87</v>
      </c>
      <c r="I10" s="26">
        <v>1477860</v>
      </c>
      <c r="J10" s="27">
        <f>ROUND(I10/365,0)</f>
        <v>4049</v>
      </c>
      <c r="K10" s="26">
        <v>5292</v>
      </c>
      <c r="L10" s="27">
        <f>ROUND(K10/365,0)</f>
        <v>14</v>
      </c>
      <c r="M10" s="27">
        <v>5618</v>
      </c>
      <c r="N10" s="27">
        <f>ROUND(M10/365,0)</f>
        <v>15</v>
      </c>
      <c r="O10" s="24" t="s">
        <v>10</v>
      </c>
      <c r="P10" s="24" t="s">
        <v>10</v>
      </c>
      <c r="Q10" s="28">
        <v>90.4</v>
      </c>
      <c r="R10" s="28">
        <v>270.9</v>
      </c>
      <c r="S10" s="29">
        <v>26.1</v>
      </c>
    </row>
    <row r="11" spans="1:19" s="4" customFormat="1" ht="19.5" customHeight="1">
      <c r="A11" s="11"/>
      <c r="B11" s="12" t="s">
        <v>38</v>
      </c>
      <c r="C11" s="24" t="s">
        <v>10</v>
      </c>
      <c r="D11" s="24" t="s">
        <v>10</v>
      </c>
      <c r="E11" s="25" t="s">
        <v>10</v>
      </c>
      <c r="F11" s="26">
        <v>78</v>
      </c>
      <c r="G11" s="26">
        <v>78</v>
      </c>
      <c r="H11" s="25">
        <f t="shared" si="0"/>
        <v>0</v>
      </c>
      <c r="I11" s="26">
        <v>161</v>
      </c>
      <c r="J11" s="29" t="s">
        <v>10</v>
      </c>
      <c r="K11" s="26">
        <v>20</v>
      </c>
      <c r="L11" s="27" t="s">
        <v>23</v>
      </c>
      <c r="M11" s="27">
        <v>19</v>
      </c>
      <c r="N11" s="27" t="s">
        <v>23</v>
      </c>
      <c r="O11" s="24" t="s">
        <v>10</v>
      </c>
      <c r="P11" s="24" t="s">
        <v>10</v>
      </c>
      <c r="Q11" s="28">
        <v>0.6</v>
      </c>
      <c r="R11" s="28">
        <v>8.3</v>
      </c>
      <c r="S11" s="30">
        <v>239537.57</v>
      </c>
    </row>
    <row r="12" spans="1:19" s="4" customFormat="1" ht="19.5" customHeight="1">
      <c r="A12" s="11"/>
      <c r="B12" s="12" t="s">
        <v>41</v>
      </c>
      <c r="C12" s="24" t="s">
        <v>10</v>
      </c>
      <c r="D12" s="24" t="s">
        <v>10</v>
      </c>
      <c r="E12" s="25" t="s">
        <v>10</v>
      </c>
      <c r="F12" s="26">
        <v>1315</v>
      </c>
      <c r="G12" s="26">
        <v>1265</v>
      </c>
      <c r="H12" s="25">
        <f t="shared" si="0"/>
        <v>-50</v>
      </c>
      <c r="I12" s="26">
        <v>274779</v>
      </c>
      <c r="J12" s="27">
        <f>ROUND(I12/365,0)</f>
        <v>753</v>
      </c>
      <c r="K12" s="26">
        <v>3448</v>
      </c>
      <c r="L12" s="27">
        <f>ROUND(K12/365,0)</f>
        <v>9</v>
      </c>
      <c r="M12" s="27">
        <v>3570</v>
      </c>
      <c r="N12" s="27">
        <f>ROUND(M12/365,0)</f>
        <v>10</v>
      </c>
      <c r="O12" s="24" t="s">
        <v>10</v>
      </c>
      <c r="P12" s="24" t="s">
        <v>10</v>
      </c>
      <c r="Q12" s="28">
        <v>60.3</v>
      </c>
      <c r="R12" s="28">
        <v>78.3</v>
      </c>
      <c r="S12" s="29">
        <v>140.35</v>
      </c>
    </row>
    <row r="13" spans="1:19" s="4" customFormat="1" ht="19.5" customHeight="1">
      <c r="A13" s="11"/>
      <c r="B13" s="12" t="s">
        <v>39</v>
      </c>
      <c r="C13" s="24" t="s">
        <v>10</v>
      </c>
      <c r="D13" s="24" t="s">
        <v>10</v>
      </c>
      <c r="E13" s="25" t="s">
        <v>10</v>
      </c>
      <c r="F13" s="26">
        <v>24263</v>
      </c>
      <c r="G13" s="26">
        <v>24380</v>
      </c>
      <c r="H13" s="25">
        <f t="shared" si="0"/>
        <v>117</v>
      </c>
      <c r="I13" s="26">
        <v>8266278</v>
      </c>
      <c r="J13" s="27">
        <f>ROUND(I13/365,0)</f>
        <v>22647</v>
      </c>
      <c r="K13" s="26">
        <v>20359</v>
      </c>
      <c r="L13" s="27">
        <f>ROUND(K13/365,0)</f>
        <v>56</v>
      </c>
      <c r="M13" s="27">
        <v>38364</v>
      </c>
      <c r="N13" s="27">
        <f>ROUND(M13/365,0)</f>
        <v>105</v>
      </c>
      <c r="O13" s="24" t="s">
        <v>10</v>
      </c>
      <c r="P13" s="24" t="s">
        <v>10</v>
      </c>
      <c r="Q13" s="28">
        <v>93.1</v>
      </c>
      <c r="R13" s="28">
        <v>186.2</v>
      </c>
      <c r="S13" s="29">
        <v>4.67</v>
      </c>
    </row>
    <row r="14" spans="1:19" s="4" customFormat="1" ht="19.5" customHeight="1">
      <c r="A14" s="11"/>
      <c r="B14" s="12" t="s">
        <v>40</v>
      </c>
      <c r="C14" s="24" t="s">
        <v>10</v>
      </c>
      <c r="D14" s="24" t="s">
        <v>10</v>
      </c>
      <c r="E14" s="25" t="s">
        <v>10</v>
      </c>
      <c r="F14" s="26">
        <v>65220</v>
      </c>
      <c r="G14" s="26">
        <v>64375</v>
      </c>
      <c r="H14" s="25">
        <f t="shared" si="0"/>
        <v>-845</v>
      </c>
      <c r="I14" s="26">
        <v>18808309</v>
      </c>
      <c r="J14" s="27">
        <f>ROUND(I14/365,0)</f>
        <v>51530</v>
      </c>
      <c r="K14" s="26">
        <v>1009801</v>
      </c>
      <c r="L14" s="27">
        <f>ROUND(K14/365,0)</f>
        <v>2767</v>
      </c>
      <c r="M14" s="27">
        <v>996440</v>
      </c>
      <c r="N14" s="27">
        <f>ROUND(M14/365,0)</f>
        <v>2730</v>
      </c>
      <c r="O14" s="24" t="s">
        <v>10</v>
      </c>
      <c r="P14" s="24" t="s">
        <v>10</v>
      </c>
      <c r="Q14" s="28">
        <v>79.5</v>
      </c>
      <c r="R14" s="28">
        <v>18.7</v>
      </c>
      <c r="S14" s="29">
        <v>2.05</v>
      </c>
    </row>
    <row r="15" spans="1:19" s="4" customFormat="1" ht="27">
      <c r="A15" s="13"/>
      <c r="B15" s="14" t="s">
        <v>32</v>
      </c>
      <c r="C15" s="31" t="s">
        <v>10</v>
      </c>
      <c r="D15" s="31" t="s">
        <v>10</v>
      </c>
      <c r="E15" s="32" t="s">
        <v>10</v>
      </c>
      <c r="F15" s="33" t="s">
        <v>24</v>
      </c>
      <c r="G15" s="33">
        <v>7976</v>
      </c>
      <c r="H15" s="32" t="s">
        <v>24</v>
      </c>
      <c r="I15" s="32">
        <v>2782443</v>
      </c>
      <c r="J15" s="34">
        <f>ROUND(I15/365,0)</f>
        <v>7623</v>
      </c>
      <c r="K15" s="32">
        <v>4954</v>
      </c>
      <c r="L15" s="34">
        <f>ROUND(K15/365,0)</f>
        <v>14</v>
      </c>
      <c r="M15" s="32">
        <v>6877</v>
      </c>
      <c r="N15" s="34">
        <f>ROUND(M15/365,0)</f>
        <v>19</v>
      </c>
      <c r="O15" s="31" t="s">
        <v>10</v>
      </c>
      <c r="P15" s="31" t="s">
        <v>10</v>
      </c>
      <c r="Q15" s="35">
        <v>95.6</v>
      </c>
      <c r="R15" s="35">
        <v>336</v>
      </c>
      <c r="S15" s="36">
        <v>13.86</v>
      </c>
    </row>
    <row r="16" ht="19.5" customHeight="1">
      <c r="B16" s="1" t="s">
        <v>25</v>
      </c>
    </row>
    <row r="17" ht="19.5" customHeight="1"/>
    <row r="18" ht="19.5" customHeight="1">
      <c r="B18" s="1" t="s">
        <v>12</v>
      </c>
    </row>
    <row r="19" ht="19.5" customHeight="1"/>
    <row r="20" spans="2:12" ht="19.5" customHeight="1">
      <c r="B20" s="1" t="s">
        <v>26</v>
      </c>
      <c r="L20" s="1" t="s">
        <v>42</v>
      </c>
    </row>
    <row r="21" ht="19.5" customHeight="1">
      <c r="B21" s="1" t="s">
        <v>1</v>
      </c>
    </row>
    <row r="22" ht="19.5" customHeight="1">
      <c r="B22" s="1" t="s">
        <v>27</v>
      </c>
    </row>
    <row r="23" ht="19.5" customHeight="1"/>
    <row r="24" ht="19.5" customHeight="1">
      <c r="B24" s="1" t="s">
        <v>28</v>
      </c>
    </row>
    <row r="25" ht="19.5" customHeight="1"/>
    <row r="26" ht="19.5" customHeight="1">
      <c r="B26" s="1" t="s">
        <v>29</v>
      </c>
    </row>
    <row r="27" ht="19.5" customHeight="1">
      <c r="B27" s="1" t="s">
        <v>16</v>
      </c>
    </row>
    <row r="28" ht="19.5" customHeight="1">
      <c r="B28" s="1" t="s">
        <v>17</v>
      </c>
    </row>
    <row r="29" ht="19.5" customHeight="1"/>
    <row r="30" ht="13.5">
      <c r="B30" s="1" t="s">
        <v>15</v>
      </c>
    </row>
  </sheetData>
  <mergeCells count="6">
    <mergeCell ref="M4:N4"/>
    <mergeCell ref="O4:P4"/>
    <mergeCell ref="C4:E4"/>
    <mergeCell ref="F4:H4"/>
    <mergeCell ref="I4:J4"/>
    <mergeCell ref="K4:L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保健衛生総務課</dc:creator>
  <cp:keywords/>
  <dc:description/>
  <cp:lastModifiedBy>大阪府職員端末機１７年度１２月調達</cp:lastModifiedBy>
  <cp:lastPrinted>2008-05-16T07:13:25Z</cp:lastPrinted>
  <dcterms:created xsi:type="dcterms:W3CDTF">2000-12-28T00:45:56Z</dcterms:created>
  <dcterms:modified xsi:type="dcterms:W3CDTF">2008-05-16T07:13:27Z</dcterms:modified>
  <cp:category/>
  <cp:version/>
  <cp:contentType/>
  <cp:contentStatus/>
</cp:coreProperties>
</file>