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450" tabRatio="578" activeTab="0"/>
  </bookViews>
  <sheets>
    <sheet name="L09" sheetId="1" r:id="rId1"/>
  </sheets>
  <definedNames/>
  <calcPr fullCalcOnLoad="1"/>
</workbook>
</file>

<file path=xl/sharedStrings.xml><?xml version="1.0" encoding="utf-8"?>
<sst xmlns="http://schemas.openxmlformats.org/spreadsheetml/2006/main" count="130" uniqueCount="46">
  <si>
    <t>病院報告</t>
  </si>
  <si>
    <t>　</t>
  </si>
  <si>
    <t>大阪府</t>
  </si>
  <si>
    <t>平均在院</t>
  </si>
  <si>
    <t>増減</t>
  </si>
  <si>
    <t>年間延数</t>
  </si>
  <si>
    <t>１日平均数</t>
  </si>
  <si>
    <t>利　用　率</t>
  </si>
  <si>
    <t>日　　　数</t>
  </si>
  <si>
    <t>全   病   院</t>
  </si>
  <si>
    <t>精 神 病 院</t>
  </si>
  <si>
    <t>感染症病院</t>
  </si>
  <si>
    <t>-</t>
  </si>
  <si>
    <t>結核療養所</t>
  </si>
  <si>
    <t>一 般 病 院</t>
  </si>
  <si>
    <t xml:space="preserve"> 　精神病床</t>
  </si>
  <si>
    <t xml:space="preserve">   感染症病床</t>
  </si>
  <si>
    <t xml:space="preserve">   結核病床</t>
  </si>
  <si>
    <t xml:space="preserve">   一般病床</t>
  </si>
  <si>
    <t>　　資料　厚生労働省「病院報告」</t>
  </si>
  <si>
    <t>在　院　患　者　延　数</t>
  </si>
  <si>
    <t>入院比</t>
  </si>
  <si>
    <t>　　外来・入院比＝年間外来患者延数÷年間在院患者延数</t>
  </si>
  <si>
    <t>　　　ただし、療養病床等については、次式による。</t>
  </si>
  <si>
    <t>　　　　年間在院患者延数÷（（年間新入院患者数＋年間同一医療機関内の他の病床から移された患者数＋年間退院患者数＋年間同一医療機関内の他の病床へ移された患者数）×０．５）</t>
  </si>
  <si>
    <t>第１表　病院数、病床数、患者数、病床利用率、平均在院日数、在院外来比、病院の種類別</t>
  </si>
  <si>
    <t>病　　　　　院　　　　　数</t>
  </si>
  <si>
    <t>病　　　　　床　　　　　数</t>
  </si>
  <si>
    <t>平成１７年</t>
  </si>
  <si>
    <t>新　入　院　患　者　数</t>
  </si>
  <si>
    <t>退　院　患　者　数</t>
  </si>
  <si>
    <t>外　来　患　者　数</t>
  </si>
  <si>
    <t>病       床</t>
  </si>
  <si>
    <t>16年</t>
  </si>
  <si>
    <t>17年</t>
  </si>
  <si>
    <t>-</t>
  </si>
  <si>
    <t xml:space="preserve">   療養病床</t>
  </si>
  <si>
    <t xml:space="preserve">   その他</t>
  </si>
  <si>
    <t>-</t>
  </si>
  <si>
    <t xml:space="preserve"> (注)病院数・病床数は６月末現在（第２表も同じ）</t>
  </si>
  <si>
    <t>　　１日平均( 在院・新入院・退院 )患者数＝年間（在院・新入院・退院）患者延数÷年間日数（ａ）</t>
  </si>
  <si>
    <t>　 (a)平成17年は 365日</t>
  </si>
  <si>
    <t xml:space="preserve">    １日平均外来患者数＝年間外来患者延数÷年間日数（a)</t>
  </si>
  <si>
    <t>　　病床利用率＝月間在院患者延数の1月～12月の合計÷（月間日数×月末病床数）の1月～12月の合計×100</t>
  </si>
  <si>
    <t>　　平均在院日数＝年間在院患者延数÷(（年間新入院患者数＋年間退院患者数）×０．５)</t>
  </si>
  <si>
    <t>外来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</si>
</sst>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_ "/>
    <numFmt numFmtId="178" formatCode="#,##0_);[Red]\(#,##0\)"/>
    <numFmt numFmtId="179" formatCode="#,##0;&quot;△ &quot;#,##0"/>
    <numFmt numFmtId="180" formatCode="0.0_ "/>
    <numFmt numFmtId="181" formatCode="0.00_ "/>
    <numFmt numFmtId="182" formatCode="0.0_);[Red]\(0.0\)"/>
    <numFmt numFmtId="183" formatCode="0_);[Red]\(0\)"/>
    <numFmt numFmtId="184" formatCode="0.00_);[Red]\(0.00\)"/>
    <numFmt numFmtId="185" formatCode="0_ "/>
    <numFmt numFmtId="186" formatCode="#,##0.00_);[Red]\(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18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185" fontId="2" fillId="0" borderId="3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85" fontId="2" fillId="0" borderId="6" xfId="0" applyNumberFormat="1" applyFont="1" applyBorder="1" applyAlignment="1">
      <alignment/>
    </xf>
    <xf numFmtId="178" fontId="2" fillId="0" borderId="6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82" fontId="2" fillId="0" borderId="6" xfId="0" applyNumberFormat="1" applyFont="1" applyBorder="1" applyAlignment="1">
      <alignment/>
    </xf>
    <xf numFmtId="184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85" fontId="2" fillId="0" borderId="8" xfId="0" applyNumberFormat="1" applyFont="1" applyBorder="1" applyAlignment="1">
      <alignment/>
    </xf>
    <xf numFmtId="178" fontId="2" fillId="0" borderId="8" xfId="0" applyNumberFormat="1" applyFont="1" applyFill="1" applyBorder="1" applyAlignment="1">
      <alignment/>
    </xf>
    <xf numFmtId="177" fontId="2" fillId="0" borderId="8" xfId="0" applyNumberFormat="1" applyFont="1" applyBorder="1" applyAlignment="1">
      <alignment/>
    </xf>
    <xf numFmtId="182" fontId="2" fillId="0" borderId="8" xfId="0" applyNumberFormat="1" applyFont="1" applyBorder="1" applyAlignment="1">
      <alignment/>
    </xf>
    <xf numFmtId="184" fontId="2" fillId="0" borderId="8" xfId="0" applyNumberFormat="1" applyFont="1" applyBorder="1" applyAlignment="1">
      <alignment/>
    </xf>
    <xf numFmtId="184" fontId="2" fillId="0" borderId="8" xfId="0" applyNumberFormat="1" applyFont="1" applyBorder="1" applyAlignment="1">
      <alignment horizontal="right"/>
    </xf>
    <xf numFmtId="185" fontId="2" fillId="0" borderId="8" xfId="0" applyNumberFormat="1" applyFont="1" applyBorder="1" applyAlignment="1">
      <alignment horizontal="right"/>
    </xf>
    <xf numFmtId="177" fontId="2" fillId="0" borderId="8" xfId="0" applyNumberFormat="1" applyFont="1" applyBorder="1" applyAlignment="1">
      <alignment horizontal="right"/>
    </xf>
    <xf numFmtId="0" fontId="2" fillId="0" borderId="8" xfId="0" applyFont="1" applyFill="1" applyBorder="1" applyAlignment="1">
      <alignment/>
    </xf>
    <xf numFmtId="178" fontId="2" fillId="0" borderId="8" xfId="0" applyNumberFormat="1" applyFont="1" applyBorder="1" applyAlignment="1">
      <alignment/>
    </xf>
    <xf numFmtId="0" fontId="2" fillId="0" borderId="8" xfId="0" applyFont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186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85" fontId="2" fillId="0" borderId="10" xfId="0" applyNumberFormat="1" applyFont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82" fontId="2" fillId="0" borderId="10" xfId="0" applyNumberFormat="1" applyFont="1" applyBorder="1" applyAlignment="1">
      <alignment horizontal="right"/>
    </xf>
    <xf numFmtId="18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1"/>
  <sheetViews>
    <sheetView tabSelected="1" workbookViewId="0" topLeftCell="A3">
      <pane xSplit="2" ySplit="3" topLeftCell="C6" activePane="bottomRight" state="frozen"/>
      <selection pane="topLeft" activeCell="A3" sqref="A3"/>
      <selection pane="topRight" activeCell="C3" sqref="C3"/>
      <selection pane="bottomLeft" activeCell="A6" sqref="A6"/>
      <selection pane="bottomRight" activeCell="B3" sqref="B3"/>
    </sheetView>
  </sheetViews>
  <sheetFormatPr defaultColWidth="9.00390625" defaultRowHeight="13.5"/>
  <cols>
    <col min="1" max="1" width="1.12109375" style="1" customWidth="1"/>
    <col min="2" max="2" width="12.375" style="1" customWidth="1"/>
    <col min="3" max="4" width="9.25390625" style="1" bestFit="1" customWidth="1"/>
    <col min="5" max="5" width="9.25390625" style="2" bestFit="1" customWidth="1"/>
    <col min="6" max="7" width="9.875" style="1" bestFit="1" customWidth="1"/>
    <col min="8" max="8" width="10.50390625" style="2" bestFit="1" customWidth="1"/>
    <col min="9" max="16" width="10.625" style="1" customWidth="1"/>
    <col min="17" max="18" width="9.125" style="1" bestFit="1" customWidth="1"/>
    <col min="19" max="19" width="11.75390625" style="1" bestFit="1" customWidth="1"/>
    <col min="20" max="16384" width="9.00390625" style="1" customWidth="1"/>
  </cols>
  <sheetData>
    <row r="2" ht="19.5" customHeight="1">
      <c r="B2" s="1" t="s">
        <v>0</v>
      </c>
    </row>
    <row r="3" spans="2:19" ht="19.5" customHeight="1">
      <c r="B3" s="1" t="s">
        <v>25</v>
      </c>
      <c r="Q3" s="1" t="s">
        <v>1</v>
      </c>
      <c r="R3" s="3" t="s">
        <v>2</v>
      </c>
      <c r="S3" s="3" t="s">
        <v>28</v>
      </c>
    </row>
    <row r="4" spans="2:19" ht="19.5" customHeight="1">
      <c r="B4" s="4"/>
      <c r="C4" s="42" t="s">
        <v>26</v>
      </c>
      <c r="D4" s="44"/>
      <c r="E4" s="43"/>
      <c r="F4" s="42" t="s">
        <v>27</v>
      </c>
      <c r="G4" s="44"/>
      <c r="H4" s="43"/>
      <c r="I4" s="42" t="s">
        <v>20</v>
      </c>
      <c r="J4" s="43"/>
      <c r="K4" s="42" t="s">
        <v>29</v>
      </c>
      <c r="L4" s="43"/>
      <c r="M4" s="42" t="s">
        <v>30</v>
      </c>
      <c r="N4" s="43"/>
      <c r="O4" s="42" t="s">
        <v>31</v>
      </c>
      <c r="P4" s="43"/>
      <c r="Q4" s="4" t="s">
        <v>32</v>
      </c>
      <c r="R4" s="5" t="s">
        <v>3</v>
      </c>
      <c r="S4" s="5" t="s">
        <v>45</v>
      </c>
    </row>
    <row r="5" spans="2:19" ht="19.5" customHeight="1">
      <c r="B5" s="6"/>
      <c r="C5" s="7" t="s">
        <v>33</v>
      </c>
      <c r="D5" s="7" t="s">
        <v>34</v>
      </c>
      <c r="E5" s="8" t="s">
        <v>4</v>
      </c>
      <c r="F5" s="7" t="s">
        <v>33</v>
      </c>
      <c r="G5" s="7" t="s">
        <v>34</v>
      </c>
      <c r="H5" s="8" t="s">
        <v>4</v>
      </c>
      <c r="I5" s="7" t="s">
        <v>5</v>
      </c>
      <c r="J5" s="7" t="s">
        <v>6</v>
      </c>
      <c r="K5" s="7" t="s">
        <v>5</v>
      </c>
      <c r="L5" s="7" t="s">
        <v>6</v>
      </c>
      <c r="M5" s="7" t="s">
        <v>5</v>
      </c>
      <c r="N5" s="7" t="s">
        <v>6</v>
      </c>
      <c r="O5" s="7" t="s">
        <v>5</v>
      </c>
      <c r="P5" s="9" t="s">
        <v>6</v>
      </c>
      <c r="Q5" s="10" t="s">
        <v>7</v>
      </c>
      <c r="R5" s="10" t="s">
        <v>8</v>
      </c>
      <c r="S5" s="10" t="s">
        <v>21</v>
      </c>
    </row>
    <row r="6" spans="1:19" ht="19.5" customHeight="1">
      <c r="A6" s="11"/>
      <c r="B6" s="12" t="s">
        <v>9</v>
      </c>
      <c r="C6" s="13">
        <f>C7+C10</f>
        <v>556</v>
      </c>
      <c r="D6" s="13">
        <f>D7+D10</f>
        <v>554</v>
      </c>
      <c r="E6" s="14">
        <f>D6-C6</f>
        <v>-2</v>
      </c>
      <c r="F6" s="15">
        <f>F7+F10</f>
        <v>111082</v>
      </c>
      <c r="G6" s="15">
        <f>G7+G10</f>
        <v>110710</v>
      </c>
      <c r="H6" s="14">
        <f>G6-F6</f>
        <v>-372</v>
      </c>
      <c r="I6" s="15">
        <f>I7+I10</f>
        <v>34378516</v>
      </c>
      <c r="J6" s="16">
        <f>ROUND(I6/365,0)</f>
        <v>94188</v>
      </c>
      <c r="K6" s="15">
        <f>K7+K10</f>
        <v>1034608</v>
      </c>
      <c r="L6" s="16">
        <f>ROUND(K6/365,0)</f>
        <v>2835</v>
      </c>
      <c r="M6" s="15">
        <f>M7+M10</f>
        <v>1034221</v>
      </c>
      <c r="N6" s="16">
        <f>ROUND(M6/365,0)</f>
        <v>2833</v>
      </c>
      <c r="O6" s="15">
        <f>SUM(O7:O10)</f>
        <v>41146100</v>
      </c>
      <c r="P6" s="16">
        <f>ROUND(O6/365,0)</f>
        <v>112729</v>
      </c>
      <c r="Q6" s="17">
        <v>85.2</v>
      </c>
      <c r="R6" s="17">
        <v>33.2</v>
      </c>
      <c r="S6" s="18">
        <f>O6/I6</f>
        <v>1.1968550358601866</v>
      </c>
    </row>
    <row r="7" spans="1:19" ht="19.5" customHeight="1">
      <c r="A7" s="19"/>
      <c r="B7" s="20" t="s">
        <v>10</v>
      </c>
      <c r="C7" s="20">
        <v>41</v>
      </c>
      <c r="D7" s="20">
        <v>40</v>
      </c>
      <c r="E7" s="21">
        <f>D7-C7</f>
        <v>-1</v>
      </c>
      <c r="F7" s="22">
        <v>16035</v>
      </c>
      <c r="G7" s="22">
        <v>15676</v>
      </c>
      <c r="H7" s="21">
        <f aca="true" t="shared" si="0" ref="H7:H15">G7-F7</f>
        <v>-359</v>
      </c>
      <c r="I7" s="22">
        <v>5285053</v>
      </c>
      <c r="J7" s="23">
        <f>ROUND(I7/365,0)</f>
        <v>14480</v>
      </c>
      <c r="K7" s="22">
        <v>17821</v>
      </c>
      <c r="L7" s="23">
        <f>ROUND(K7/365,0)</f>
        <v>49</v>
      </c>
      <c r="M7" s="23">
        <v>17897</v>
      </c>
      <c r="N7" s="23">
        <f>ROUND(M7/365,0)</f>
        <v>49</v>
      </c>
      <c r="O7" s="23">
        <v>976692</v>
      </c>
      <c r="P7" s="23">
        <f>ROUND(O7/365,0)</f>
        <v>2676</v>
      </c>
      <c r="Q7" s="24">
        <v>91.9</v>
      </c>
      <c r="R7" s="24">
        <v>295.9</v>
      </c>
      <c r="S7" s="25">
        <f>O7/I7</f>
        <v>0.18480268788222182</v>
      </c>
    </row>
    <row r="8" spans="1:19" ht="19.5" customHeight="1">
      <c r="A8" s="19"/>
      <c r="B8" s="20" t="s">
        <v>11</v>
      </c>
      <c r="C8" s="26" t="s">
        <v>12</v>
      </c>
      <c r="D8" s="26" t="s">
        <v>12</v>
      </c>
      <c r="E8" s="27" t="s">
        <v>12</v>
      </c>
      <c r="F8" s="26" t="s">
        <v>12</v>
      </c>
      <c r="G8" s="26" t="s">
        <v>12</v>
      </c>
      <c r="H8" s="27" t="s">
        <v>12</v>
      </c>
      <c r="I8" s="26" t="s">
        <v>12</v>
      </c>
      <c r="J8" s="26" t="s">
        <v>12</v>
      </c>
      <c r="K8" s="26" t="s">
        <v>12</v>
      </c>
      <c r="L8" s="28" t="s">
        <v>35</v>
      </c>
      <c r="M8" s="26" t="s">
        <v>12</v>
      </c>
      <c r="N8" s="28" t="s">
        <v>35</v>
      </c>
      <c r="O8" s="26" t="s">
        <v>12</v>
      </c>
      <c r="P8" s="26" t="s">
        <v>12</v>
      </c>
      <c r="Q8" s="26" t="s">
        <v>12</v>
      </c>
      <c r="R8" s="26" t="s">
        <v>12</v>
      </c>
      <c r="S8" s="26" t="s">
        <v>12</v>
      </c>
    </row>
    <row r="9" spans="1:19" ht="19.5" customHeight="1">
      <c r="A9" s="19"/>
      <c r="B9" s="20" t="s">
        <v>13</v>
      </c>
      <c r="C9" s="20">
        <v>0</v>
      </c>
      <c r="D9" s="26" t="s">
        <v>12</v>
      </c>
      <c r="E9" s="27" t="s">
        <v>12</v>
      </c>
      <c r="F9" s="22">
        <v>0</v>
      </c>
      <c r="G9" s="26" t="s">
        <v>12</v>
      </c>
      <c r="H9" s="27" t="s">
        <v>12</v>
      </c>
      <c r="I9" s="26" t="s">
        <v>12</v>
      </c>
      <c r="J9" s="26" t="s">
        <v>12</v>
      </c>
      <c r="K9" s="26" t="s">
        <v>12</v>
      </c>
      <c r="L9" s="28" t="s">
        <v>35</v>
      </c>
      <c r="M9" s="26" t="s">
        <v>12</v>
      </c>
      <c r="N9" s="28" t="s">
        <v>35</v>
      </c>
      <c r="O9" s="26" t="s">
        <v>12</v>
      </c>
      <c r="P9" s="26" t="s">
        <v>12</v>
      </c>
      <c r="Q9" s="26" t="s">
        <v>12</v>
      </c>
      <c r="R9" s="26" t="s">
        <v>12</v>
      </c>
      <c r="S9" s="26" t="s">
        <v>12</v>
      </c>
    </row>
    <row r="10" spans="1:19" ht="19.5" customHeight="1">
      <c r="A10" s="19"/>
      <c r="B10" s="20" t="s">
        <v>14</v>
      </c>
      <c r="C10" s="29">
        <v>515</v>
      </c>
      <c r="D10" s="29">
        <v>514</v>
      </c>
      <c r="E10" s="21">
        <f>D10-C10</f>
        <v>-1</v>
      </c>
      <c r="F10" s="30">
        <v>95047</v>
      </c>
      <c r="G10" s="30">
        <v>95034</v>
      </c>
      <c r="H10" s="21">
        <f t="shared" si="0"/>
        <v>-13</v>
      </c>
      <c r="I10" s="30">
        <f>SUM(I11:I16)</f>
        <v>29093463</v>
      </c>
      <c r="J10" s="23">
        <f>ROUND(I10/365,0)</f>
        <v>79708</v>
      </c>
      <c r="K10" s="30">
        <f>SUM(K11:K16)</f>
        <v>1016787</v>
      </c>
      <c r="L10" s="23">
        <f>ROUND(K10/365,0)</f>
        <v>2786</v>
      </c>
      <c r="M10" s="30">
        <f>SUM(M11:M16)</f>
        <v>1016324</v>
      </c>
      <c r="N10" s="23">
        <f>ROUND(M10/365,0)</f>
        <v>2784</v>
      </c>
      <c r="O10" s="23">
        <v>40169408</v>
      </c>
      <c r="P10" s="23">
        <f>ROUND(O10/365,0)</f>
        <v>110053</v>
      </c>
      <c r="Q10" s="24">
        <v>84</v>
      </c>
      <c r="R10" s="24">
        <v>28.6</v>
      </c>
      <c r="S10" s="25">
        <f>O10/I10</f>
        <v>1.3807021872920389</v>
      </c>
    </row>
    <row r="11" spans="1:19" ht="19.5" customHeight="1">
      <c r="A11" s="19"/>
      <c r="B11" s="20" t="s">
        <v>15</v>
      </c>
      <c r="C11" s="31" t="s">
        <v>12</v>
      </c>
      <c r="D11" s="31" t="s">
        <v>12</v>
      </c>
      <c r="E11" s="27" t="s">
        <v>12</v>
      </c>
      <c r="F11" s="30">
        <v>3856</v>
      </c>
      <c r="G11" s="30">
        <v>4158</v>
      </c>
      <c r="H11" s="21">
        <f t="shared" si="0"/>
        <v>302</v>
      </c>
      <c r="I11" s="30">
        <v>1338034</v>
      </c>
      <c r="J11" s="23">
        <f>ROUND(I11/365,0)</f>
        <v>3666</v>
      </c>
      <c r="K11" s="22">
        <v>5319</v>
      </c>
      <c r="L11" s="23">
        <f>ROUND(K11/365,0)</f>
        <v>15</v>
      </c>
      <c r="M11" s="23">
        <v>4936</v>
      </c>
      <c r="N11" s="23">
        <f>ROUND(M11/365,0)</f>
        <v>14</v>
      </c>
      <c r="O11" s="31" t="s">
        <v>12</v>
      </c>
      <c r="P11" s="32" t="s">
        <v>12</v>
      </c>
      <c r="Q11" s="24">
        <v>89.6</v>
      </c>
      <c r="R11" s="24">
        <v>261</v>
      </c>
      <c r="S11" s="25">
        <v>30.02</v>
      </c>
    </row>
    <row r="12" spans="1:19" ht="19.5" customHeight="1">
      <c r="A12" s="19"/>
      <c r="B12" s="20" t="s">
        <v>16</v>
      </c>
      <c r="C12" s="31" t="s">
        <v>12</v>
      </c>
      <c r="D12" s="31" t="s">
        <v>12</v>
      </c>
      <c r="E12" s="27" t="s">
        <v>12</v>
      </c>
      <c r="F12" s="30">
        <v>78</v>
      </c>
      <c r="G12" s="30">
        <v>78</v>
      </c>
      <c r="H12" s="21">
        <f t="shared" si="0"/>
        <v>0</v>
      </c>
      <c r="I12" s="30">
        <v>69</v>
      </c>
      <c r="J12" s="26" t="s">
        <v>12</v>
      </c>
      <c r="K12" s="22">
        <v>17</v>
      </c>
      <c r="L12" s="28" t="s">
        <v>35</v>
      </c>
      <c r="M12" s="23">
        <v>15</v>
      </c>
      <c r="N12" s="28" t="s">
        <v>35</v>
      </c>
      <c r="O12" s="31" t="s">
        <v>12</v>
      </c>
      <c r="P12" s="32" t="s">
        <v>12</v>
      </c>
      <c r="Q12" s="24">
        <v>0.2</v>
      </c>
      <c r="R12" s="24">
        <v>4.3</v>
      </c>
      <c r="S12" s="33">
        <v>582165.33</v>
      </c>
    </row>
    <row r="13" spans="1:19" ht="19.5" customHeight="1">
      <c r="A13" s="19"/>
      <c r="B13" s="20" t="s">
        <v>17</v>
      </c>
      <c r="C13" s="31" t="s">
        <v>12</v>
      </c>
      <c r="D13" s="31" t="s">
        <v>12</v>
      </c>
      <c r="E13" s="27" t="s">
        <v>12</v>
      </c>
      <c r="F13" s="30">
        <v>1525</v>
      </c>
      <c r="G13" s="30">
        <v>1315</v>
      </c>
      <c r="H13" s="21">
        <f t="shared" si="0"/>
        <v>-210</v>
      </c>
      <c r="I13" s="30">
        <v>326368</v>
      </c>
      <c r="J13" s="23">
        <f>ROUND(I13/365,0)</f>
        <v>894</v>
      </c>
      <c r="K13" s="22">
        <v>4134</v>
      </c>
      <c r="L13" s="23">
        <f>ROUND(K13/365,0)</f>
        <v>11</v>
      </c>
      <c r="M13" s="23">
        <v>4231</v>
      </c>
      <c r="N13" s="23">
        <f>ROUND(M13/365,0)</f>
        <v>12</v>
      </c>
      <c r="O13" s="31" t="s">
        <v>12</v>
      </c>
      <c r="P13" s="32" t="s">
        <v>12</v>
      </c>
      <c r="Q13" s="24">
        <v>67.3</v>
      </c>
      <c r="R13" s="24">
        <v>78</v>
      </c>
      <c r="S13" s="25">
        <v>123.08</v>
      </c>
    </row>
    <row r="14" spans="1:19" ht="19.5" customHeight="1">
      <c r="A14" s="19"/>
      <c r="B14" s="20" t="s">
        <v>36</v>
      </c>
      <c r="C14" s="31" t="s">
        <v>12</v>
      </c>
      <c r="D14" s="31" t="s">
        <v>12</v>
      </c>
      <c r="E14" s="27" t="s">
        <v>12</v>
      </c>
      <c r="F14" s="30">
        <v>23728</v>
      </c>
      <c r="G14" s="30">
        <v>24263</v>
      </c>
      <c r="H14" s="21">
        <f t="shared" si="0"/>
        <v>535</v>
      </c>
      <c r="I14" s="30">
        <v>8430903</v>
      </c>
      <c r="J14" s="23">
        <f>ROUND(I14/365,0)</f>
        <v>23098</v>
      </c>
      <c r="K14" s="22">
        <v>21815</v>
      </c>
      <c r="L14" s="23">
        <f>ROUND(K14/365,0)</f>
        <v>60</v>
      </c>
      <c r="M14" s="23">
        <v>39814</v>
      </c>
      <c r="N14" s="23">
        <f>ROUND(M14/365,0)</f>
        <v>109</v>
      </c>
      <c r="O14" s="31" t="s">
        <v>12</v>
      </c>
      <c r="P14" s="32" t="s">
        <v>12</v>
      </c>
      <c r="Q14" s="24">
        <v>94.9</v>
      </c>
      <c r="R14" s="24">
        <v>183.8</v>
      </c>
      <c r="S14" s="25">
        <v>4.76</v>
      </c>
    </row>
    <row r="15" spans="1:19" ht="19.5" customHeight="1">
      <c r="A15" s="19"/>
      <c r="B15" s="20" t="s">
        <v>18</v>
      </c>
      <c r="C15" s="31" t="s">
        <v>12</v>
      </c>
      <c r="D15" s="31" t="s">
        <v>12</v>
      </c>
      <c r="E15" s="27" t="s">
        <v>12</v>
      </c>
      <c r="F15" s="30">
        <v>65860</v>
      </c>
      <c r="G15" s="30">
        <v>65220</v>
      </c>
      <c r="H15" s="21">
        <f t="shared" si="0"/>
        <v>-640</v>
      </c>
      <c r="I15" s="30">
        <v>18998089</v>
      </c>
      <c r="J15" s="23">
        <f>ROUND(I15/365,0)</f>
        <v>52050</v>
      </c>
      <c r="K15" s="22">
        <v>985502</v>
      </c>
      <c r="L15" s="23">
        <f>ROUND(K15/365,0)</f>
        <v>2700</v>
      </c>
      <c r="M15" s="23">
        <v>967328</v>
      </c>
      <c r="N15" s="23">
        <f>ROUND(M15/365,0)</f>
        <v>2650</v>
      </c>
      <c r="O15" s="31" t="s">
        <v>12</v>
      </c>
      <c r="P15" s="32" t="s">
        <v>12</v>
      </c>
      <c r="Q15" s="24">
        <v>80.1</v>
      </c>
      <c r="R15" s="24">
        <v>19.5</v>
      </c>
      <c r="S15" s="25">
        <v>2.11</v>
      </c>
    </row>
    <row r="16" spans="1:19" ht="19.5" customHeight="1">
      <c r="A16" s="34"/>
      <c r="B16" s="35" t="s">
        <v>37</v>
      </c>
      <c r="C16" s="36" t="s">
        <v>12</v>
      </c>
      <c r="D16" s="36" t="s">
        <v>12</v>
      </c>
      <c r="E16" s="37" t="s">
        <v>12</v>
      </c>
      <c r="F16" s="38" t="s">
        <v>38</v>
      </c>
      <c r="G16" s="38" t="s">
        <v>38</v>
      </c>
      <c r="H16" s="37" t="s">
        <v>38</v>
      </c>
      <c r="I16" s="37" t="s">
        <v>38</v>
      </c>
      <c r="J16" s="37" t="s">
        <v>38</v>
      </c>
      <c r="K16" s="37" t="s">
        <v>38</v>
      </c>
      <c r="L16" s="37" t="s">
        <v>38</v>
      </c>
      <c r="M16" s="37" t="s">
        <v>38</v>
      </c>
      <c r="N16" s="37" t="s">
        <v>38</v>
      </c>
      <c r="O16" s="36" t="s">
        <v>12</v>
      </c>
      <c r="P16" s="39" t="s">
        <v>12</v>
      </c>
      <c r="Q16" s="40" t="s">
        <v>38</v>
      </c>
      <c r="R16" s="40" t="s">
        <v>38</v>
      </c>
      <c r="S16" s="41" t="s">
        <v>38</v>
      </c>
    </row>
    <row r="17" ht="19.5" customHeight="1">
      <c r="B17" s="1" t="s">
        <v>39</v>
      </c>
    </row>
    <row r="18" ht="19.5" customHeight="1"/>
    <row r="19" ht="19.5" customHeight="1">
      <c r="B19" s="1" t="s">
        <v>19</v>
      </c>
    </row>
    <row r="20" ht="19.5" customHeight="1"/>
    <row r="21" spans="2:12" ht="19.5" customHeight="1">
      <c r="B21" s="1" t="s">
        <v>40</v>
      </c>
      <c r="L21" s="1" t="s">
        <v>41</v>
      </c>
    </row>
    <row r="22" ht="19.5" customHeight="1">
      <c r="B22" s="1" t="s">
        <v>1</v>
      </c>
    </row>
    <row r="23" ht="19.5" customHeight="1">
      <c r="B23" s="1" t="s">
        <v>42</v>
      </c>
    </row>
    <row r="24" ht="19.5" customHeight="1"/>
    <row r="25" ht="19.5" customHeight="1">
      <c r="B25" s="1" t="s">
        <v>43</v>
      </c>
    </row>
    <row r="26" ht="19.5" customHeight="1"/>
    <row r="27" ht="19.5" customHeight="1">
      <c r="B27" s="1" t="s">
        <v>44</v>
      </c>
    </row>
    <row r="28" ht="19.5" customHeight="1">
      <c r="B28" s="1" t="s">
        <v>23</v>
      </c>
    </row>
    <row r="29" ht="19.5" customHeight="1">
      <c r="B29" s="1" t="s">
        <v>24</v>
      </c>
    </row>
    <row r="30" ht="19.5" customHeight="1"/>
    <row r="31" ht="13.5">
      <c r="B31" s="1" t="s">
        <v>22</v>
      </c>
    </row>
  </sheetData>
  <mergeCells count="6">
    <mergeCell ref="M4:N4"/>
    <mergeCell ref="O4:P4"/>
    <mergeCell ref="C4:E4"/>
    <mergeCell ref="F4:H4"/>
    <mergeCell ref="I4:J4"/>
    <mergeCell ref="K4:L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保健衛生総務課</dc:creator>
  <cp:keywords/>
  <dc:description/>
  <cp:lastModifiedBy>大阪府職員端末機１７年度１２月調達</cp:lastModifiedBy>
  <cp:lastPrinted>2007-05-28T08:27:21Z</cp:lastPrinted>
  <dcterms:created xsi:type="dcterms:W3CDTF">2000-12-28T00:45:56Z</dcterms:created>
  <dcterms:modified xsi:type="dcterms:W3CDTF">2008-05-21T06:00:55Z</dcterms:modified>
  <cp:category/>
  <cp:version/>
  <cp:contentType/>
  <cp:contentStatus/>
</cp:coreProperties>
</file>