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0605" windowHeight="8640" tabRatio="698" activeTab="0"/>
  </bookViews>
  <sheets>
    <sheet name="２表人口動態総覧、市町村別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<sst xmlns="http://schemas.openxmlformats.org/spreadsheetml/2006/main" count="344" uniqueCount="103">
  <si>
    <t>　　　　</t>
  </si>
  <si>
    <t>池田市　</t>
  </si>
  <si>
    <t>豊能町　</t>
  </si>
  <si>
    <t>箕面市　</t>
  </si>
  <si>
    <t>能勢町　</t>
  </si>
  <si>
    <t>吹田市　</t>
  </si>
  <si>
    <t>摂津市　</t>
  </si>
  <si>
    <t>茨木市　</t>
  </si>
  <si>
    <t>島本町　</t>
  </si>
  <si>
    <t>寝屋川市</t>
  </si>
  <si>
    <t>守口市　</t>
  </si>
  <si>
    <t>門真市　</t>
  </si>
  <si>
    <t>四條畷市</t>
  </si>
  <si>
    <t>交野市　</t>
  </si>
  <si>
    <t>大東市　</t>
  </si>
  <si>
    <t>柏原市　</t>
  </si>
  <si>
    <t>松原市　</t>
  </si>
  <si>
    <t>羽曳野市</t>
  </si>
  <si>
    <t>藤井寺市</t>
  </si>
  <si>
    <t>千早赤阪村</t>
  </si>
  <si>
    <t>和泉市　</t>
  </si>
  <si>
    <t>泉大津市</t>
  </si>
  <si>
    <t>高石市　</t>
  </si>
  <si>
    <t>忠岡町　</t>
  </si>
  <si>
    <t>岸和田市</t>
  </si>
  <si>
    <t>貝塚市　</t>
  </si>
  <si>
    <t>泉佐野市</t>
  </si>
  <si>
    <t>熊取町　</t>
  </si>
  <si>
    <t>田尻町　</t>
  </si>
  <si>
    <t>泉南市　</t>
  </si>
  <si>
    <t>阪南市　</t>
  </si>
  <si>
    <t>岬町　　</t>
  </si>
  <si>
    <t>河内長野市</t>
  </si>
  <si>
    <t>大阪狭山市</t>
  </si>
  <si>
    <t>保健所</t>
  </si>
  <si>
    <t>市町村</t>
  </si>
  <si>
    <t>府　保　健　所　計</t>
  </si>
  <si>
    <t>大 阪 市</t>
  </si>
  <si>
    <t>東大阪市　　</t>
  </si>
  <si>
    <t>出　　生</t>
  </si>
  <si>
    <t>死　　亡</t>
  </si>
  <si>
    <t>乳児死亡</t>
  </si>
  <si>
    <t>新生児死亡</t>
  </si>
  <si>
    <t>周産期死亡</t>
  </si>
  <si>
    <t>死　　産</t>
  </si>
  <si>
    <t>実数</t>
  </si>
  <si>
    <t>総　　数</t>
  </si>
  <si>
    <t>早期新生児死亡</t>
  </si>
  <si>
    <t>自然死産</t>
  </si>
  <si>
    <t>人工死産</t>
  </si>
  <si>
    <t>出生
千対率</t>
  </si>
  <si>
    <t>高 槻 市</t>
  </si>
  <si>
    <t>堺　　 市</t>
  </si>
  <si>
    <t>四條畷</t>
  </si>
  <si>
    <r>
      <t>面  積
（km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）</t>
    </r>
  </si>
  <si>
    <t>世帯数
（世帯）</t>
  </si>
  <si>
    <r>
      <t>人口密度
（人/km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）</t>
    </r>
  </si>
  <si>
    <t>婚　　姻</t>
  </si>
  <si>
    <t>離　　婚</t>
  </si>
  <si>
    <t>人口
千対率</t>
  </si>
  <si>
    <t>妊娠満22週以後の死産</t>
  </si>
  <si>
    <t>出産
千対率</t>
  </si>
  <si>
    <t>総         数</t>
  </si>
  <si>
    <t>池　田</t>
  </si>
  <si>
    <t>吹　田</t>
  </si>
  <si>
    <t>茨　木</t>
  </si>
  <si>
    <t>寝屋川</t>
  </si>
  <si>
    <t>守　口</t>
  </si>
  <si>
    <t xml:space="preserve"> </t>
  </si>
  <si>
    <t>富田林</t>
  </si>
  <si>
    <t>富田林市</t>
  </si>
  <si>
    <t>河南町　</t>
  </si>
  <si>
    <t>太子町　</t>
  </si>
  <si>
    <t>和　泉</t>
  </si>
  <si>
    <t>岸和田</t>
  </si>
  <si>
    <t>泉佐野</t>
  </si>
  <si>
    <t>　（注）　１）</t>
  </si>
  <si>
    <t>諸率算出に用いた人口は、</t>
  </si>
  <si>
    <t>２）</t>
  </si>
  <si>
    <t>３）</t>
  </si>
  <si>
    <t>出生
千対率</t>
  </si>
  <si>
    <t>出産
千対率</t>
  </si>
  <si>
    <t>総人口
（人）</t>
  </si>
  <si>
    <t>豊 中 市</t>
  </si>
  <si>
    <t>実数</t>
  </si>
  <si>
    <t>実数</t>
  </si>
  <si>
    <t>-</t>
  </si>
  <si>
    <t>死産率は出産（出生＋死産）千対、周産期死亡率及び妊娠満２２週以後の死産率は出産（出生＋妊娠満２２週以後の死産）千対。</t>
  </si>
  <si>
    <t>４）</t>
  </si>
  <si>
    <t>枚 方 市</t>
  </si>
  <si>
    <t>乳児死亡は生後1年未満の死亡を、新生児死亡は乳児死亡のうち生後4週未満の死亡をいう。</t>
  </si>
  <si>
    <t>５）</t>
  </si>
  <si>
    <t>A-2　人口動態総覧、保健所・市町村別</t>
  </si>
  <si>
    <t>平成30年</t>
  </si>
  <si>
    <t>（平成30年）</t>
  </si>
  <si>
    <t>面積は「全国都道府県市区町村別面積調」（平成３０年１０月１日現在の面積（国土地理院））によるものである。</t>
  </si>
  <si>
    <t>世帯数、人口及び人口密度は「大阪府の推計人口（平成３０年１０月１日現在）」(大阪府総務部統計課）によるものである。</t>
  </si>
  <si>
    <t xml:space="preserve">  大阪府については、「日本人人口（8,639,000人　総務省統計局推計）、</t>
  </si>
  <si>
    <t xml:space="preserve">  市町村については、総人口「大阪府の推計人口（平成３０年１０月１日現在）」（大阪府総務部統計課）によるものである。</t>
  </si>
  <si>
    <t>八 尾 市</t>
  </si>
  <si>
    <t>藤井寺</t>
  </si>
  <si>
    <t>６）</t>
  </si>
  <si>
    <t>H30.4.1より八尾市は中核市、柏原市は藤井寺保健所管轄。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</si>
</sst>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;&quot;-&quot;"/>
    <numFmt numFmtId="178" formatCode="#,##0_ "/>
    <numFmt numFmtId="179" formatCode="#,##0.0;;&quot;-&quot;"/>
    <numFmt numFmtId="180" formatCode="#,##0.00;;&quot;-&quot;"/>
    <numFmt numFmtId="181" formatCode="#,##0.0_ "/>
    <numFmt numFmtId="182" formatCode="#,##0.00_ "/>
    <numFmt numFmtId="183" formatCode="0.0"/>
    <numFmt numFmtId="184" formatCode="0_ "/>
    <numFmt numFmtId="185" formatCode="#,##0.0"/>
    <numFmt numFmtId="186" formatCode="#,##0.00_ ;[Red]\-#,##0.00\ "/>
    <numFmt numFmtId="187" formatCode="0_);[Red]\(0\)"/>
    <numFmt numFmtId="188" formatCode="&quot;¥&quot;#,##0_);[Red]\(&quot;¥&quot;#,##0\)"/>
    <numFmt numFmtId="189" formatCode="#,##0_);[Red]\(#,##0\)"/>
    <numFmt numFmtId="190" formatCode="[DBNum3]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81" fontId="5" fillId="0" borderId="10" xfId="0" applyNumberFormat="1" applyFont="1" applyFill="1" applyBorder="1" applyAlignment="1">
      <alignment horizontal="right" vertical="center" wrapText="1"/>
    </xf>
    <xf numFmtId="176" fontId="3" fillId="0" borderId="10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48" applyFont="1" applyFill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78" fontId="5" fillId="0" borderId="11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76" fontId="3" fillId="0" borderId="10" xfId="48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38" fontId="3" fillId="0" borderId="16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0" xfId="48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right" vertical="center"/>
    </xf>
    <xf numFmtId="40" fontId="3" fillId="0" borderId="10" xfId="48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38" fontId="5" fillId="0" borderId="10" xfId="48" applyFont="1" applyFill="1" applyBorder="1" applyAlignment="1">
      <alignment horizontal="right" vertical="center"/>
    </xf>
    <xf numFmtId="38" fontId="3" fillId="0" borderId="10" xfId="4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7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38" fontId="3" fillId="0" borderId="0" xfId="48" applyFont="1" applyFill="1" applyAlignment="1">
      <alignment horizontal="left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87" fontId="5" fillId="0" borderId="10" xfId="0" applyNumberFormat="1" applyFont="1" applyFill="1" applyBorder="1" applyAlignment="1">
      <alignment horizontal="right" vertical="center" wrapText="1"/>
    </xf>
    <xf numFmtId="182" fontId="5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vertical="center"/>
    </xf>
    <xf numFmtId="0" fontId="3" fillId="0" borderId="18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zoomScale="60" zoomScaleNormal="60" zoomScaleSheetLayoutView="50" zoomScalePageLayoutView="0" workbookViewId="0" topLeftCell="A1">
      <pane xSplit="3" ySplit="7" topLeftCell="K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D7" sqref="AD7"/>
    </sheetView>
  </sheetViews>
  <sheetFormatPr defaultColWidth="9.00390625" defaultRowHeight="13.5"/>
  <cols>
    <col min="1" max="1" width="7.50390625" style="7" bestFit="1" customWidth="1"/>
    <col min="2" max="2" width="11.625" style="7" bestFit="1" customWidth="1"/>
    <col min="3" max="3" width="10.875" style="5" customWidth="1"/>
    <col min="4" max="4" width="9.375" style="5" customWidth="1"/>
    <col min="5" max="5" width="9.375" style="9" customWidth="1"/>
    <col min="6" max="6" width="9.375" style="5" customWidth="1"/>
    <col min="7" max="7" width="9.375" style="9" customWidth="1"/>
    <col min="8" max="8" width="9.375" style="7" customWidth="1"/>
    <col min="9" max="9" width="9.375" style="8" customWidth="1"/>
    <col min="10" max="10" width="9.375" style="7" customWidth="1"/>
    <col min="11" max="13" width="9.375" style="8" customWidth="1"/>
    <col min="14" max="14" width="9.375" style="7" customWidth="1"/>
    <col min="15" max="15" width="9.375" style="8" customWidth="1"/>
    <col min="16" max="16" width="9.375" style="7" customWidth="1"/>
    <col min="17" max="17" width="9.375" style="8" customWidth="1"/>
    <col min="18" max="18" width="9.375" style="7" customWidth="1"/>
    <col min="19" max="19" width="9.375" style="9" customWidth="1"/>
    <col min="20" max="20" width="9.375" style="7" customWidth="1"/>
    <col min="21" max="21" width="9.375" style="9" customWidth="1"/>
    <col min="22" max="22" width="9.375" style="7" customWidth="1"/>
    <col min="23" max="23" width="9.375" style="9" customWidth="1"/>
    <col min="24" max="24" width="9.375" style="5" customWidth="1"/>
    <col min="25" max="25" width="9.375" style="9" customWidth="1"/>
    <col min="26" max="26" width="9.375" style="5" customWidth="1"/>
    <col min="27" max="27" width="9.375" style="10" customWidth="1"/>
    <col min="28" max="30" width="10.875" style="7" customWidth="1"/>
    <col min="31" max="16384" width="9.00390625" style="7" customWidth="1"/>
  </cols>
  <sheetData>
    <row r="1" spans="1:7" ht="21" customHeight="1">
      <c r="A1" s="3" t="s">
        <v>92</v>
      </c>
      <c r="B1" s="4"/>
      <c r="C1" s="4"/>
      <c r="E1" s="6"/>
      <c r="G1" s="6"/>
    </row>
    <row r="2" spans="1:29" ht="21" customHeight="1">
      <c r="A2" s="7" t="s">
        <v>94</v>
      </c>
      <c r="C2" s="11"/>
      <c r="E2" s="6"/>
      <c r="H2" s="12"/>
      <c r="J2" s="12"/>
      <c r="N2" s="12"/>
      <c r="P2" s="12"/>
      <c r="R2" s="12"/>
      <c r="T2" s="12"/>
      <c r="V2" s="12"/>
      <c r="AC2" s="5" t="s">
        <v>93</v>
      </c>
    </row>
    <row r="3" spans="1:30" ht="21" customHeight="1">
      <c r="A3" s="50" t="s">
        <v>34</v>
      </c>
      <c r="B3" s="50" t="s">
        <v>35</v>
      </c>
      <c r="C3" s="53" t="s">
        <v>82</v>
      </c>
      <c r="D3" s="56" t="s">
        <v>39</v>
      </c>
      <c r="E3" s="57"/>
      <c r="F3" s="56" t="s">
        <v>40</v>
      </c>
      <c r="G3" s="57"/>
      <c r="H3" s="56" t="s">
        <v>41</v>
      </c>
      <c r="I3" s="57"/>
      <c r="J3" s="56" t="s">
        <v>42</v>
      </c>
      <c r="K3" s="57"/>
      <c r="L3" s="56" t="s">
        <v>43</v>
      </c>
      <c r="M3" s="69"/>
      <c r="N3" s="69"/>
      <c r="O3" s="69"/>
      <c r="P3" s="69"/>
      <c r="Q3" s="57"/>
      <c r="R3" s="56" t="s">
        <v>44</v>
      </c>
      <c r="S3" s="69"/>
      <c r="T3" s="69"/>
      <c r="U3" s="69"/>
      <c r="V3" s="69"/>
      <c r="W3" s="57"/>
      <c r="X3" s="56" t="s">
        <v>57</v>
      </c>
      <c r="Y3" s="57"/>
      <c r="Z3" s="56" t="s">
        <v>58</v>
      </c>
      <c r="AA3" s="57"/>
      <c r="AB3" s="58" t="s">
        <v>54</v>
      </c>
      <c r="AC3" s="53" t="s">
        <v>55</v>
      </c>
      <c r="AD3" s="58" t="s">
        <v>56</v>
      </c>
    </row>
    <row r="4" spans="1:30" ht="36" customHeight="1">
      <c r="A4" s="51"/>
      <c r="B4" s="51"/>
      <c r="C4" s="54"/>
      <c r="D4" s="61" t="s">
        <v>84</v>
      </c>
      <c r="E4" s="63" t="s">
        <v>59</v>
      </c>
      <c r="F4" s="61" t="s">
        <v>85</v>
      </c>
      <c r="G4" s="63" t="s">
        <v>59</v>
      </c>
      <c r="H4" s="50" t="s">
        <v>85</v>
      </c>
      <c r="I4" s="63" t="s">
        <v>50</v>
      </c>
      <c r="J4" s="50" t="s">
        <v>85</v>
      </c>
      <c r="K4" s="63" t="s">
        <v>50</v>
      </c>
      <c r="L4" s="56" t="s">
        <v>46</v>
      </c>
      <c r="M4" s="57"/>
      <c r="N4" s="70" t="s">
        <v>60</v>
      </c>
      <c r="O4" s="71"/>
      <c r="P4" s="56" t="s">
        <v>47</v>
      </c>
      <c r="Q4" s="57"/>
      <c r="R4" s="56" t="s">
        <v>46</v>
      </c>
      <c r="S4" s="57"/>
      <c r="T4" s="56" t="s">
        <v>48</v>
      </c>
      <c r="U4" s="57"/>
      <c r="V4" s="56" t="s">
        <v>49</v>
      </c>
      <c r="W4" s="57"/>
      <c r="X4" s="61" t="s">
        <v>85</v>
      </c>
      <c r="Y4" s="63" t="s">
        <v>59</v>
      </c>
      <c r="Z4" s="61" t="s">
        <v>85</v>
      </c>
      <c r="AA4" s="67" t="s">
        <v>59</v>
      </c>
      <c r="AB4" s="59"/>
      <c r="AC4" s="65"/>
      <c r="AD4" s="59"/>
    </row>
    <row r="5" spans="1:30" ht="36" customHeight="1">
      <c r="A5" s="52"/>
      <c r="B5" s="52"/>
      <c r="C5" s="55"/>
      <c r="D5" s="62"/>
      <c r="E5" s="64"/>
      <c r="F5" s="62"/>
      <c r="G5" s="64"/>
      <c r="H5" s="52"/>
      <c r="I5" s="64"/>
      <c r="J5" s="52"/>
      <c r="K5" s="64"/>
      <c r="L5" s="16" t="s">
        <v>85</v>
      </c>
      <c r="M5" s="15" t="s">
        <v>61</v>
      </c>
      <c r="N5" s="14" t="s">
        <v>85</v>
      </c>
      <c r="O5" s="15" t="s">
        <v>81</v>
      </c>
      <c r="P5" s="17" t="s">
        <v>85</v>
      </c>
      <c r="Q5" s="15" t="s">
        <v>80</v>
      </c>
      <c r="R5" s="17" t="s">
        <v>45</v>
      </c>
      <c r="S5" s="15" t="s">
        <v>81</v>
      </c>
      <c r="T5" s="17" t="s">
        <v>85</v>
      </c>
      <c r="U5" s="15" t="s">
        <v>81</v>
      </c>
      <c r="V5" s="17" t="s">
        <v>85</v>
      </c>
      <c r="W5" s="15" t="s">
        <v>61</v>
      </c>
      <c r="X5" s="62"/>
      <c r="Y5" s="64"/>
      <c r="Z5" s="62"/>
      <c r="AA5" s="68"/>
      <c r="AB5" s="60"/>
      <c r="AC5" s="66"/>
      <c r="AD5" s="60"/>
    </row>
    <row r="6" spans="1:30" ht="21" customHeight="1">
      <c r="A6" s="56" t="s">
        <v>62</v>
      </c>
      <c r="B6" s="57"/>
      <c r="C6" s="18">
        <v>8824566</v>
      </c>
      <c r="D6" s="19">
        <v>65446</v>
      </c>
      <c r="E6" s="20">
        <f>D6/8639000*1000</f>
        <v>7.575645329320523</v>
      </c>
      <c r="F6" s="19">
        <v>89494</v>
      </c>
      <c r="G6" s="20">
        <f>F6/8639000*1000</f>
        <v>10.359300845005208</v>
      </c>
      <c r="H6" s="19">
        <v>131</v>
      </c>
      <c r="I6" s="1">
        <f>H6/D6*1000</f>
        <v>2.001650215444794</v>
      </c>
      <c r="J6" s="19">
        <v>42</v>
      </c>
      <c r="K6" s="1">
        <f>J6/D6*1000</f>
        <v>0.6417504507532928</v>
      </c>
      <c r="L6" s="19">
        <v>205</v>
      </c>
      <c r="M6" s="1">
        <f>L6/(D6+N6)*1000</f>
        <v>3.1242379907339672</v>
      </c>
      <c r="N6" s="19">
        <v>170</v>
      </c>
      <c r="O6" s="1">
        <f>N6/(D6+N6)*1000</f>
        <v>2.590831504511095</v>
      </c>
      <c r="P6" s="46">
        <v>35</v>
      </c>
      <c r="Q6" s="1">
        <f>P6/D6*1000</f>
        <v>0.5347920422944107</v>
      </c>
      <c r="R6" s="19">
        <v>1410</v>
      </c>
      <c r="S6" s="1">
        <f>R6/(D6+R6)*1000</f>
        <v>21.090104104343663</v>
      </c>
      <c r="T6" s="19">
        <v>656</v>
      </c>
      <c r="U6" s="1">
        <f>T6/(D6+R6)*1000</f>
        <v>9.812133540744286</v>
      </c>
      <c r="V6" s="19">
        <v>754</v>
      </c>
      <c r="W6" s="1">
        <f>V6/(D6+R6)*1000</f>
        <v>11.277970563599377</v>
      </c>
      <c r="X6" s="19">
        <v>44365</v>
      </c>
      <c r="Y6" s="1">
        <f>X6/8639000*1000</f>
        <v>5.135432341706216</v>
      </c>
      <c r="Z6" s="19">
        <v>16243</v>
      </c>
      <c r="AA6" s="47">
        <f>Z6/8639000*1000</f>
        <v>1.8801944669521935</v>
      </c>
      <c r="AB6" s="21">
        <v>1905.29</v>
      </c>
      <c r="AC6" s="19">
        <f>AC7+AC44+AC45+AC46+AC47+AC48+AC49</f>
        <v>3924021</v>
      </c>
      <c r="AD6" s="2">
        <f>C6/AB6</f>
        <v>4631.613035285967</v>
      </c>
    </row>
    <row r="7" spans="1:30" ht="21" customHeight="1">
      <c r="A7" s="75" t="s">
        <v>36</v>
      </c>
      <c r="B7" s="76"/>
      <c r="C7" s="22">
        <f>SUM(C8:C43)</f>
        <v>3357102</v>
      </c>
      <c r="D7" s="23">
        <f>SUM(D8:D43)</f>
        <v>23958</v>
      </c>
      <c r="E7" s="20">
        <f aca="true" t="shared" si="0" ref="E7:E49">D7/C7*1000</f>
        <v>7.1365123847890235</v>
      </c>
      <c r="F7" s="23">
        <f>SUM(F8:F43)</f>
        <v>32881</v>
      </c>
      <c r="G7" s="20">
        <f aca="true" t="shared" si="1" ref="G7:G49">F7/C7*1000</f>
        <v>9.794459626189493</v>
      </c>
      <c r="H7" s="24">
        <f>SUM(H8:H43)</f>
        <v>52</v>
      </c>
      <c r="I7" s="1">
        <f>H7/D7*1000</f>
        <v>2.1704649803823357</v>
      </c>
      <c r="J7" s="24">
        <f>SUM(J8:J43)</f>
        <v>14</v>
      </c>
      <c r="K7" s="1">
        <f>J7/D7*1000</f>
        <v>0.5843559562567827</v>
      </c>
      <c r="L7" s="19">
        <f>SUM(L8:L43)</f>
        <v>85</v>
      </c>
      <c r="M7" s="1">
        <f>L7/(D7+N7)*1000</f>
        <v>3.537245110278818</v>
      </c>
      <c r="N7" s="19">
        <f>SUM(N8:N43)</f>
        <v>72</v>
      </c>
      <c r="O7" s="1">
        <f>N7/(D7+N7)*1000</f>
        <v>2.9962546816479403</v>
      </c>
      <c r="P7" s="19">
        <f>SUM(P8:P43)</f>
        <v>13</v>
      </c>
      <c r="Q7" s="1">
        <f>P7/D7*1000</f>
        <v>0.5426162450955839</v>
      </c>
      <c r="R7" s="24">
        <f>SUM(R8:R43)</f>
        <v>482</v>
      </c>
      <c r="S7" s="1">
        <f>R7/(D7+R7)*1000</f>
        <v>19.72176759410802</v>
      </c>
      <c r="T7" s="24">
        <f>SUM(T8:T43)</f>
        <v>239</v>
      </c>
      <c r="U7" s="1">
        <f>T7/(D7+R7)*1000</f>
        <v>9.779050736497544</v>
      </c>
      <c r="V7" s="24">
        <f>SUM(V8:V43)</f>
        <v>240</v>
      </c>
      <c r="W7" s="1">
        <f>V7/(D7+R7)*1000</f>
        <v>9.819967266775777</v>
      </c>
      <c r="X7" s="23">
        <f>SUM(X8:X43)</f>
        <v>14629</v>
      </c>
      <c r="Y7" s="1">
        <f>X7/C7*1000</f>
        <v>4.3576275013389525</v>
      </c>
      <c r="Z7" s="23">
        <f>SUM(Z8:Z43)</f>
        <v>5781</v>
      </c>
      <c r="AA7" s="25">
        <f>Z7/C7*1000</f>
        <v>1.7220209573614385</v>
      </c>
      <c r="AB7" s="26">
        <f>SUM(AB8:AB43)</f>
        <v>1219.87</v>
      </c>
      <c r="AC7" s="23">
        <f>SUM(AC8:AC43)</f>
        <v>1431038</v>
      </c>
      <c r="AD7" s="2">
        <f>C7/AB7</f>
        <v>2752.0161984473757</v>
      </c>
    </row>
    <row r="8" spans="1:30" ht="21" customHeight="1">
      <c r="A8" s="13" t="s">
        <v>63</v>
      </c>
      <c r="B8" s="48" t="s">
        <v>1</v>
      </c>
      <c r="C8" s="27">
        <v>104115</v>
      </c>
      <c r="D8" s="83">
        <v>708</v>
      </c>
      <c r="E8" s="20">
        <f>D8/C8*1000</f>
        <v>6.800172885751333</v>
      </c>
      <c r="F8" s="28">
        <v>943</v>
      </c>
      <c r="G8" s="20">
        <f>F8/C8*1000</f>
        <v>9.057292417038852</v>
      </c>
      <c r="H8" s="28" t="s">
        <v>86</v>
      </c>
      <c r="I8" s="28" t="s">
        <v>86</v>
      </c>
      <c r="J8" s="28" t="s">
        <v>86</v>
      </c>
      <c r="K8" s="28" t="s">
        <v>86</v>
      </c>
      <c r="L8" s="19">
        <v>2</v>
      </c>
      <c r="M8" s="1">
        <f>L8/(D8+N8)*1000</f>
        <v>2.8169014084507045</v>
      </c>
      <c r="N8" s="28">
        <v>2</v>
      </c>
      <c r="O8" s="1">
        <f>N8/(D8+N8)*1000</f>
        <v>2.8169014084507045</v>
      </c>
      <c r="P8" s="29" t="s">
        <v>86</v>
      </c>
      <c r="Q8" s="1" t="s">
        <v>86</v>
      </c>
      <c r="R8" s="24">
        <v>17</v>
      </c>
      <c r="S8" s="1">
        <f>R8/(D8+R8)*1000</f>
        <v>23.448275862068964</v>
      </c>
      <c r="T8" s="28">
        <v>8</v>
      </c>
      <c r="U8" s="1">
        <f>T8/(D8+R8)*1000</f>
        <v>11.034482758620689</v>
      </c>
      <c r="V8" s="28">
        <v>9</v>
      </c>
      <c r="W8" s="1">
        <f>V8/(D8+R8)*1000</f>
        <v>12.413793103448276</v>
      </c>
      <c r="X8" s="28">
        <v>432</v>
      </c>
      <c r="Y8" s="1">
        <f>X8/C8*1000</f>
        <v>4.149258031983864</v>
      </c>
      <c r="Z8" s="28">
        <v>183</v>
      </c>
      <c r="AA8" s="25">
        <f>Z8/C8*1000</f>
        <v>1.757671805215387</v>
      </c>
      <c r="AB8" s="30">
        <v>22.14</v>
      </c>
      <c r="AC8" s="31">
        <v>47662</v>
      </c>
      <c r="AD8" s="2">
        <f aca="true" t="shared" si="2" ref="AD8:AD49">C8/AB8</f>
        <v>4702.574525745257</v>
      </c>
    </row>
    <row r="9" spans="1:30" ht="21" customHeight="1">
      <c r="A9" s="13" t="s">
        <v>0</v>
      </c>
      <c r="B9" s="48" t="s">
        <v>2</v>
      </c>
      <c r="C9" s="27">
        <v>18740</v>
      </c>
      <c r="D9" s="28">
        <v>44</v>
      </c>
      <c r="E9" s="20">
        <f t="shared" si="0"/>
        <v>2.3479188900747068</v>
      </c>
      <c r="F9" s="28">
        <v>223</v>
      </c>
      <c r="G9" s="20">
        <f t="shared" si="1"/>
        <v>11.899679829242263</v>
      </c>
      <c r="H9" s="28" t="s">
        <v>86</v>
      </c>
      <c r="I9" s="28" t="s">
        <v>86</v>
      </c>
      <c r="J9" s="28" t="s">
        <v>86</v>
      </c>
      <c r="K9" s="28" t="s">
        <v>86</v>
      </c>
      <c r="L9" s="19" t="s">
        <v>86</v>
      </c>
      <c r="M9" s="1" t="s">
        <v>86</v>
      </c>
      <c r="N9" s="19" t="s">
        <v>86</v>
      </c>
      <c r="O9" s="1" t="s">
        <v>86</v>
      </c>
      <c r="P9" s="19" t="s">
        <v>86</v>
      </c>
      <c r="Q9" s="1" t="s">
        <v>86</v>
      </c>
      <c r="R9" s="29" t="s">
        <v>86</v>
      </c>
      <c r="S9" s="1" t="s">
        <v>86</v>
      </c>
      <c r="T9" s="28" t="s">
        <v>86</v>
      </c>
      <c r="U9" s="1" t="s">
        <v>86</v>
      </c>
      <c r="V9" s="28" t="s">
        <v>86</v>
      </c>
      <c r="W9" s="1" t="s">
        <v>86</v>
      </c>
      <c r="X9" s="28">
        <v>34</v>
      </c>
      <c r="Y9" s="1">
        <f aca="true" t="shared" si="3" ref="Y9:Y48">X9/C9*1000</f>
        <v>1.8143009605122733</v>
      </c>
      <c r="Z9" s="28">
        <v>20</v>
      </c>
      <c r="AA9" s="25">
        <f aca="true" t="shared" si="4" ref="AA9:AA49">Z9/C9*1000</f>
        <v>1.0672358591248667</v>
      </c>
      <c r="AB9" s="30">
        <v>34.34</v>
      </c>
      <c r="AC9" s="31">
        <v>7718</v>
      </c>
      <c r="AD9" s="2">
        <f t="shared" si="2"/>
        <v>545.7192778101339</v>
      </c>
    </row>
    <row r="10" spans="1:30" ht="21" customHeight="1">
      <c r="A10" s="13" t="s">
        <v>0</v>
      </c>
      <c r="B10" s="48" t="s">
        <v>3</v>
      </c>
      <c r="C10" s="27">
        <v>136092</v>
      </c>
      <c r="D10" s="28">
        <v>1060</v>
      </c>
      <c r="E10" s="20">
        <f t="shared" si="0"/>
        <v>7.788848719983541</v>
      </c>
      <c r="F10" s="28">
        <v>1119</v>
      </c>
      <c r="G10" s="20">
        <f t="shared" si="1"/>
        <v>8.22237897892602</v>
      </c>
      <c r="H10" s="28">
        <v>2</v>
      </c>
      <c r="I10" s="1">
        <f>H10/D10*1000</f>
        <v>1.8867924528301887</v>
      </c>
      <c r="J10" s="28">
        <v>2</v>
      </c>
      <c r="K10" s="1">
        <f>J10/D10*1000</f>
        <v>1.8867924528301887</v>
      </c>
      <c r="L10" s="19">
        <v>6</v>
      </c>
      <c r="M10" s="1">
        <f>L10/(D10+N10)*1000</f>
        <v>5.639097744360902</v>
      </c>
      <c r="N10" s="28">
        <v>4</v>
      </c>
      <c r="O10" s="1">
        <f>N10/(D10+N10)*1000</f>
        <v>3.7593984962406015</v>
      </c>
      <c r="P10" s="28">
        <v>2</v>
      </c>
      <c r="Q10" s="1">
        <f>P10/D10*1000</f>
        <v>1.8867924528301887</v>
      </c>
      <c r="R10" s="24">
        <v>17</v>
      </c>
      <c r="S10" s="1">
        <f aca="true" t="shared" si="5" ref="S10:S40">R10/(D10+R10)*1000</f>
        <v>15.784586815227483</v>
      </c>
      <c r="T10" s="28">
        <v>9</v>
      </c>
      <c r="U10" s="1">
        <f>T10/(D10+R10)*1000</f>
        <v>8.356545961002785</v>
      </c>
      <c r="V10" s="28">
        <v>8</v>
      </c>
      <c r="W10" s="1">
        <f>V10/(D10+R10)*1000</f>
        <v>7.428040854224698</v>
      </c>
      <c r="X10" s="28">
        <v>450</v>
      </c>
      <c r="Y10" s="1">
        <f t="shared" si="3"/>
        <v>3.3065867207477297</v>
      </c>
      <c r="Z10" s="28">
        <v>215</v>
      </c>
      <c r="AA10" s="25">
        <f t="shared" si="4"/>
        <v>1.5798136554683597</v>
      </c>
      <c r="AB10" s="32">
        <v>47.9</v>
      </c>
      <c r="AC10" s="31">
        <v>58794</v>
      </c>
      <c r="AD10" s="2">
        <f t="shared" si="2"/>
        <v>2841.169102296451</v>
      </c>
    </row>
    <row r="11" spans="1:30" ht="21" customHeight="1">
      <c r="A11" s="14" t="s">
        <v>0</v>
      </c>
      <c r="B11" s="48" t="s">
        <v>4</v>
      </c>
      <c r="C11" s="27">
        <v>9471</v>
      </c>
      <c r="D11" s="28">
        <v>31</v>
      </c>
      <c r="E11" s="20">
        <f t="shared" si="0"/>
        <v>3.2731496146130294</v>
      </c>
      <c r="F11" s="28">
        <v>163</v>
      </c>
      <c r="G11" s="20">
        <f t="shared" si="1"/>
        <v>17.21043184457819</v>
      </c>
      <c r="H11" s="28" t="s">
        <v>86</v>
      </c>
      <c r="I11" s="28" t="s">
        <v>86</v>
      </c>
      <c r="J11" s="28" t="s">
        <v>86</v>
      </c>
      <c r="K11" s="28" t="s">
        <v>86</v>
      </c>
      <c r="L11" s="19" t="s">
        <v>86</v>
      </c>
      <c r="M11" s="1" t="s">
        <v>86</v>
      </c>
      <c r="N11" s="19" t="s">
        <v>86</v>
      </c>
      <c r="O11" s="1" t="s">
        <v>86</v>
      </c>
      <c r="P11" s="19" t="s">
        <v>86</v>
      </c>
      <c r="Q11" s="1" t="s">
        <v>86</v>
      </c>
      <c r="R11" s="29" t="s">
        <v>86</v>
      </c>
      <c r="S11" s="29" t="s">
        <v>86</v>
      </c>
      <c r="T11" s="28" t="s">
        <v>86</v>
      </c>
      <c r="U11" s="1" t="s">
        <v>86</v>
      </c>
      <c r="V11" s="28" t="s">
        <v>86</v>
      </c>
      <c r="W11" s="28" t="s">
        <v>86</v>
      </c>
      <c r="X11" s="28">
        <v>31</v>
      </c>
      <c r="Y11" s="1">
        <f t="shared" si="3"/>
        <v>3.2731496146130294</v>
      </c>
      <c r="Z11" s="28">
        <v>18</v>
      </c>
      <c r="AA11" s="25">
        <f t="shared" si="4"/>
        <v>1.9005384859043395</v>
      </c>
      <c r="AB11" s="30">
        <v>98.75</v>
      </c>
      <c r="AC11" s="31">
        <v>3660</v>
      </c>
      <c r="AD11" s="2">
        <f t="shared" si="2"/>
        <v>95.90886075949368</v>
      </c>
    </row>
    <row r="12" spans="1:30" ht="21" customHeight="1">
      <c r="A12" s="33" t="s">
        <v>64</v>
      </c>
      <c r="B12" s="48" t="s">
        <v>5</v>
      </c>
      <c r="C12" s="27">
        <v>380634</v>
      </c>
      <c r="D12" s="49">
        <v>3229</v>
      </c>
      <c r="E12" s="20">
        <f t="shared" si="0"/>
        <v>8.48321484680822</v>
      </c>
      <c r="F12" s="28">
        <v>3012</v>
      </c>
      <c r="G12" s="20">
        <f t="shared" si="1"/>
        <v>7.913113384511105</v>
      </c>
      <c r="H12" s="28">
        <v>4</v>
      </c>
      <c r="I12" s="1">
        <f aca="true" t="shared" si="6" ref="I12:I49">H12/D12*1000</f>
        <v>1.2387736141220191</v>
      </c>
      <c r="J12" s="28">
        <v>2</v>
      </c>
      <c r="K12" s="1">
        <f>J12/D12*1000</f>
        <v>0.6193868070610096</v>
      </c>
      <c r="L12" s="19">
        <v>11</v>
      </c>
      <c r="M12" s="1">
        <f>L12/(D12+N12)*1000</f>
        <v>3.3971587399629404</v>
      </c>
      <c r="N12" s="28">
        <v>9</v>
      </c>
      <c r="O12" s="1">
        <f aca="true" t="shared" si="7" ref="O12:O49">N12/(D12+N12)*1000</f>
        <v>2.7794935145151327</v>
      </c>
      <c r="P12" s="28">
        <v>2</v>
      </c>
      <c r="Q12" s="1">
        <f>P12/D12*1000</f>
        <v>0.6193868070610096</v>
      </c>
      <c r="R12" s="24">
        <v>61</v>
      </c>
      <c r="S12" s="1">
        <f t="shared" si="5"/>
        <v>18.541033434650455</v>
      </c>
      <c r="T12" s="28">
        <v>27</v>
      </c>
      <c r="U12" s="1">
        <f>T12/(D12+R12)*1000</f>
        <v>8.206686930091186</v>
      </c>
      <c r="V12" s="28">
        <v>34</v>
      </c>
      <c r="W12" s="1">
        <f aca="true" t="shared" si="8" ref="W12:W27">V12/(D12+R12)*1000</f>
        <v>10.33434650455927</v>
      </c>
      <c r="X12" s="28">
        <v>1691</v>
      </c>
      <c r="Y12" s="1">
        <f t="shared" si="3"/>
        <v>4.442587892831434</v>
      </c>
      <c r="Z12" s="28">
        <v>507</v>
      </c>
      <c r="AA12" s="25">
        <f>Z12/C12*1000</f>
        <v>1.3319882091457937</v>
      </c>
      <c r="AB12" s="30">
        <v>36.09</v>
      </c>
      <c r="AC12" s="31">
        <v>174433</v>
      </c>
      <c r="AD12" s="2">
        <f t="shared" si="2"/>
        <v>10546.79966749792</v>
      </c>
    </row>
    <row r="13" spans="1:30" ht="21" customHeight="1">
      <c r="A13" s="77" t="s">
        <v>65</v>
      </c>
      <c r="B13" s="48" t="s">
        <v>6</v>
      </c>
      <c r="C13" s="27">
        <v>85203</v>
      </c>
      <c r="D13" s="28">
        <v>803</v>
      </c>
      <c r="E13" s="20">
        <f t="shared" si="0"/>
        <v>9.424550778728449</v>
      </c>
      <c r="F13" s="28">
        <v>727</v>
      </c>
      <c r="G13" s="20">
        <f t="shared" si="1"/>
        <v>8.53256340739176</v>
      </c>
      <c r="H13" s="28">
        <v>2</v>
      </c>
      <c r="I13" s="1">
        <f t="shared" si="6"/>
        <v>2.4906600249066004</v>
      </c>
      <c r="J13" s="28">
        <v>1</v>
      </c>
      <c r="K13" s="1">
        <f>J13/D13*1000</f>
        <v>1.2453300124533002</v>
      </c>
      <c r="L13" s="19">
        <v>1</v>
      </c>
      <c r="M13" s="19" t="s">
        <v>86</v>
      </c>
      <c r="N13" s="19" t="s">
        <v>86</v>
      </c>
      <c r="O13" s="1" t="s">
        <v>86</v>
      </c>
      <c r="P13" s="19">
        <v>1</v>
      </c>
      <c r="Q13" s="1">
        <f>P13/D13*1000</f>
        <v>1.2453300124533002</v>
      </c>
      <c r="R13" s="24">
        <v>15</v>
      </c>
      <c r="S13" s="1">
        <f t="shared" si="5"/>
        <v>18.337408312958438</v>
      </c>
      <c r="T13" s="28">
        <v>3</v>
      </c>
      <c r="U13" s="1">
        <f>T13/(D13+R13)*1000</f>
        <v>3.667481662591687</v>
      </c>
      <c r="V13" s="28">
        <v>12</v>
      </c>
      <c r="W13" s="1">
        <f t="shared" si="8"/>
        <v>14.669926650366747</v>
      </c>
      <c r="X13" s="28">
        <v>514</v>
      </c>
      <c r="Y13" s="1">
        <f t="shared" si="3"/>
        <v>6.032651432461298</v>
      </c>
      <c r="Z13" s="28">
        <v>188</v>
      </c>
      <c r="AA13" s="25">
        <f t="shared" si="4"/>
        <v>2.206495076464444</v>
      </c>
      <c r="AB13" s="30">
        <v>14.87</v>
      </c>
      <c r="AC13" s="31">
        <v>38013</v>
      </c>
      <c r="AD13" s="2">
        <f t="shared" si="2"/>
        <v>5729.85877605918</v>
      </c>
    </row>
    <row r="14" spans="1:30" ht="21" customHeight="1">
      <c r="A14" s="78"/>
      <c r="B14" s="48" t="s">
        <v>7</v>
      </c>
      <c r="C14" s="27">
        <v>282886</v>
      </c>
      <c r="D14" s="28">
        <v>2498</v>
      </c>
      <c r="E14" s="20">
        <f t="shared" si="0"/>
        <v>8.830412250871374</v>
      </c>
      <c r="F14" s="28">
        <v>2292</v>
      </c>
      <c r="G14" s="20">
        <f t="shared" si="1"/>
        <v>8.102203714570534</v>
      </c>
      <c r="H14" s="28">
        <v>4</v>
      </c>
      <c r="I14" s="1">
        <f t="shared" si="6"/>
        <v>1.6012810248198557</v>
      </c>
      <c r="J14" s="28" t="s">
        <v>86</v>
      </c>
      <c r="K14" s="28" t="s">
        <v>86</v>
      </c>
      <c r="L14" s="19">
        <v>6</v>
      </c>
      <c r="M14" s="1">
        <f>L14/(D14+N14)*1000</f>
        <v>2.3961661341853033</v>
      </c>
      <c r="N14" s="28">
        <v>6</v>
      </c>
      <c r="O14" s="1">
        <f t="shared" si="7"/>
        <v>2.3961661341853033</v>
      </c>
      <c r="P14" s="19" t="s">
        <v>86</v>
      </c>
      <c r="Q14" s="19" t="s">
        <v>86</v>
      </c>
      <c r="R14" s="24">
        <v>47</v>
      </c>
      <c r="S14" s="1">
        <f t="shared" si="5"/>
        <v>18.467583497053045</v>
      </c>
      <c r="T14" s="28">
        <v>30</v>
      </c>
      <c r="U14" s="1">
        <f>T14/(D14+R14)*1000</f>
        <v>11.787819253438114</v>
      </c>
      <c r="V14" s="28">
        <v>17</v>
      </c>
      <c r="W14" s="1">
        <f t="shared" si="8"/>
        <v>6.679764243614931</v>
      </c>
      <c r="X14" s="28">
        <v>1415</v>
      </c>
      <c r="Y14" s="1">
        <f t="shared" si="3"/>
        <v>5.002014945949959</v>
      </c>
      <c r="Z14" s="28">
        <v>393</v>
      </c>
      <c r="AA14" s="25">
        <f t="shared" si="4"/>
        <v>1.3892522076030627</v>
      </c>
      <c r="AB14" s="30">
        <v>76.49</v>
      </c>
      <c r="AC14" s="31">
        <v>120437</v>
      </c>
      <c r="AD14" s="2">
        <f t="shared" si="2"/>
        <v>3698.3396522421235</v>
      </c>
    </row>
    <row r="15" spans="1:30" ht="21" customHeight="1">
      <c r="A15" s="79"/>
      <c r="B15" s="48" t="s">
        <v>8</v>
      </c>
      <c r="C15" s="27">
        <v>29933</v>
      </c>
      <c r="D15" s="28">
        <v>230</v>
      </c>
      <c r="E15" s="20">
        <f t="shared" si="0"/>
        <v>7.683827214111516</v>
      </c>
      <c r="F15" s="28">
        <v>257</v>
      </c>
      <c r="G15" s="20">
        <f t="shared" si="1"/>
        <v>8.58584171315939</v>
      </c>
      <c r="H15" s="28" t="s">
        <v>86</v>
      </c>
      <c r="I15" s="28" t="s">
        <v>86</v>
      </c>
      <c r="J15" s="28" t="s">
        <v>86</v>
      </c>
      <c r="K15" s="28" t="s">
        <v>86</v>
      </c>
      <c r="L15" s="19">
        <v>1</v>
      </c>
      <c r="M15" s="1">
        <f>L15/(D15+N15)*1000</f>
        <v>4.329004329004329</v>
      </c>
      <c r="N15" s="19">
        <v>1</v>
      </c>
      <c r="O15" s="1">
        <f t="shared" si="7"/>
        <v>4.329004329004329</v>
      </c>
      <c r="P15" s="19" t="s">
        <v>86</v>
      </c>
      <c r="Q15" s="1" t="s">
        <v>86</v>
      </c>
      <c r="R15" s="24">
        <v>2</v>
      </c>
      <c r="S15" s="1">
        <f t="shared" si="5"/>
        <v>8.620689655172413</v>
      </c>
      <c r="T15" s="28">
        <v>1</v>
      </c>
      <c r="U15" s="1">
        <f>T15/(D15+R15)*1000</f>
        <v>4.310344827586206</v>
      </c>
      <c r="V15" s="28">
        <v>1</v>
      </c>
      <c r="W15" s="1">
        <f t="shared" si="8"/>
        <v>4.310344827586206</v>
      </c>
      <c r="X15" s="28">
        <v>110</v>
      </c>
      <c r="Y15" s="1">
        <f t="shared" si="3"/>
        <v>3.6748738850098555</v>
      </c>
      <c r="Z15" s="28">
        <v>31</v>
      </c>
      <c r="AA15" s="25">
        <f t="shared" si="4"/>
        <v>1.0356462766845957</v>
      </c>
      <c r="AB15" s="30">
        <v>16.81</v>
      </c>
      <c r="AC15" s="31">
        <v>12209</v>
      </c>
      <c r="AD15" s="2">
        <f t="shared" si="2"/>
        <v>1780.666270077335</v>
      </c>
    </row>
    <row r="16" spans="1:30" ht="21" customHeight="1">
      <c r="A16" s="33" t="s">
        <v>66</v>
      </c>
      <c r="B16" s="48" t="s">
        <v>9</v>
      </c>
      <c r="C16" s="27">
        <v>231821</v>
      </c>
      <c r="D16" s="28">
        <v>1605</v>
      </c>
      <c r="E16" s="20">
        <f t="shared" si="0"/>
        <v>6.9234452443911465</v>
      </c>
      <c r="F16" s="28">
        <v>2460</v>
      </c>
      <c r="G16" s="20">
        <f t="shared" si="1"/>
        <v>10.611635701683626</v>
      </c>
      <c r="H16" s="28">
        <v>4</v>
      </c>
      <c r="I16" s="1">
        <f t="shared" si="6"/>
        <v>2.492211838006231</v>
      </c>
      <c r="J16" s="28">
        <v>2</v>
      </c>
      <c r="K16" s="1">
        <f>J16/D16*1000</f>
        <v>1.2461059190031154</v>
      </c>
      <c r="L16" s="19">
        <v>6</v>
      </c>
      <c r="M16" s="1">
        <f aca="true" t="shared" si="9" ref="M16:M49">L16/(D16+N16)*1000</f>
        <v>3.7290242386575514</v>
      </c>
      <c r="N16" s="28">
        <v>4</v>
      </c>
      <c r="O16" s="1">
        <f t="shared" si="7"/>
        <v>2.486016159105034</v>
      </c>
      <c r="P16" s="28">
        <v>2</v>
      </c>
      <c r="Q16" s="1">
        <f>P16/D16*1000</f>
        <v>1.2461059190031154</v>
      </c>
      <c r="R16" s="24">
        <v>29</v>
      </c>
      <c r="S16" s="1">
        <f t="shared" si="5"/>
        <v>17.747858017135865</v>
      </c>
      <c r="T16" s="28">
        <v>12</v>
      </c>
      <c r="U16" s="1">
        <f aca="true" t="shared" si="10" ref="U16:U32">T16/(D16+R16)*1000</f>
        <v>7.343941248470013</v>
      </c>
      <c r="V16" s="28">
        <v>17</v>
      </c>
      <c r="W16" s="1">
        <f t="shared" si="8"/>
        <v>10.40391676866585</v>
      </c>
      <c r="X16" s="28">
        <v>998</v>
      </c>
      <c r="Y16" s="1">
        <f t="shared" si="3"/>
        <v>4.305045703365959</v>
      </c>
      <c r="Z16" s="28">
        <v>459</v>
      </c>
      <c r="AA16" s="25">
        <f t="shared" si="4"/>
        <v>1.979975929704384</v>
      </c>
      <c r="AB16" s="32">
        <v>24.7</v>
      </c>
      <c r="AC16" s="31">
        <v>102207</v>
      </c>
      <c r="AD16" s="2">
        <f t="shared" si="2"/>
        <v>9385.465587044535</v>
      </c>
    </row>
    <row r="17" spans="1:30" ht="21" customHeight="1">
      <c r="A17" s="13" t="s">
        <v>67</v>
      </c>
      <c r="B17" s="48" t="s">
        <v>10</v>
      </c>
      <c r="C17" s="27">
        <v>142025</v>
      </c>
      <c r="D17" s="28">
        <v>1062</v>
      </c>
      <c r="E17" s="20">
        <f t="shared" si="0"/>
        <v>7.477556768174617</v>
      </c>
      <c r="F17" s="28">
        <v>1666</v>
      </c>
      <c r="G17" s="20">
        <f t="shared" si="1"/>
        <v>11.730329167400106</v>
      </c>
      <c r="H17" s="28">
        <v>2</v>
      </c>
      <c r="I17" s="1">
        <f t="shared" si="6"/>
        <v>1.8832391713747645</v>
      </c>
      <c r="J17" s="28">
        <v>1</v>
      </c>
      <c r="K17" s="1">
        <f>J17/D17*1000</f>
        <v>0.9416195856873822</v>
      </c>
      <c r="L17" s="19">
        <v>3</v>
      </c>
      <c r="M17" s="1">
        <f t="shared" si="9"/>
        <v>2.819548872180451</v>
      </c>
      <c r="N17" s="28">
        <v>2</v>
      </c>
      <c r="O17" s="1">
        <f t="shared" si="7"/>
        <v>1.8796992481203008</v>
      </c>
      <c r="P17" s="28">
        <v>1</v>
      </c>
      <c r="Q17" s="1">
        <f>P17/D17*1000</f>
        <v>0.9416195856873822</v>
      </c>
      <c r="R17" s="24">
        <v>22</v>
      </c>
      <c r="S17" s="1">
        <f t="shared" si="5"/>
        <v>20.29520295202952</v>
      </c>
      <c r="T17" s="28">
        <v>9</v>
      </c>
      <c r="U17" s="1">
        <f t="shared" si="10"/>
        <v>8.302583025830259</v>
      </c>
      <c r="V17" s="28">
        <v>13</v>
      </c>
      <c r="W17" s="1">
        <f t="shared" si="8"/>
        <v>11.992619926199263</v>
      </c>
      <c r="X17" s="28">
        <v>703</v>
      </c>
      <c r="Y17" s="1">
        <f>X17/C17*1000</f>
        <v>4.949832775919733</v>
      </c>
      <c r="Z17" s="28">
        <v>279</v>
      </c>
      <c r="AA17" s="25">
        <f t="shared" si="4"/>
        <v>1.9644428797746873</v>
      </c>
      <c r="AB17" s="30">
        <v>12.71</v>
      </c>
      <c r="AC17" s="31">
        <v>66301</v>
      </c>
      <c r="AD17" s="2">
        <f t="shared" si="2"/>
        <v>11174.272226593233</v>
      </c>
    </row>
    <row r="18" spans="1:30" ht="21" customHeight="1">
      <c r="A18" s="14" t="s">
        <v>0</v>
      </c>
      <c r="B18" s="48" t="s">
        <v>11</v>
      </c>
      <c r="C18" s="27">
        <v>120751</v>
      </c>
      <c r="D18" s="28">
        <v>739</v>
      </c>
      <c r="E18" s="20">
        <f t="shared" si="0"/>
        <v>6.1200321322390705</v>
      </c>
      <c r="F18" s="28">
        <v>1349</v>
      </c>
      <c r="G18" s="20">
        <f t="shared" si="1"/>
        <v>11.171750130433702</v>
      </c>
      <c r="H18" s="28">
        <v>2</v>
      </c>
      <c r="I18" s="1">
        <f t="shared" si="6"/>
        <v>2.7063599458728014</v>
      </c>
      <c r="J18" s="28" t="s">
        <v>86</v>
      </c>
      <c r="K18" s="28" t="s">
        <v>86</v>
      </c>
      <c r="L18" s="19">
        <v>6</v>
      </c>
      <c r="M18" s="1">
        <f t="shared" si="9"/>
        <v>8.053691275167786</v>
      </c>
      <c r="N18" s="19">
        <v>6</v>
      </c>
      <c r="O18" s="1">
        <f t="shared" si="7"/>
        <v>8.053691275167786</v>
      </c>
      <c r="P18" s="19" t="s">
        <v>86</v>
      </c>
      <c r="Q18" s="1" t="s">
        <v>86</v>
      </c>
      <c r="R18" s="24">
        <v>21</v>
      </c>
      <c r="S18" s="1">
        <f t="shared" si="5"/>
        <v>27.63157894736842</v>
      </c>
      <c r="T18" s="28">
        <v>10</v>
      </c>
      <c r="U18" s="1">
        <f t="shared" si="10"/>
        <v>13.157894736842104</v>
      </c>
      <c r="V18" s="28">
        <v>11</v>
      </c>
      <c r="W18" s="1">
        <f t="shared" si="8"/>
        <v>14.473684210526315</v>
      </c>
      <c r="X18" s="28">
        <v>640</v>
      </c>
      <c r="Y18" s="1">
        <f t="shared" si="3"/>
        <v>5.3001631456468274</v>
      </c>
      <c r="Z18" s="28">
        <v>253</v>
      </c>
      <c r="AA18" s="25">
        <f t="shared" si="4"/>
        <v>2.095220743513511</v>
      </c>
      <c r="AB18" s="32">
        <v>12.3</v>
      </c>
      <c r="AC18" s="31">
        <v>56829</v>
      </c>
      <c r="AD18" s="2">
        <f t="shared" si="2"/>
        <v>9817.154471544714</v>
      </c>
    </row>
    <row r="19" spans="1:30" ht="21" customHeight="1">
      <c r="A19" s="13" t="s">
        <v>53</v>
      </c>
      <c r="B19" s="48" t="s">
        <v>12</v>
      </c>
      <c r="C19" s="27">
        <v>55563</v>
      </c>
      <c r="D19" s="28">
        <v>358</v>
      </c>
      <c r="E19" s="20">
        <f t="shared" si="0"/>
        <v>6.443136619692961</v>
      </c>
      <c r="F19" s="28">
        <v>518</v>
      </c>
      <c r="G19" s="20">
        <f t="shared" si="1"/>
        <v>9.322750751399312</v>
      </c>
      <c r="H19" s="1" t="s">
        <v>86</v>
      </c>
      <c r="I19" s="28" t="s">
        <v>86</v>
      </c>
      <c r="J19" s="28" t="s">
        <v>86</v>
      </c>
      <c r="K19" s="28" t="s">
        <v>86</v>
      </c>
      <c r="L19" s="19">
        <v>2</v>
      </c>
      <c r="M19" s="1">
        <f t="shared" si="9"/>
        <v>5.555555555555555</v>
      </c>
      <c r="N19" s="29">
        <v>2</v>
      </c>
      <c r="O19" s="1">
        <f t="shared" si="7"/>
        <v>5.555555555555555</v>
      </c>
      <c r="P19" s="19" t="s">
        <v>86</v>
      </c>
      <c r="Q19" s="1" t="s">
        <v>86</v>
      </c>
      <c r="R19" s="24">
        <v>8</v>
      </c>
      <c r="S19" s="1">
        <f t="shared" si="5"/>
        <v>21.85792349726776</v>
      </c>
      <c r="T19" s="28">
        <v>5</v>
      </c>
      <c r="U19" s="1">
        <f t="shared" si="10"/>
        <v>13.66120218579235</v>
      </c>
      <c r="V19" s="28">
        <v>3</v>
      </c>
      <c r="W19" s="1">
        <f t="shared" si="8"/>
        <v>8.196721311475411</v>
      </c>
      <c r="X19" s="28">
        <v>244</v>
      </c>
      <c r="Y19" s="1">
        <f t="shared" si="3"/>
        <v>4.391411550852186</v>
      </c>
      <c r="Z19" s="28">
        <v>100</v>
      </c>
      <c r="AA19" s="25">
        <f>Z19/C19*1000</f>
        <v>1.7997588323164697</v>
      </c>
      <c r="AB19" s="30">
        <v>18.69</v>
      </c>
      <c r="AC19" s="31">
        <v>22474</v>
      </c>
      <c r="AD19" s="2">
        <f t="shared" si="2"/>
        <v>2972.8731942215086</v>
      </c>
    </row>
    <row r="20" spans="1:30" ht="21" customHeight="1">
      <c r="A20" s="13" t="s">
        <v>0</v>
      </c>
      <c r="B20" s="48" t="s">
        <v>13</v>
      </c>
      <c r="C20" s="27">
        <v>76355</v>
      </c>
      <c r="D20" s="28">
        <v>571</v>
      </c>
      <c r="E20" s="20">
        <f t="shared" si="0"/>
        <v>7.478226704210595</v>
      </c>
      <c r="F20" s="28">
        <v>655</v>
      </c>
      <c r="G20" s="20">
        <f t="shared" si="1"/>
        <v>8.578351123043678</v>
      </c>
      <c r="H20" s="1" t="s">
        <v>86</v>
      </c>
      <c r="I20" s="28" t="s">
        <v>86</v>
      </c>
      <c r="J20" s="28" t="s">
        <v>86</v>
      </c>
      <c r="K20" s="28" t="s">
        <v>86</v>
      </c>
      <c r="L20" s="19">
        <v>2</v>
      </c>
      <c r="M20" s="1">
        <f t="shared" si="9"/>
        <v>3.4904013961605584</v>
      </c>
      <c r="N20" s="29">
        <v>2</v>
      </c>
      <c r="O20" s="1">
        <f t="shared" si="7"/>
        <v>3.4904013961605584</v>
      </c>
      <c r="P20" s="29" t="s">
        <v>86</v>
      </c>
      <c r="Q20" s="1" t="s">
        <v>86</v>
      </c>
      <c r="R20" s="24">
        <v>15</v>
      </c>
      <c r="S20" s="1">
        <f t="shared" si="5"/>
        <v>25.59726962457338</v>
      </c>
      <c r="T20" s="28">
        <v>7</v>
      </c>
      <c r="U20" s="1">
        <f t="shared" si="10"/>
        <v>11.945392491467578</v>
      </c>
      <c r="V20" s="28">
        <v>8</v>
      </c>
      <c r="W20" s="1">
        <f t="shared" si="8"/>
        <v>13.651877133105803</v>
      </c>
      <c r="X20" s="28">
        <v>289</v>
      </c>
      <c r="Y20" s="1">
        <f t="shared" si="3"/>
        <v>3.784951869556676</v>
      </c>
      <c r="Z20" s="28">
        <v>104</v>
      </c>
      <c r="AA20" s="25">
        <f t="shared" si="4"/>
        <v>1.3620588042695305</v>
      </c>
      <c r="AB20" s="30">
        <v>25.55</v>
      </c>
      <c r="AC20" s="31">
        <v>29834</v>
      </c>
      <c r="AD20" s="2">
        <f t="shared" si="2"/>
        <v>2988.4540117416827</v>
      </c>
    </row>
    <row r="21" spans="1:30" ht="21" customHeight="1">
      <c r="A21" s="13"/>
      <c r="B21" s="48" t="s">
        <v>14</v>
      </c>
      <c r="C21" s="27">
        <v>120593</v>
      </c>
      <c r="D21" s="28">
        <v>841</v>
      </c>
      <c r="E21" s="20">
        <f t="shared" si="0"/>
        <v>6.973870788520063</v>
      </c>
      <c r="F21" s="28">
        <v>1166</v>
      </c>
      <c r="G21" s="20">
        <f t="shared" si="1"/>
        <v>9.668886253762656</v>
      </c>
      <c r="H21" s="28">
        <v>5</v>
      </c>
      <c r="I21" s="1">
        <f>H21/D21*1000</f>
        <v>5.945303210463734</v>
      </c>
      <c r="J21" s="28">
        <v>2</v>
      </c>
      <c r="K21" s="1">
        <f>J21/D21*1000</f>
        <v>2.378121284185493</v>
      </c>
      <c r="L21" s="19">
        <v>4</v>
      </c>
      <c r="M21" s="1">
        <f t="shared" si="9"/>
        <v>4.744958481613287</v>
      </c>
      <c r="N21" s="28">
        <v>2</v>
      </c>
      <c r="O21" s="1">
        <f t="shared" si="7"/>
        <v>2.3724792408066433</v>
      </c>
      <c r="P21" s="29">
        <v>2</v>
      </c>
      <c r="Q21" s="1">
        <f>P21/D21*1000</f>
        <v>2.378121284185493</v>
      </c>
      <c r="R21" s="24">
        <v>15</v>
      </c>
      <c r="S21" s="1">
        <f t="shared" si="5"/>
        <v>17.523364485981308</v>
      </c>
      <c r="T21" s="28">
        <v>7</v>
      </c>
      <c r="U21" s="1">
        <f t="shared" si="10"/>
        <v>8.177570093457943</v>
      </c>
      <c r="V21" s="28">
        <v>8</v>
      </c>
      <c r="W21" s="1">
        <f t="shared" si="8"/>
        <v>9.345794392523365</v>
      </c>
      <c r="X21" s="28">
        <v>614</v>
      </c>
      <c r="Y21" s="1">
        <f t="shared" si="3"/>
        <v>5.091506140489083</v>
      </c>
      <c r="Z21" s="28">
        <v>244</v>
      </c>
      <c r="AA21" s="25">
        <f t="shared" si="4"/>
        <v>2.023334687751362</v>
      </c>
      <c r="AB21" s="30">
        <v>18.27</v>
      </c>
      <c r="AC21" s="31">
        <v>52695</v>
      </c>
      <c r="AD21" s="2">
        <f t="shared" si="2"/>
        <v>6600.602079912425</v>
      </c>
    </row>
    <row r="22" spans="1:30" ht="21" customHeight="1">
      <c r="A22" s="82" t="s">
        <v>100</v>
      </c>
      <c r="B22" s="81" t="s">
        <v>15</v>
      </c>
      <c r="C22" s="27">
        <v>69157</v>
      </c>
      <c r="D22" s="28">
        <v>406</v>
      </c>
      <c r="E22" s="20">
        <f t="shared" si="0"/>
        <v>5.870700001445985</v>
      </c>
      <c r="F22" s="28">
        <v>719</v>
      </c>
      <c r="G22" s="20">
        <f t="shared" si="1"/>
        <v>10.396633746403111</v>
      </c>
      <c r="H22" s="1" t="s">
        <v>86</v>
      </c>
      <c r="I22" s="28" t="s">
        <v>86</v>
      </c>
      <c r="J22" s="28" t="s">
        <v>86</v>
      </c>
      <c r="K22" s="28" t="s">
        <v>86</v>
      </c>
      <c r="L22" s="19">
        <v>1</v>
      </c>
      <c r="M22" s="1">
        <f t="shared" si="9"/>
        <v>2.457002457002457</v>
      </c>
      <c r="N22" s="28">
        <v>1</v>
      </c>
      <c r="O22" s="1">
        <f t="shared" si="7"/>
        <v>2.457002457002457</v>
      </c>
      <c r="P22" s="29" t="s">
        <v>86</v>
      </c>
      <c r="Q22" s="1" t="s">
        <v>86</v>
      </c>
      <c r="R22" s="24">
        <v>13</v>
      </c>
      <c r="S22" s="1">
        <f t="shared" si="5"/>
        <v>31.026252983293556</v>
      </c>
      <c r="T22" s="28">
        <v>4</v>
      </c>
      <c r="U22" s="1">
        <f t="shared" si="10"/>
        <v>9.546539379474941</v>
      </c>
      <c r="V22" s="28">
        <v>9</v>
      </c>
      <c r="W22" s="1">
        <f t="shared" si="8"/>
        <v>21.479713603818613</v>
      </c>
      <c r="X22" s="28">
        <v>294</v>
      </c>
      <c r="Y22" s="1">
        <f t="shared" si="3"/>
        <v>4.25119655277123</v>
      </c>
      <c r="Z22" s="28">
        <v>102</v>
      </c>
      <c r="AA22" s="25">
        <f t="shared" si="4"/>
        <v>1.4749049264716516</v>
      </c>
      <c r="AB22" s="30">
        <v>25.33</v>
      </c>
      <c r="AC22" s="31">
        <v>29270</v>
      </c>
      <c r="AD22" s="2">
        <f t="shared" si="2"/>
        <v>2730.2408211606794</v>
      </c>
    </row>
    <row r="23" spans="1:30" ht="21" customHeight="1">
      <c r="A23" s="13"/>
      <c r="B23" s="81" t="s">
        <v>16</v>
      </c>
      <c r="C23" s="27">
        <v>119021</v>
      </c>
      <c r="D23" s="28">
        <v>756</v>
      </c>
      <c r="E23" s="20">
        <f t="shared" si="0"/>
        <v>6.351820267011703</v>
      </c>
      <c r="F23" s="28">
        <v>1318</v>
      </c>
      <c r="G23" s="20">
        <f t="shared" si="1"/>
        <v>11.073676073970141</v>
      </c>
      <c r="H23" s="28">
        <v>2</v>
      </c>
      <c r="I23" s="1">
        <f t="shared" si="6"/>
        <v>2.6455026455026456</v>
      </c>
      <c r="J23" s="28">
        <v>1</v>
      </c>
      <c r="K23" s="1">
        <f>J23/D23*1000</f>
        <v>1.3227513227513228</v>
      </c>
      <c r="L23" s="19">
        <v>4</v>
      </c>
      <c r="M23" s="1">
        <f t="shared" si="9"/>
        <v>5.270092226613966</v>
      </c>
      <c r="N23" s="28">
        <v>3</v>
      </c>
      <c r="O23" s="1">
        <f t="shared" si="7"/>
        <v>3.952569169960474</v>
      </c>
      <c r="P23" s="29">
        <v>1</v>
      </c>
      <c r="Q23" s="1">
        <f>P23/D23*1000</f>
        <v>1.3227513227513228</v>
      </c>
      <c r="R23" s="24">
        <v>16</v>
      </c>
      <c r="S23" s="1">
        <f t="shared" si="5"/>
        <v>20.72538860103627</v>
      </c>
      <c r="T23" s="28">
        <v>11</v>
      </c>
      <c r="U23" s="1">
        <f t="shared" si="10"/>
        <v>14.248704663212436</v>
      </c>
      <c r="V23" s="28">
        <v>5</v>
      </c>
      <c r="W23" s="1">
        <f t="shared" si="8"/>
        <v>6.476683937823834</v>
      </c>
      <c r="X23" s="28">
        <v>540</v>
      </c>
      <c r="Y23" s="1">
        <f t="shared" si="3"/>
        <v>4.537014476436932</v>
      </c>
      <c r="Z23" s="28">
        <v>230</v>
      </c>
      <c r="AA23" s="25">
        <f t="shared" si="4"/>
        <v>1.9324320918157298</v>
      </c>
      <c r="AB23" s="30">
        <v>16.66</v>
      </c>
      <c r="AC23" s="31">
        <v>51143</v>
      </c>
      <c r="AD23" s="2">
        <f t="shared" si="2"/>
        <v>7144.117647058823</v>
      </c>
    </row>
    <row r="24" spans="1:30" ht="21" customHeight="1">
      <c r="A24" s="13"/>
      <c r="B24" s="81" t="s">
        <v>17</v>
      </c>
      <c r="C24" s="27">
        <v>110457</v>
      </c>
      <c r="D24" s="28">
        <v>697</v>
      </c>
      <c r="E24" s="20">
        <f t="shared" si="0"/>
        <v>6.310147840336058</v>
      </c>
      <c r="F24" s="28">
        <v>1290</v>
      </c>
      <c r="G24" s="20">
        <f t="shared" si="1"/>
        <v>11.678752817838616</v>
      </c>
      <c r="H24" s="28">
        <v>1</v>
      </c>
      <c r="I24" s="1">
        <f t="shared" si="6"/>
        <v>1.4347202295552368</v>
      </c>
      <c r="J24" s="28" t="s">
        <v>86</v>
      </c>
      <c r="K24" s="28" t="s">
        <v>86</v>
      </c>
      <c r="L24" s="1" t="s">
        <v>86</v>
      </c>
      <c r="M24" s="1" t="s">
        <v>86</v>
      </c>
      <c r="N24" s="1" t="s">
        <v>86</v>
      </c>
      <c r="O24" s="1" t="s">
        <v>86</v>
      </c>
      <c r="P24" s="29" t="s">
        <v>86</v>
      </c>
      <c r="Q24" s="1" t="s">
        <v>86</v>
      </c>
      <c r="R24" s="24">
        <v>8</v>
      </c>
      <c r="S24" s="1">
        <f t="shared" si="5"/>
        <v>11.347517730496454</v>
      </c>
      <c r="T24" s="28">
        <v>5</v>
      </c>
      <c r="U24" s="1">
        <f t="shared" si="10"/>
        <v>7.092198581560283</v>
      </c>
      <c r="V24" s="28">
        <v>3</v>
      </c>
      <c r="W24" s="1">
        <f t="shared" si="8"/>
        <v>4.25531914893617</v>
      </c>
      <c r="X24" s="28">
        <v>402</v>
      </c>
      <c r="Y24" s="1">
        <f>X24/C24*1000</f>
        <v>3.639425296721801</v>
      </c>
      <c r="Z24" s="28">
        <v>180</v>
      </c>
      <c r="AA24" s="25">
        <f t="shared" si="4"/>
        <v>1.6295934164425976</v>
      </c>
      <c r="AB24" s="30">
        <v>26.45</v>
      </c>
      <c r="AC24" s="31">
        <v>44861</v>
      </c>
      <c r="AD24" s="2">
        <f t="shared" si="2"/>
        <v>4176.068052930057</v>
      </c>
    </row>
    <row r="25" spans="1:30" ht="21" customHeight="1">
      <c r="A25" s="34"/>
      <c r="B25" s="81" t="s">
        <v>18</v>
      </c>
      <c r="C25" s="27">
        <v>64217</v>
      </c>
      <c r="D25" s="28">
        <v>452</v>
      </c>
      <c r="E25" s="20">
        <f t="shared" si="0"/>
        <v>7.038634629459489</v>
      </c>
      <c r="F25" s="28">
        <v>672</v>
      </c>
      <c r="G25" s="20">
        <f t="shared" si="1"/>
        <v>10.46451874114331</v>
      </c>
      <c r="H25" s="28">
        <v>2</v>
      </c>
      <c r="I25" s="1">
        <f t="shared" si="6"/>
        <v>4.424778761061947</v>
      </c>
      <c r="J25" s="28" t="s">
        <v>86</v>
      </c>
      <c r="K25" s="28" t="s">
        <v>86</v>
      </c>
      <c r="L25" s="19">
        <v>1</v>
      </c>
      <c r="M25" s="1">
        <f t="shared" si="9"/>
        <v>2.207505518763797</v>
      </c>
      <c r="N25" s="19">
        <v>1</v>
      </c>
      <c r="O25" s="1">
        <f t="shared" si="7"/>
        <v>2.207505518763797</v>
      </c>
      <c r="P25" s="19" t="s">
        <v>86</v>
      </c>
      <c r="Q25" s="1" t="s">
        <v>86</v>
      </c>
      <c r="R25" s="24">
        <v>8</v>
      </c>
      <c r="S25" s="1">
        <f t="shared" si="5"/>
        <v>17.391304347826086</v>
      </c>
      <c r="T25" s="28">
        <v>5</v>
      </c>
      <c r="U25" s="1">
        <f t="shared" si="10"/>
        <v>10.869565217391305</v>
      </c>
      <c r="V25" s="28">
        <v>3</v>
      </c>
      <c r="W25" s="1">
        <f t="shared" si="8"/>
        <v>6.521739130434782</v>
      </c>
      <c r="X25" s="28">
        <v>307</v>
      </c>
      <c r="Y25" s="1">
        <f t="shared" si="3"/>
        <v>4.780665555849697</v>
      </c>
      <c r="Z25" s="28">
        <v>129</v>
      </c>
      <c r="AA25" s="25">
        <f t="shared" si="4"/>
        <v>2.008813865487332</v>
      </c>
      <c r="AB25" s="30">
        <v>8.89</v>
      </c>
      <c r="AC25" s="31">
        <v>27449</v>
      </c>
      <c r="AD25" s="2">
        <f t="shared" si="2"/>
        <v>7223.509561304836</v>
      </c>
    </row>
    <row r="26" spans="1:30" ht="21" customHeight="1">
      <c r="A26" s="13" t="s">
        <v>69</v>
      </c>
      <c r="B26" s="48" t="s">
        <v>33</v>
      </c>
      <c r="C26" s="27">
        <v>58482</v>
      </c>
      <c r="D26" s="28">
        <v>427</v>
      </c>
      <c r="E26" s="20">
        <f t="shared" si="0"/>
        <v>7.30139188126261</v>
      </c>
      <c r="F26" s="28">
        <v>507</v>
      </c>
      <c r="G26" s="20">
        <f t="shared" si="1"/>
        <v>8.669334154098696</v>
      </c>
      <c r="H26" s="28">
        <v>3</v>
      </c>
      <c r="I26" s="1">
        <f t="shared" si="6"/>
        <v>7.02576112412178</v>
      </c>
      <c r="J26" s="28" t="s">
        <v>86</v>
      </c>
      <c r="K26" s="28" t="s">
        <v>86</v>
      </c>
      <c r="L26" s="19" t="s">
        <v>86</v>
      </c>
      <c r="M26" s="1" t="s">
        <v>86</v>
      </c>
      <c r="N26" s="19" t="s">
        <v>86</v>
      </c>
      <c r="O26" s="1" t="s">
        <v>86</v>
      </c>
      <c r="P26" s="19" t="s">
        <v>86</v>
      </c>
      <c r="Q26" s="1" t="s">
        <v>86</v>
      </c>
      <c r="R26" s="24">
        <v>17</v>
      </c>
      <c r="S26" s="1">
        <f t="shared" si="5"/>
        <v>38.288288288288285</v>
      </c>
      <c r="T26" s="28">
        <v>7</v>
      </c>
      <c r="U26" s="1">
        <f t="shared" si="10"/>
        <v>15.765765765765764</v>
      </c>
      <c r="V26" s="28">
        <v>7</v>
      </c>
      <c r="W26" s="1">
        <f t="shared" si="8"/>
        <v>15.765765765765764</v>
      </c>
      <c r="X26" s="28">
        <v>207</v>
      </c>
      <c r="Y26" s="1">
        <f t="shared" si="3"/>
        <v>3.5395506309633733</v>
      </c>
      <c r="Z26" s="28">
        <v>98</v>
      </c>
      <c r="AA26" s="25">
        <f t="shared" si="4"/>
        <v>1.6757292842242058</v>
      </c>
      <c r="AB26" s="30">
        <v>11.92</v>
      </c>
      <c r="AC26" s="31">
        <v>23735</v>
      </c>
      <c r="AD26" s="2">
        <f t="shared" si="2"/>
        <v>4906.208053691275</v>
      </c>
    </row>
    <row r="27" spans="1:30" ht="21" customHeight="1">
      <c r="A27" s="13" t="s">
        <v>0</v>
      </c>
      <c r="B27" s="48" t="s">
        <v>70</v>
      </c>
      <c r="C27" s="27">
        <v>111032</v>
      </c>
      <c r="D27" s="28">
        <v>634</v>
      </c>
      <c r="E27" s="20">
        <f t="shared" si="0"/>
        <v>5.710065566683479</v>
      </c>
      <c r="F27" s="28">
        <v>1177</v>
      </c>
      <c r="G27" s="20">
        <f t="shared" si="1"/>
        <v>10.600547589883998</v>
      </c>
      <c r="H27" s="28">
        <v>1</v>
      </c>
      <c r="I27" s="1">
        <f t="shared" si="6"/>
        <v>1.5772870662460567</v>
      </c>
      <c r="J27" s="28" t="s">
        <v>86</v>
      </c>
      <c r="K27" s="28" t="s">
        <v>86</v>
      </c>
      <c r="L27" s="19">
        <v>4</v>
      </c>
      <c r="M27" s="1">
        <f t="shared" si="9"/>
        <v>6.269592476489028</v>
      </c>
      <c r="N27" s="28">
        <v>4</v>
      </c>
      <c r="O27" s="1">
        <f t="shared" si="7"/>
        <v>6.269592476489028</v>
      </c>
      <c r="P27" s="19" t="s">
        <v>86</v>
      </c>
      <c r="Q27" s="1" t="s">
        <v>86</v>
      </c>
      <c r="R27" s="24">
        <v>14</v>
      </c>
      <c r="S27" s="1">
        <f t="shared" si="5"/>
        <v>21.604938271604937</v>
      </c>
      <c r="T27" s="28">
        <v>8</v>
      </c>
      <c r="U27" s="1">
        <f t="shared" si="10"/>
        <v>12.345679012345679</v>
      </c>
      <c r="V27" s="28">
        <v>6</v>
      </c>
      <c r="W27" s="1">
        <f t="shared" si="8"/>
        <v>9.25925925925926</v>
      </c>
      <c r="X27" s="28">
        <v>451</v>
      </c>
      <c r="Y27" s="1">
        <f t="shared" si="3"/>
        <v>4.061892067151812</v>
      </c>
      <c r="Z27" s="28">
        <v>190</v>
      </c>
      <c r="AA27" s="25">
        <f t="shared" si="4"/>
        <v>1.7112183874918943</v>
      </c>
      <c r="AB27" s="30">
        <v>39.72</v>
      </c>
      <c r="AC27" s="31">
        <v>46329</v>
      </c>
      <c r="AD27" s="2">
        <f t="shared" si="2"/>
        <v>2795.3675730110776</v>
      </c>
    </row>
    <row r="28" spans="1:30" ht="21" customHeight="1">
      <c r="A28" s="13" t="s">
        <v>68</v>
      </c>
      <c r="B28" s="48" t="s">
        <v>32</v>
      </c>
      <c r="C28" s="27">
        <v>103380</v>
      </c>
      <c r="D28" s="28">
        <v>535</v>
      </c>
      <c r="E28" s="20">
        <f t="shared" si="0"/>
        <v>5.175082220932483</v>
      </c>
      <c r="F28" s="28">
        <v>1174</v>
      </c>
      <c r="G28" s="20">
        <f t="shared" si="1"/>
        <v>11.356161733410717</v>
      </c>
      <c r="H28" s="28">
        <v>1</v>
      </c>
      <c r="I28" s="1">
        <f t="shared" si="6"/>
        <v>1.8691588785046729</v>
      </c>
      <c r="J28" s="28">
        <v>1</v>
      </c>
      <c r="K28" s="1">
        <f>J28/D28*1000</f>
        <v>1.8691588785046729</v>
      </c>
      <c r="L28" s="19">
        <v>3</v>
      </c>
      <c r="M28" s="1">
        <f t="shared" si="9"/>
        <v>5.58659217877095</v>
      </c>
      <c r="N28" s="28">
        <v>2</v>
      </c>
      <c r="O28" s="1">
        <f t="shared" si="7"/>
        <v>3.7243947858473</v>
      </c>
      <c r="P28" s="29">
        <v>1</v>
      </c>
      <c r="Q28" s="1">
        <f>P28/D28*1000</f>
        <v>1.8691588785046729</v>
      </c>
      <c r="R28" s="24">
        <v>11</v>
      </c>
      <c r="S28" s="1">
        <f t="shared" si="5"/>
        <v>20.14652014652015</v>
      </c>
      <c r="T28" s="28">
        <v>6</v>
      </c>
      <c r="U28" s="1">
        <f t="shared" si="10"/>
        <v>10.989010989010989</v>
      </c>
      <c r="V28" s="28">
        <v>5</v>
      </c>
      <c r="W28" s="1">
        <f>V28/(D28+R28)*1000</f>
        <v>9.157509157509159</v>
      </c>
      <c r="X28" s="28">
        <v>339</v>
      </c>
      <c r="Y28" s="1">
        <f t="shared" si="3"/>
        <v>3.2791642484039465</v>
      </c>
      <c r="Z28" s="28">
        <v>133</v>
      </c>
      <c r="AA28" s="25">
        <f>Z28/C28*1000</f>
        <v>1.2865157670729348</v>
      </c>
      <c r="AB28" s="30">
        <v>109.63</v>
      </c>
      <c r="AC28" s="31">
        <v>42274</v>
      </c>
      <c r="AD28" s="2">
        <f t="shared" si="2"/>
        <v>942.9900574660221</v>
      </c>
    </row>
    <row r="29" spans="1:30" ht="21" customHeight="1">
      <c r="A29" s="13" t="s">
        <v>0</v>
      </c>
      <c r="B29" s="48" t="s">
        <v>71</v>
      </c>
      <c r="C29" s="27">
        <v>15858</v>
      </c>
      <c r="D29" s="28">
        <v>84</v>
      </c>
      <c r="E29" s="20">
        <f t="shared" si="0"/>
        <v>5.297010972379871</v>
      </c>
      <c r="F29" s="28">
        <v>162</v>
      </c>
      <c r="G29" s="20">
        <f t="shared" si="1"/>
        <v>10.21566401816118</v>
      </c>
      <c r="H29" s="28" t="s">
        <v>86</v>
      </c>
      <c r="I29" s="28" t="s">
        <v>86</v>
      </c>
      <c r="J29" s="28" t="s">
        <v>86</v>
      </c>
      <c r="K29" s="28" t="s">
        <v>86</v>
      </c>
      <c r="L29" s="19">
        <v>1</v>
      </c>
      <c r="M29" s="1">
        <f t="shared" si="9"/>
        <v>11.76470588235294</v>
      </c>
      <c r="N29" s="19">
        <v>1</v>
      </c>
      <c r="O29" s="1">
        <f t="shared" si="7"/>
        <v>11.76470588235294</v>
      </c>
      <c r="P29" s="19" t="s">
        <v>86</v>
      </c>
      <c r="Q29" s="1" t="s">
        <v>86</v>
      </c>
      <c r="R29" s="28">
        <v>3</v>
      </c>
      <c r="S29" s="1">
        <f t="shared" si="5"/>
        <v>34.48275862068965</v>
      </c>
      <c r="T29" s="28">
        <v>3</v>
      </c>
      <c r="U29" s="1">
        <f t="shared" si="10"/>
        <v>34.48275862068965</v>
      </c>
      <c r="V29" s="28" t="s">
        <v>86</v>
      </c>
      <c r="W29" s="28" t="s">
        <v>86</v>
      </c>
      <c r="X29" s="28">
        <v>44</v>
      </c>
      <c r="Y29" s="1">
        <f t="shared" si="3"/>
        <v>2.7746247950561234</v>
      </c>
      <c r="Z29" s="28">
        <v>28</v>
      </c>
      <c r="AA29" s="25">
        <f t="shared" si="4"/>
        <v>1.7656703241266238</v>
      </c>
      <c r="AB29" s="30">
        <v>25.26</v>
      </c>
      <c r="AC29" s="31">
        <v>6280</v>
      </c>
      <c r="AD29" s="2">
        <f t="shared" si="2"/>
        <v>627.790973871734</v>
      </c>
    </row>
    <row r="30" spans="1:30" ht="21" customHeight="1">
      <c r="A30" s="13"/>
      <c r="B30" s="48" t="s">
        <v>72</v>
      </c>
      <c r="C30" s="27">
        <v>13309</v>
      </c>
      <c r="D30" s="28">
        <v>76</v>
      </c>
      <c r="E30" s="20">
        <f t="shared" si="0"/>
        <v>5.710421519272673</v>
      </c>
      <c r="F30" s="28">
        <v>121</v>
      </c>
      <c r="G30" s="20">
        <f t="shared" si="1"/>
        <v>9.091592155684124</v>
      </c>
      <c r="H30" s="28" t="s">
        <v>86</v>
      </c>
      <c r="I30" s="28" t="s">
        <v>86</v>
      </c>
      <c r="J30" s="28" t="s">
        <v>86</v>
      </c>
      <c r="K30" s="28" t="s">
        <v>86</v>
      </c>
      <c r="L30" s="19" t="s">
        <v>86</v>
      </c>
      <c r="M30" s="1" t="s">
        <v>86</v>
      </c>
      <c r="N30" s="29" t="s">
        <v>86</v>
      </c>
      <c r="O30" s="1" t="s">
        <v>86</v>
      </c>
      <c r="P30" s="29" t="s">
        <v>86</v>
      </c>
      <c r="Q30" s="1" t="s">
        <v>86</v>
      </c>
      <c r="R30" s="29" t="s">
        <v>86</v>
      </c>
      <c r="S30" s="29" t="s">
        <v>86</v>
      </c>
      <c r="T30" s="29" t="s">
        <v>86</v>
      </c>
      <c r="U30" s="29" t="s">
        <v>86</v>
      </c>
      <c r="V30" s="28" t="s">
        <v>86</v>
      </c>
      <c r="W30" s="1" t="s">
        <v>86</v>
      </c>
      <c r="X30" s="28">
        <v>50</v>
      </c>
      <c r="Y30" s="1">
        <f t="shared" si="3"/>
        <v>3.7568562626793898</v>
      </c>
      <c r="Z30" s="28">
        <v>21</v>
      </c>
      <c r="AA30" s="25">
        <f t="shared" si="4"/>
        <v>1.5778796303253437</v>
      </c>
      <c r="AB30" s="30">
        <v>14.17</v>
      </c>
      <c r="AC30" s="31">
        <v>5132</v>
      </c>
      <c r="AD30" s="2">
        <f t="shared" si="2"/>
        <v>939.2378263937896</v>
      </c>
    </row>
    <row r="31" spans="1:30" ht="21" customHeight="1">
      <c r="A31" s="14" t="s">
        <v>68</v>
      </c>
      <c r="B31" s="48" t="s">
        <v>19</v>
      </c>
      <c r="C31" s="27">
        <v>5024</v>
      </c>
      <c r="D31" s="28">
        <v>18</v>
      </c>
      <c r="E31" s="20">
        <f t="shared" si="0"/>
        <v>3.582802547770701</v>
      </c>
      <c r="F31" s="28">
        <v>79</v>
      </c>
      <c r="G31" s="20">
        <f t="shared" si="1"/>
        <v>15.72452229299363</v>
      </c>
      <c r="H31" s="28" t="s">
        <v>86</v>
      </c>
      <c r="I31" s="28" t="s">
        <v>86</v>
      </c>
      <c r="J31" s="28" t="s">
        <v>86</v>
      </c>
      <c r="K31" s="28" t="s">
        <v>86</v>
      </c>
      <c r="L31" s="19" t="s">
        <v>86</v>
      </c>
      <c r="M31" s="1" t="s">
        <v>86</v>
      </c>
      <c r="N31" s="29" t="s">
        <v>86</v>
      </c>
      <c r="O31" s="1" t="s">
        <v>86</v>
      </c>
      <c r="P31" s="29" t="s">
        <v>86</v>
      </c>
      <c r="Q31" s="1" t="s">
        <v>86</v>
      </c>
      <c r="R31" s="29">
        <v>1</v>
      </c>
      <c r="S31" s="1">
        <f t="shared" si="5"/>
        <v>52.63157894736842</v>
      </c>
      <c r="T31" s="28">
        <v>1</v>
      </c>
      <c r="U31" s="1">
        <f t="shared" si="10"/>
        <v>52.63157894736842</v>
      </c>
      <c r="V31" s="28" t="s">
        <v>86</v>
      </c>
      <c r="W31" s="28" t="s">
        <v>86</v>
      </c>
      <c r="X31" s="28">
        <v>11</v>
      </c>
      <c r="Y31" s="1">
        <f>X31/C31*1000</f>
        <v>2.1894904458598727</v>
      </c>
      <c r="Z31" s="28">
        <v>5</v>
      </c>
      <c r="AA31" s="25">
        <f t="shared" si="4"/>
        <v>0.9952229299363057</v>
      </c>
      <c r="AB31" s="32">
        <v>37.3</v>
      </c>
      <c r="AC31" s="31">
        <v>1992</v>
      </c>
      <c r="AD31" s="2">
        <f t="shared" si="2"/>
        <v>134.6916890080429</v>
      </c>
    </row>
    <row r="32" spans="1:30" ht="21" customHeight="1">
      <c r="A32" s="13" t="s">
        <v>73</v>
      </c>
      <c r="B32" s="48" t="s">
        <v>20</v>
      </c>
      <c r="C32" s="27">
        <v>185252</v>
      </c>
      <c r="D32" s="28">
        <v>1228</v>
      </c>
      <c r="E32" s="20">
        <f t="shared" si="0"/>
        <v>6.628808325955995</v>
      </c>
      <c r="F32" s="28">
        <v>1582</v>
      </c>
      <c r="G32" s="20">
        <f t="shared" si="1"/>
        <v>8.539718869431908</v>
      </c>
      <c r="H32" s="28">
        <v>5</v>
      </c>
      <c r="I32" s="1">
        <f t="shared" si="6"/>
        <v>4.071661237785016</v>
      </c>
      <c r="J32" s="28" t="s">
        <v>86</v>
      </c>
      <c r="K32" s="28" t="s">
        <v>86</v>
      </c>
      <c r="L32" s="19">
        <v>4</v>
      </c>
      <c r="M32" s="1">
        <f t="shared" si="9"/>
        <v>3.246753246753247</v>
      </c>
      <c r="N32" s="29">
        <v>4</v>
      </c>
      <c r="O32" s="1">
        <f t="shared" si="7"/>
        <v>3.246753246753247</v>
      </c>
      <c r="P32" s="1" t="s">
        <v>86</v>
      </c>
      <c r="Q32" s="1" t="s">
        <v>86</v>
      </c>
      <c r="R32" s="24">
        <v>24</v>
      </c>
      <c r="S32" s="1">
        <f t="shared" si="5"/>
        <v>19.169329073482427</v>
      </c>
      <c r="T32" s="28">
        <v>13</v>
      </c>
      <c r="U32" s="1">
        <f t="shared" si="10"/>
        <v>10.383386581469647</v>
      </c>
      <c r="V32" s="28">
        <v>11</v>
      </c>
      <c r="W32" s="1">
        <f aca="true" t="shared" si="11" ref="W32:W40">V32/(D32+R32)*1000</f>
        <v>8.78594249201278</v>
      </c>
      <c r="X32" s="28">
        <v>770</v>
      </c>
      <c r="Y32" s="1">
        <f t="shared" si="3"/>
        <v>4.156500334679247</v>
      </c>
      <c r="Z32" s="28">
        <v>304</v>
      </c>
      <c r="AA32" s="25">
        <f t="shared" si="4"/>
        <v>1.6410079243408977</v>
      </c>
      <c r="AB32" s="30">
        <v>84.98</v>
      </c>
      <c r="AC32" s="31">
        <v>73319</v>
      </c>
      <c r="AD32" s="2">
        <f t="shared" si="2"/>
        <v>2179.94822311132</v>
      </c>
    </row>
    <row r="33" spans="1:30" ht="21" customHeight="1">
      <c r="A33" s="13" t="s">
        <v>0</v>
      </c>
      <c r="B33" s="48" t="s">
        <v>21</v>
      </c>
      <c r="C33" s="27">
        <v>74880</v>
      </c>
      <c r="D33" s="28">
        <v>561</v>
      </c>
      <c r="E33" s="20">
        <f t="shared" si="0"/>
        <v>7.49198717948718</v>
      </c>
      <c r="F33" s="28">
        <v>717</v>
      </c>
      <c r="G33" s="20">
        <f t="shared" si="1"/>
        <v>9.575320512820513</v>
      </c>
      <c r="H33" s="28">
        <v>4</v>
      </c>
      <c r="I33" s="1">
        <f t="shared" si="6"/>
        <v>7.1301247771836005</v>
      </c>
      <c r="J33" s="28">
        <v>1</v>
      </c>
      <c r="K33" s="1">
        <f>J33/D33*1000</f>
        <v>1.7825311942959001</v>
      </c>
      <c r="L33" s="19">
        <v>4</v>
      </c>
      <c r="M33" s="1">
        <f>L33/(D33+N33)*1000</f>
        <v>7.092198581560283</v>
      </c>
      <c r="N33" s="19">
        <v>3</v>
      </c>
      <c r="O33" s="1">
        <f>N33/(D33+N33)*1000</f>
        <v>5.319148936170213</v>
      </c>
      <c r="P33" s="19">
        <v>1</v>
      </c>
      <c r="Q33" s="1">
        <f>P33/D33*1000</f>
        <v>1.7825311942959001</v>
      </c>
      <c r="R33" s="24">
        <v>8</v>
      </c>
      <c r="S33" s="1">
        <f t="shared" si="5"/>
        <v>14.0597539543058</v>
      </c>
      <c r="T33" s="28">
        <v>4</v>
      </c>
      <c r="U33" s="1">
        <f aca="true" t="shared" si="12" ref="U33:U39">T33/(D33+R33)*1000</f>
        <v>7.0298769771529</v>
      </c>
      <c r="V33" s="28">
        <v>4</v>
      </c>
      <c r="W33" s="1">
        <f t="shared" si="11"/>
        <v>7.0298769771529</v>
      </c>
      <c r="X33" s="28">
        <v>408</v>
      </c>
      <c r="Y33" s="1">
        <f t="shared" si="3"/>
        <v>5.448717948717948</v>
      </c>
      <c r="Z33" s="28">
        <v>140</v>
      </c>
      <c r="AA33" s="25">
        <f t="shared" si="4"/>
        <v>1.8696581196581197</v>
      </c>
      <c r="AB33" s="30">
        <v>14.33</v>
      </c>
      <c r="AC33" s="31">
        <v>31604</v>
      </c>
      <c r="AD33" s="2">
        <f t="shared" si="2"/>
        <v>5225.401256106071</v>
      </c>
    </row>
    <row r="34" spans="1:30" ht="21" customHeight="1">
      <c r="A34" s="13" t="s">
        <v>0</v>
      </c>
      <c r="B34" s="48" t="s">
        <v>22</v>
      </c>
      <c r="C34" s="27">
        <v>56360</v>
      </c>
      <c r="D34" s="28">
        <v>410</v>
      </c>
      <c r="E34" s="20">
        <f t="shared" si="0"/>
        <v>7.274662881476224</v>
      </c>
      <c r="F34" s="28">
        <v>606</v>
      </c>
      <c r="G34" s="20">
        <f t="shared" si="1"/>
        <v>10.752306600425834</v>
      </c>
      <c r="H34" s="28">
        <v>1</v>
      </c>
      <c r="I34" s="1">
        <f t="shared" si="6"/>
        <v>2.4390243902439024</v>
      </c>
      <c r="J34" s="28" t="s">
        <v>86</v>
      </c>
      <c r="K34" s="28" t="s">
        <v>86</v>
      </c>
      <c r="L34" s="19">
        <v>1</v>
      </c>
      <c r="M34" s="1">
        <f>L34/(D34+N34)*1000</f>
        <v>2.4330900243309004</v>
      </c>
      <c r="N34" s="29">
        <v>1</v>
      </c>
      <c r="O34" s="1">
        <f>N34/(D34+N34)*1000</f>
        <v>2.4330900243309004</v>
      </c>
      <c r="P34" s="29" t="s">
        <v>86</v>
      </c>
      <c r="Q34" s="1" t="s">
        <v>86</v>
      </c>
      <c r="R34" s="24">
        <v>5</v>
      </c>
      <c r="S34" s="1">
        <f t="shared" si="5"/>
        <v>12.048192771084338</v>
      </c>
      <c r="T34" s="28">
        <v>1</v>
      </c>
      <c r="U34" s="1">
        <f t="shared" si="12"/>
        <v>2.4096385542168677</v>
      </c>
      <c r="V34" s="28">
        <v>4</v>
      </c>
      <c r="W34" s="1">
        <f t="shared" si="11"/>
        <v>9.63855421686747</v>
      </c>
      <c r="X34" s="28">
        <v>268</v>
      </c>
      <c r="Y34" s="1">
        <f t="shared" si="3"/>
        <v>4.75514549325763</v>
      </c>
      <c r="Z34" s="28">
        <v>111</v>
      </c>
      <c r="AA34" s="25">
        <f t="shared" si="4"/>
        <v>1.969481902058197</v>
      </c>
      <c r="AB34" s="32">
        <v>11.3</v>
      </c>
      <c r="AC34" s="31">
        <v>23036</v>
      </c>
      <c r="AD34" s="2">
        <f t="shared" si="2"/>
        <v>4987.6106194690265</v>
      </c>
    </row>
    <row r="35" spans="1:30" ht="21" customHeight="1">
      <c r="A35" s="14" t="s">
        <v>0</v>
      </c>
      <c r="B35" s="48" t="s">
        <v>23</v>
      </c>
      <c r="C35" s="27">
        <v>16935</v>
      </c>
      <c r="D35" s="28">
        <v>106</v>
      </c>
      <c r="E35" s="20">
        <f t="shared" si="0"/>
        <v>6.2592264540891644</v>
      </c>
      <c r="F35" s="28">
        <v>201</v>
      </c>
      <c r="G35" s="20">
        <f t="shared" si="1"/>
        <v>11.868910540301151</v>
      </c>
      <c r="H35" s="28" t="s">
        <v>86</v>
      </c>
      <c r="I35" s="28" t="s">
        <v>86</v>
      </c>
      <c r="J35" s="28" t="s">
        <v>86</v>
      </c>
      <c r="K35" s="28" t="s">
        <v>86</v>
      </c>
      <c r="L35" s="19" t="s">
        <v>86</v>
      </c>
      <c r="M35" s="1" t="s">
        <v>86</v>
      </c>
      <c r="N35" s="29" t="s">
        <v>86</v>
      </c>
      <c r="O35" s="1" t="s">
        <v>86</v>
      </c>
      <c r="P35" s="29" t="s">
        <v>86</v>
      </c>
      <c r="Q35" s="1" t="s">
        <v>86</v>
      </c>
      <c r="R35" s="29">
        <v>3</v>
      </c>
      <c r="S35" s="1">
        <f t="shared" si="5"/>
        <v>27.522935779816514</v>
      </c>
      <c r="T35" s="28">
        <v>2</v>
      </c>
      <c r="U35" s="1">
        <f t="shared" si="12"/>
        <v>18.34862385321101</v>
      </c>
      <c r="V35" s="28">
        <v>1</v>
      </c>
      <c r="W35" s="1">
        <f t="shared" si="11"/>
        <v>9.174311926605505</v>
      </c>
      <c r="X35" s="28">
        <v>64</v>
      </c>
      <c r="Y35" s="1">
        <f t="shared" si="3"/>
        <v>3.7791555949217597</v>
      </c>
      <c r="Z35" s="28">
        <v>34</v>
      </c>
      <c r="AA35" s="25">
        <f t="shared" si="4"/>
        <v>2.0076764098021846</v>
      </c>
      <c r="AB35" s="30">
        <v>3.97</v>
      </c>
      <c r="AC35" s="31">
        <v>6832</v>
      </c>
      <c r="AD35" s="2">
        <f t="shared" si="2"/>
        <v>4265.743073047859</v>
      </c>
    </row>
    <row r="36" spans="1:30" ht="21" customHeight="1">
      <c r="A36" s="13" t="s">
        <v>74</v>
      </c>
      <c r="B36" s="48" t="s">
        <v>24</v>
      </c>
      <c r="C36" s="27">
        <v>191134</v>
      </c>
      <c r="D36" s="28">
        <v>1399</v>
      </c>
      <c r="E36" s="20">
        <f t="shared" si="0"/>
        <v>7.319472202747811</v>
      </c>
      <c r="F36" s="28">
        <v>2142</v>
      </c>
      <c r="G36" s="20">
        <f t="shared" si="1"/>
        <v>11.206797325436604</v>
      </c>
      <c r="H36" s="28">
        <v>1</v>
      </c>
      <c r="I36" s="1">
        <f t="shared" si="6"/>
        <v>0.7147962830593281</v>
      </c>
      <c r="J36" s="28" t="s">
        <v>86</v>
      </c>
      <c r="K36" s="28" t="s">
        <v>86</v>
      </c>
      <c r="L36" s="19">
        <v>3</v>
      </c>
      <c r="M36" s="1">
        <f t="shared" si="9"/>
        <v>2.1398002853067046</v>
      </c>
      <c r="N36" s="28">
        <v>3</v>
      </c>
      <c r="O36" s="1">
        <f t="shared" si="7"/>
        <v>2.1398002853067046</v>
      </c>
      <c r="P36" s="29" t="s">
        <v>86</v>
      </c>
      <c r="Q36" s="29" t="s">
        <v>86</v>
      </c>
      <c r="R36" s="24">
        <v>26</v>
      </c>
      <c r="S36" s="1">
        <f t="shared" si="5"/>
        <v>18.24561403508772</v>
      </c>
      <c r="T36" s="28">
        <v>10</v>
      </c>
      <c r="U36" s="1">
        <f t="shared" si="12"/>
        <v>7.017543859649123</v>
      </c>
      <c r="V36" s="28">
        <v>16</v>
      </c>
      <c r="W36" s="1">
        <f t="shared" si="11"/>
        <v>11.228070175438596</v>
      </c>
      <c r="X36" s="28">
        <v>847</v>
      </c>
      <c r="Y36" s="1">
        <f t="shared" si="3"/>
        <v>4.431446001234736</v>
      </c>
      <c r="Z36" s="28">
        <v>400</v>
      </c>
      <c r="AA36" s="25">
        <f>Z36/C36*1000</f>
        <v>2.0927726097920827</v>
      </c>
      <c r="AB36" s="30">
        <v>72.72</v>
      </c>
      <c r="AC36" s="31">
        <v>76407</v>
      </c>
      <c r="AD36" s="2">
        <f t="shared" si="2"/>
        <v>2628.3553355335534</v>
      </c>
    </row>
    <row r="37" spans="1:30" ht="21" customHeight="1">
      <c r="A37" s="14" t="s">
        <v>68</v>
      </c>
      <c r="B37" s="48" t="s">
        <v>25</v>
      </c>
      <c r="C37" s="27">
        <v>86488</v>
      </c>
      <c r="D37" s="28">
        <v>590</v>
      </c>
      <c r="E37" s="20">
        <f t="shared" si="0"/>
        <v>6.821755619276662</v>
      </c>
      <c r="F37" s="28">
        <v>899</v>
      </c>
      <c r="G37" s="20">
        <f t="shared" si="1"/>
        <v>10.394505596152067</v>
      </c>
      <c r="H37" s="28">
        <v>2</v>
      </c>
      <c r="I37" s="1">
        <f t="shared" si="6"/>
        <v>3.389830508474576</v>
      </c>
      <c r="J37" s="28">
        <v>1</v>
      </c>
      <c r="K37" s="1">
        <f>J37/D37*1000</f>
        <v>1.694915254237288</v>
      </c>
      <c r="L37" s="19">
        <v>3</v>
      </c>
      <c r="M37" s="1">
        <f t="shared" si="9"/>
        <v>5.059021922428331</v>
      </c>
      <c r="N37" s="19">
        <v>3</v>
      </c>
      <c r="O37" s="1">
        <f t="shared" si="7"/>
        <v>5.059021922428331</v>
      </c>
      <c r="P37" s="29" t="s">
        <v>86</v>
      </c>
      <c r="Q37" s="29" t="s">
        <v>86</v>
      </c>
      <c r="R37" s="24">
        <v>15</v>
      </c>
      <c r="S37" s="1">
        <f t="shared" si="5"/>
        <v>24.793388429752067</v>
      </c>
      <c r="T37" s="28">
        <v>7</v>
      </c>
      <c r="U37" s="1">
        <f t="shared" si="12"/>
        <v>11.570247933884296</v>
      </c>
      <c r="V37" s="28">
        <v>8</v>
      </c>
      <c r="W37" s="1">
        <f t="shared" si="11"/>
        <v>13.223140495867769</v>
      </c>
      <c r="X37" s="28">
        <v>306</v>
      </c>
      <c r="Y37" s="1">
        <f t="shared" si="3"/>
        <v>3.5380630838960316</v>
      </c>
      <c r="Z37" s="28">
        <v>160</v>
      </c>
      <c r="AA37" s="25">
        <f t="shared" si="4"/>
        <v>1.8499676255665527</v>
      </c>
      <c r="AB37" s="30">
        <v>43.93</v>
      </c>
      <c r="AC37" s="31">
        <v>33633</v>
      </c>
      <c r="AD37" s="2">
        <f t="shared" si="2"/>
        <v>1968.7684953334851</v>
      </c>
    </row>
    <row r="38" spans="1:30" ht="21" customHeight="1">
      <c r="A38" s="13" t="s">
        <v>75</v>
      </c>
      <c r="B38" s="48" t="s">
        <v>26</v>
      </c>
      <c r="C38" s="27">
        <v>100478</v>
      </c>
      <c r="D38" s="28">
        <v>688</v>
      </c>
      <c r="E38" s="20">
        <f t="shared" si="0"/>
        <v>6.847270049164991</v>
      </c>
      <c r="F38" s="28">
        <v>1036</v>
      </c>
      <c r="G38" s="20">
        <f t="shared" si="1"/>
        <v>10.310714783335655</v>
      </c>
      <c r="H38" s="28" t="s">
        <v>86</v>
      </c>
      <c r="I38" s="28" t="s">
        <v>86</v>
      </c>
      <c r="J38" s="28" t="s">
        <v>86</v>
      </c>
      <c r="K38" s="28" t="s">
        <v>86</v>
      </c>
      <c r="L38" s="19">
        <v>3</v>
      </c>
      <c r="M38" s="1">
        <f t="shared" si="9"/>
        <v>4.341534008683069</v>
      </c>
      <c r="N38" s="28">
        <v>3</v>
      </c>
      <c r="O38" s="1">
        <f t="shared" si="7"/>
        <v>4.341534008683069</v>
      </c>
      <c r="P38" s="29" t="s">
        <v>86</v>
      </c>
      <c r="Q38" s="1" t="s">
        <v>86</v>
      </c>
      <c r="R38" s="24">
        <v>16</v>
      </c>
      <c r="S38" s="1">
        <f t="shared" si="5"/>
        <v>22.727272727272727</v>
      </c>
      <c r="T38" s="28">
        <v>9</v>
      </c>
      <c r="U38" s="1">
        <f t="shared" si="12"/>
        <v>12.78409090909091</v>
      </c>
      <c r="V38" s="28">
        <v>7</v>
      </c>
      <c r="W38" s="1">
        <f t="shared" si="11"/>
        <v>9.943181818181818</v>
      </c>
      <c r="X38" s="28">
        <v>443</v>
      </c>
      <c r="Y38" s="1">
        <f t="shared" si="3"/>
        <v>4.408925336889667</v>
      </c>
      <c r="Z38" s="28">
        <v>201</v>
      </c>
      <c r="AA38" s="25">
        <f t="shared" si="4"/>
        <v>2.00043790680547</v>
      </c>
      <c r="AB38" s="30">
        <v>56.51</v>
      </c>
      <c r="AC38" s="31">
        <v>43137</v>
      </c>
      <c r="AD38" s="2">
        <f t="shared" si="2"/>
        <v>1778.0569810652983</v>
      </c>
    </row>
    <row r="39" spans="1:30" ht="21" customHeight="1">
      <c r="A39" s="13" t="s">
        <v>0</v>
      </c>
      <c r="B39" s="48" t="s">
        <v>27</v>
      </c>
      <c r="C39" s="27">
        <v>44078</v>
      </c>
      <c r="D39" s="28">
        <v>290</v>
      </c>
      <c r="E39" s="20">
        <f t="shared" si="0"/>
        <v>6.57924588229956</v>
      </c>
      <c r="F39" s="28">
        <v>421</v>
      </c>
      <c r="G39" s="20">
        <f t="shared" si="1"/>
        <v>9.551250056717636</v>
      </c>
      <c r="H39" s="28">
        <v>2</v>
      </c>
      <c r="I39" s="1">
        <f t="shared" si="6"/>
        <v>6.896551724137931</v>
      </c>
      <c r="J39" s="28" t="s">
        <v>86</v>
      </c>
      <c r="K39" s="28" t="s">
        <v>86</v>
      </c>
      <c r="L39" s="19">
        <v>2</v>
      </c>
      <c r="M39" s="1">
        <f t="shared" si="9"/>
        <v>6.8493150684931505</v>
      </c>
      <c r="N39" s="29">
        <v>2</v>
      </c>
      <c r="O39" s="1">
        <f t="shared" si="7"/>
        <v>6.8493150684931505</v>
      </c>
      <c r="P39" s="29" t="s">
        <v>86</v>
      </c>
      <c r="Q39" s="1" t="s">
        <v>86</v>
      </c>
      <c r="R39" s="24">
        <v>8</v>
      </c>
      <c r="S39" s="1">
        <f t="shared" si="5"/>
        <v>26.845637583892618</v>
      </c>
      <c r="T39" s="28">
        <v>5</v>
      </c>
      <c r="U39" s="1">
        <f t="shared" si="12"/>
        <v>16.778523489932887</v>
      </c>
      <c r="V39" s="28">
        <v>3</v>
      </c>
      <c r="W39" s="1">
        <f t="shared" si="11"/>
        <v>10.06711409395973</v>
      </c>
      <c r="X39" s="28">
        <v>164</v>
      </c>
      <c r="Y39" s="1">
        <f>X39/C39*1000</f>
        <v>3.720676981714234</v>
      </c>
      <c r="Z39" s="28">
        <v>74</v>
      </c>
      <c r="AA39" s="25">
        <f t="shared" si="4"/>
        <v>1.6788420527247152</v>
      </c>
      <c r="AB39" s="30">
        <v>17.24</v>
      </c>
      <c r="AC39" s="31">
        <v>16916</v>
      </c>
      <c r="AD39" s="2">
        <f t="shared" si="2"/>
        <v>2556.728538283063</v>
      </c>
    </row>
    <row r="40" spans="1:30" ht="21" customHeight="1">
      <c r="A40" s="13" t="s">
        <v>0</v>
      </c>
      <c r="B40" s="48" t="s">
        <v>28</v>
      </c>
      <c r="C40" s="27">
        <v>8606</v>
      </c>
      <c r="D40" s="28">
        <v>63</v>
      </c>
      <c r="E40" s="20">
        <f t="shared" si="0"/>
        <v>7.32047408784569</v>
      </c>
      <c r="F40" s="28">
        <v>74</v>
      </c>
      <c r="G40" s="20">
        <f t="shared" si="1"/>
        <v>8.598652103183825</v>
      </c>
      <c r="H40" s="28" t="s">
        <v>86</v>
      </c>
      <c r="I40" s="28" t="s">
        <v>86</v>
      </c>
      <c r="J40" s="28" t="s">
        <v>86</v>
      </c>
      <c r="K40" s="28" t="s">
        <v>86</v>
      </c>
      <c r="L40" s="19" t="s">
        <v>86</v>
      </c>
      <c r="M40" s="19" t="s">
        <v>86</v>
      </c>
      <c r="N40" s="29" t="s">
        <v>86</v>
      </c>
      <c r="O40" s="29" t="s">
        <v>86</v>
      </c>
      <c r="P40" s="29" t="s">
        <v>86</v>
      </c>
      <c r="Q40" s="1" t="s">
        <v>86</v>
      </c>
      <c r="R40" s="28">
        <v>1</v>
      </c>
      <c r="S40" s="1">
        <f t="shared" si="5"/>
        <v>15.625</v>
      </c>
      <c r="T40" s="28" t="s">
        <v>86</v>
      </c>
      <c r="U40" s="1" t="s">
        <v>86</v>
      </c>
      <c r="V40" s="28">
        <v>1</v>
      </c>
      <c r="W40" s="1">
        <f t="shared" si="11"/>
        <v>15.625</v>
      </c>
      <c r="X40" s="28">
        <v>33</v>
      </c>
      <c r="Y40" s="1">
        <f t="shared" si="3"/>
        <v>3.8345340460144084</v>
      </c>
      <c r="Z40" s="28">
        <v>12</v>
      </c>
      <c r="AA40" s="25">
        <f t="shared" si="4"/>
        <v>1.394376016732512</v>
      </c>
      <c r="AB40" s="32">
        <v>5.62</v>
      </c>
      <c r="AC40" s="31">
        <v>3890</v>
      </c>
      <c r="AD40" s="2">
        <f t="shared" si="2"/>
        <v>1531.3167259786476</v>
      </c>
    </row>
    <row r="41" spans="1:30" ht="20.25" customHeight="1">
      <c r="A41" s="13" t="s">
        <v>0</v>
      </c>
      <c r="B41" s="48" t="s">
        <v>29</v>
      </c>
      <c r="C41" s="27">
        <v>60973</v>
      </c>
      <c r="D41" s="28">
        <v>419</v>
      </c>
      <c r="E41" s="20">
        <f t="shared" si="0"/>
        <v>6.871894117068211</v>
      </c>
      <c r="F41" s="28">
        <v>632</v>
      </c>
      <c r="G41" s="20">
        <f t="shared" si="1"/>
        <v>10.365243632427468</v>
      </c>
      <c r="H41" s="28">
        <v>2</v>
      </c>
      <c r="I41" s="1">
        <f t="shared" si="6"/>
        <v>4.773269689737471</v>
      </c>
      <c r="J41" s="28" t="s">
        <v>86</v>
      </c>
      <c r="K41" s="28" t="s">
        <v>86</v>
      </c>
      <c r="L41" s="19" t="s">
        <v>86</v>
      </c>
      <c r="M41" s="19" t="s">
        <v>86</v>
      </c>
      <c r="N41" s="29" t="s">
        <v>86</v>
      </c>
      <c r="O41" s="29" t="s">
        <v>86</v>
      </c>
      <c r="P41" s="29" t="s">
        <v>86</v>
      </c>
      <c r="Q41" s="1" t="s">
        <v>86</v>
      </c>
      <c r="R41" s="24">
        <v>8</v>
      </c>
      <c r="S41" s="1">
        <f>R41/(D41+R41)*1000</f>
        <v>18.73536299765808</v>
      </c>
      <c r="T41" s="28">
        <v>5</v>
      </c>
      <c r="U41" s="1">
        <f>T41/(D41+R41)*1000</f>
        <v>11.7096018735363</v>
      </c>
      <c r="V41" s="28">
        <v>3</v>
      </c>
      <c r="W41" s="1">
        <f aca="true" t="shared" si="13" ref="W41:W49">V41/(D41+R41)*1000</f>
        <v>7.02576112412178</v>
      </c>
      <c r="X41" s="28">
        <v>285</v>
      </c>
      <c r="Y41" s="1">
        <f t="shared" si="3"/>
        <v>4.674200055762387</v>
      </c>
      <c r="Z41" s="28">
        <v>119</v>
      </c>
      <c r="AA41" s="25">
        <f t="shared" si="4"/>
        <v>1.951683532055172</v>
      </c>
      <c r="AB41" s="30">
        <v>48.98</v>
      </c>
      <c r="AC41" s="31">
        <v>23173</v>
      </c>
      <c r="AD41" s="2">
        <f t="shared" si="2"/>
        <v>1244.8550428746428</v>
      </c>
    </row>
    <row r="42" spans="1:30" ht="21" customHeight="1">
      <c r="A42" s="13" t="s">
        <v>68</v>
      </c>
      <c r="B42" s="48" t="s">
        <v>30</v>
      </c>
      <c r="C42" s="27">
        <v>52504</v>
      </c>
      <c r="D42" s="28">
        <v>286</v>
      </c>
      <c r="E42" s="20">
        <f t="shared" si="0"/>
        <v>5.447204022550663</v>
      </c>
      <c r="F42" s="28">
        <v>562</v>
      </c>
      <c r="G42" s="20">
        <f t="shared" si="1"/>
        <v>10.703946365991163</v>
      </c>
      <c r="H42" s="28" t="s">
        <v>86</v>
      </c>
      <c r="I42" s="28" t="s">
        <v>86</v>
      </c>
      <c r="J42" s="28" t="s">
        <v>86</v>
      </c>
      <c r="K42" s="28" t="s">
        <v>86</v>
      </c>
      <c r="L42" s="19">
        <v>1</v>
      </c>
      <c r="M42" s="1">
        <f t="shared" si="9"/>
        <v>3.484320557491289</v>
      </c>
      <c r="N42" s="29">
        <v>1</v>
      </c>
      <c r="O42" s="1">
        <f t="shared" si="7"/>
        <v>3.484320557491289</v>
      </c>
      <c r="P42" s="29" t="s">
        <v>86</v>
      </c>
      <c r="Q42" s="1" t="s">
        <v>86</v>
      </c>
      <c r="R42" s="24">
        <v>6</v>
      </c>
      <c r="S42" s="1">
        <f aca="true" t="shared" si="14" ref="S42:S49">R42/(D42+R42)*1000</f>
        <v>20.54794520547945</v>
      </c>
      <c r="T42" s="28">
        <v>3</v>
      </c>
      <c r="U42" s="1">
        <f>T42/(D42+R42)*1000</f>
        <v>10.273972602739725</v>
      </c>
      <c r="V42" s="28">
        <v>3</v>
      </c>
      <c r="W42" s="1">
        <f t="shared" si="13"/>
        <v>10.273972602739725</v>
      </c>
      <c r="X42" s="28">
        <v>183</v>
      </c>
      <c r="Y42" s="1">
        <f t="shared" si="3"/>
        <v>3.485448727715984</v>
      </c>
      <c r="Z42" s="28">
        <v>91</v>
      </c>
      <c r="AA42" s="25">
        <f t="shared" si="4"/>
        <v>1.7332012799024836</v>
      </c>
      <c r="AB42" s="32">
        <v>36.17</v>
      </c>
      <c r="AC42" s="31">
        <v>20983</v>
      </c>
      <c r="AD42" s="2">
        <f t="shared" si="2"/>
        <v>1451.589715233619</v>
      </c>
    </row>
    <row r="43" spans="1:30" ht="21" customHeight="1">
      <c r="A43" s="35" t="s">
        <v>0</v>
      </c>
      <c r="B43" s="48" t="s">
        <v>31</v>
      </c>
      <c r="C43" s="27">
        <v>15295</v>
      </c>
      <c r="D43" s="28">
        <v>54</v>
      </c>
      <c r="E43" s="20">
        <f t="shared" si="0"/>
        <v>3.5305655442955213</v>
      </c>
      <c r="F43" s="28">
        <v>240</v>
      </c>
      <c r="G43" s="20">
        <f t="shared" si="1"/>
        <v>15.691402419091206</v>
      </c>
      <c r="H43" s="28" t="s">
        <v>86</v>
      </c>
      <c r="I43" s="28" t="s">
        <v>86</v>
      </c>
      <c r="J43" s="28" t="s">
        <v>86</v>
      </c>
      <c r="K43" s="28" t="s">
        <v>86</v>
      </c>
      <c r="L43" s="19" t="s">
        <v>86</v>
      </c>
      <c r="M43" s="1" t="s">
        <v>86</v>
      </c>
      <c r="N43" s="29" t="s">
        <v>86</v>
      </c>
      <c r="O43" s="1" t="s">
        <v>86</v>
      </c>
      <c r="P43" s="29" t="s">
        <v>86</v>
      </c>
      <c r="Q43" s="1" t="s">
        <v>86</v>
      </c>
      <c r="R43" s="24">
        <v>2</v>
      </c>
      <c r="S43" s="1">
        <f t="shared" si="14"/>
        <v>35.714285714285715</v>
      </c>
      <c r="T43" s="28">
        <v>2</v>
      </c>
      <c r="U43" s="1">
        <f>T43/(D43+R43)*1000</f>
        <v>35.714285714285715</v>
      </c>
      <c r="V43" s="28" t="s">
        <v>86</v>
      </c>
      <c r="W43" s="28" t="s">
        <v>86</v>
      </c>
      <c r="X43" s="28">
        <v>48</v>
      </c>
      <c r="Y43" s="1">
        <f t="shared" si="3"/>
        <v>3.1382804838182414</v>
      </c>
      <c r="Z43" s="28">
        <v>25</v>
      </c>
      <c r="AA43" s="25">
        <f>Z43/C43*1000</f>
        <v>1.6345210853220007</v>
      </c>
      <c r="AB43" s="32">
        <v>49.18</v>
      </c>
      <c r="AC43" s="31">
        <v>6377</v>
      </c>
      <c r="AD43" s="2">
        <f t="shared" si="2"/>
        <v>311.0004066693778</v>
      </c>
    </row>
    <row r="44" spans="1:30" ht="21" customHeight="1">
      <c r="A44" s="72" t="s">
        <v>37</v>
      </c>
      <c r="B44" s="74"/>
      <c r="C44" s="36">
        <v>2725006</v>
      </c>
      <c r="D44" s="37">
        <v>21115</v>
      </c>
      <c r="E44" s="20">
        <f t="shared" si="0"/>
        <v>7.74860679205844</v>
      </c>
      <c r="F44" s="37">
        <v>29282</v>
      </c>
      <c r="G44" s="20">
        <f t="shared" si="1"/>
        <v>10.74566441321597</v>
      </c>
      <c r="H44" s="37">
        <v>43</v>
      </c>
      <c r="I44" s="1">
        <f t="shared" si="6"/>
        <v>2.0364669666114135</v>
      </c>
      <c r="J44" s="37">
        <v>12</v>
      </c>
      <c r="K44" s="1">
        <f aca="true" t="shared" si="15" ref="K44:K49">J44/D44*1000</f>
        <v>0.5683163627752783</v>
      </c>
      <c r="L44" s="19">
        <v>66</v>
      </c>
      <c r="M44" s="1">
        <f t="shared" si="9"/>
        <v>3.117324768562252</v>
      </c>
      <c r="N44" s="28">
        <v>57</v>
      </c>
      <c r="O44" s="1">
        <f t="shared" si="7"/>
        <v>2.6922350273946725</v>
      </c>
      <c r="P44" s="28">
        <v>9</v>
      </c>
      <c r="Q44" s="1">
        <f aca="true" t="shared" si="16" ref="Q44:Q49">P44/D44*1000</f>
        <v>0.4262372720814587</v>
      </c>
      <c r="R44" s="24">
        <v>476</v>
      </c>
      <c r="S44" s="1">
        <f t="shared" si="14"/>
        <v>22.046222963271735</v>
      </c>
      <c r="T44" s="37">
        <v>197</v>
      </c>
      <c r="U44" s="1">
        <f aca="true" t="shared" si="17" ref="U44:U49">T44/(D44+R44)*1000</f>
        <v>9.124172108749017</v>
      </c>
      <c r="V44" s="37">
        <v>279</v>
      </c>
      <c r="W44" s="1">
        <f t="shared" si="13"/>
        <v>12.922050854522718</v>
      </c>
      <c r="X44" s="37">
        <v>17310</v>
      </c>
      <c r="Y44" s="1">
        <f t="shared" si="3"/>
        <v>6.3522795913109915</v>
      </c>
      <c r="Z44" s="37">
        <v>5772</v>
      </c>
      <c r="AA44" s="25">
        <f t="shared" si="4"/>
        <v>2.1181604737751036</v>
      </c>
      <c r="AB44" s="32">
        <v>225.3</v>
      </c>
      <c r="AC44" s="37">
        <v>1412983</v>
      </c>
      <c r="AD44" s="2">
        <f t="shared" si="2"/>
        <v>12095.011096316022</v>
      </c>
    </row>
    <row r="45" spans="1:30" ht="21" customHeight="1">
      <c r="A45" s="72" t="s">
        <v>52</v>
      </c>
      <c r="B45" s="74"/>
      <c r="C45" s="36">
        <v>831017</v>
      </c>
      <c r="D45" s="37">
        <v>6295</v>
      </c>
      <c r="E45" s="20">
        <f t="shared" si="0"/>
        <v>7.575055624614178</v>
      </c>
      <c r="F45" s="37">
        <v>8415</v>
      </c>
      <c r="G45" s="20">
        <f t="shared" si="1"/>
        <v>10.12614663719274</v>
      </c>
      <c r="H45" s="37">
        <v>12</v>
      </c>
      <c r="I45" s="1">
        <f t="shared" si="6"/>
        <v>1.9062748212867355</v>
      </c>
      <c r="J45" s="37">
        <v>7</v>
      </c>
      <c r="K45" s="1">
        <f t="shared" si="15"/>
        <v>1.1119936457505957</v>
      </c>
      <c r="L45" s="19">
        <v>19</v>
      </c>
      <c r="M45" s="1">
        <f t="shared" si="9"/>
        <v>3.011093502377179</v>
      </c>
      <c r="N45" s="28">
        <v>15</v>
      </c>
      <c r="O45" s="1">
        <f t="shared" si="7"/>
        <v>2.3771790808240887</v>
      </c>
      <c r="P45" s="28">
        <v>4</v>
      </c>
      <c r="Q45" s="1">
        <f t="shared" si="16"/>
        <v>0.6354249404289118</v>
      </c>
      <c r="R45" s="24">
        <v>136</v>
      </c>
      <c r="S45" s="1">
        <f t="shared" si="14"/>
        <v>21.147566474887263</v>
      </c>
      <c r="T45" s="37">
        <v>71</v>
      </c>
      <c r="U45" s="1">
        <f t="shared" si="17"/>
        <v>11.040273674389676</v>
      </c>
      <c r="V45" s="37">
        <v>65</v>
      </c>
      <c r="W45" s="1">
        <f t="shared" si="13"/>
        <v>10.107292800497591</v>
      </c>
      <c r="X45" s="37">
        <v>3973</v>
      </c>
      <c r="Y45" s="1">
        <f>X45/C45*1000</f>
        <v>4.780888958950298</v>
      </c>
      <c r="Z45" s="37">
        <v>1514</v>
      </c>
      <c r="AA45" s="25">
        <f t="shared" si="4"/>
        <v>1.8218640533226156</v>
      </c>
      <c r="AB45" s="30">
        <v>149.82</v>
      </c>
      <c r="AC45" s="37">
        <v>356779</v>
      </c>
      <c r="AD45" s="2">
        <f t="shared" si="2"/>
        <v>5546.769456681352</v>
      </c>
    </row>
    <row r="46" spans="1:30" ht="21" customHeight="1">
      <c r="A46" s="72" t="s">
        <v>51</v>
      </c>
      <c r="B46" s="74"/>
      <c r="C46" s="38">
        <v>349454</v>
      </c>
      <c r="D46" s="28">
        <v>2719</v>
      </c>
      <c r="E46" s="20">
        <f t="shared" si="0"/>
        <v>7.7807093351342385</v>
      </c>
      <c r="F46" s="28">
        <v>3326</v>
      </c>
      <c r="G46" s="20">
        <f t="shared" si="1"/>
        <v>9.517704762286309</v>
      </c>
      <c r="H46" s="28">
        <v>7</v>
      </c>
      <c r="I46" s="1">
        <f t="shared" si="6"/>
        <v>2.574475910261125</v>
      </c>
      <c r="J46" s="28">
        <v>3</v>
      </c>
      <c r="K46" s="1">
        <f t="shared" si="15"/>
        <v>1.1033468186833395</v>
      </c>
      <c r="L46" s="19">
        <v>10</v>
      </c>
      <c r="M46" s="1">
        <f t="shared" si="9"/>
        <v>3.668378576669112</v>
      </c>
      <c r="N46" s="28">
        <v>7</v>
      </c>
      <c r="O46" s="1">
        <f t="shared" si="7"/>
        <v>2.5678650036683783</v>
      </c>
      <c r="P46" s="28">
        <v>3</v>
      </c>
      <c r="Q46" s="1">
        <f t="shared" si="16"/>
        <v>1.1033468186833395</v>
      </c>
      <c r="R46" s="24">
        <v>53</v>
      </c>
      <c r="S46" s="1">
        <f t="shared" si="14"/>
        <v>19.11976911976912</v>
      </c>
      <c r="T46" s="28">
        <v>28</v>
      </c>
      <c r="U46" s="1">
        <f t="shared" si="17"/>
        <v>10.101010101010102</v>
      </c>
      <c r="V46" s="28">
        <v>25</v>
      </c>
      <c r="W46" s="1">
        <f t="shared" si="13"/>
        <v>9.018759018759019</v>
      </c>
      <c r="X46" s="28">
        <v>1432</v>
      </c>
      <c r="Y46" s="1">
        <f t="shared" si="3"/>
        <v>4.097821172457605</v>
      </c>
      <c r="Z46" s="28">
        <v>516</v>
      </c>
      <c r="AA46" s="25">
        <f t="shared" si="4"/>
        <v>1.476589193427461</v>
      </c>
      <c r="AB46" s="30">
        <v>105.29</v>
      </c>
      <c r="AC46" s="28">
        <v>150183</v>
      </c>
      <c r="AD46" s="2">
        <f t="shared" si="2"/>
        <v>3318.966663500807</v>
      </c>
    </row>
    <row r="47" spans="1:30" ht="21" customHeight="1">
      <c r="A47" s="72" t="s">
        <v>38</v>
      </c>
      <c r="B47" s="74"/>
      <c r="C47" s="38">
        <v>496082</v>
      </c>
      <c r="D47" s="28">
        <v>3326</v>
      </c>
      <c r="E47" s="20">
        <f t="shared" si="0"/>
        <v>6.704536749972787</v>
      </c>
      <c r="F47" s="28">
        <v>5268</v>
      </c>
      <c r="G47" s="20">
        <f t="shared" si="1"/>
        <v>10.619212146379027</v>
      </c>
      <c r="H47" s="28">
        <v>3</v>
      </c>
      <c r="I47" s="1">
        <f>H47/D47*1000</f>
        <v>0.9019843656043296</v>
      </c>
      <c r="J47" s="28">
        <v>1</v>
      </c>
      <c r="K47" s="1">
        <f t="shared" si="15"/>
        <v>0.30066145520144316</v>
      </c>
      <c r="L47" s="19">
        <v>5</v>
      </c>
      <c r="M47" s="1">
        <f t="shared" si="9"/>
        <v>1.5015015015015014</v>
      </c>
      <c r="N47" s="28">
        <v>4</v>
      </c>
      <c r="O47" s="1">
        <f t="shared" si="7"/>
        <v>1.2012012012012012</v>
      </c>
      <c r="P47" s="28">
        <v>1</v>
      </c>
      <c r="Q47" s="1">
        <f t="shared" si="16"/>
        <v>0.30066145520144316</v>
      </c>
      <c r="R47" s="24">
        <v>80</v>
      </c>
      <c r="S47" s="1">
        <f t="shared" si="14"/>
        <v>23.48796241926013</v>
      </c>
      <c r="T47" s="28">
        <v>34</v>
      </c>
      <c r="U47" s="1">
        <f t="shared" si="17"/>
        <v>9.982384028185555</v>
      </c>
      <c r="V47" s="28">
        <v>46</v>
      </c>
      <c r="W47" s="1">
        <f t="shared" si="13"/>
        <v>13.505578391074575</v>
      </c>
      <c r="X47" s="28">
        <v>2263</v>
      </c>
      <c r="Y47" s="1">
        <f t="shared" si="3"/>
        <v>4.561745840405417</v>
      </c>
      <c r="Z47" s="28">
        <v>915</v>
      </c>
      <c r="AA47" s="25">
        <f t="shared" si="4"/>
        <v>1.8444531347640107</v>
      </c>
      <c r="AB47" s="30">
        <v>61.78</v>
      </c>
      <c r="AC47" s="28">
        <v>227669</v>
      </c>
      <c r="AD47" s="2">
        <f t="shared" si="2"/>
        <v>8029.815474263515</v>
      </c>
    </row>
    <row r="48" spans="1:30" ht="21" customHeight="1">
      <c r="A48" s="72" t="s">
        <v>83</v>
      </c>
      <c r="B48" s="74"/>
      <c r="C48" s="38">
        <v>398295</v>
      </c>
      <c r="D48" s="28">
        <v>3488</v>
      </c>
      <c r="E48" s="20">
        <f t="shared" si="0"/>
        <v>8.75732811107345</v>
      </c>
      <c r="F48" s="28">
        <v>3756</v>
      </c>
      <c r="G48" s="20">
        <f t="shared" si="1"/>
        <v>9.430196211350882</v>
      </c>
      <c r="H48" s="28">
        <v>4</v>
      </c>
      <c r="I48" s="1">
        <f t="shared" si="6"/>
        <v>1.146788990825688</v>
      </c>
      <c r="J48" s="28">
        <v>1</v>
      </c>
      <c r="K48" s="1">
        <f t="shared" si="15"/>
        <v>0.286697247706422</v>
      </c>
      <c r="L48" s="19">
        <v>7</v>
      </c>
      <c r="M48" s="1">
        <f t="shared" si="9"/>
        <v>2.0034344590726962</v>
      </c>
      <c r="N48" s="28">
        <v>6</v>
      </c>
      <c r="O48" s="1">
        <f t="shared" si="7"/>
        <v>1.7172295363480252</v>
      </c>
      <c r="P48" s="28">
        <v>1</v>
      </c>
      <c r="Q48" s="1">
        <f t="shared" si="16"/>
        <v>0.286697247706422</v>
      </c>
      <c r="R48" s="24">
        <v>76</v>
      </c>
      <c r="S48" s="1">
        <f t="shared" si="14"/>
        <v>21.32435465768799</v>
      </c>
      <c r="T48" s="28">
        <v>39</v>
      </c>
      <c r="U48" s="1">
        <f t="shared" si="17"/>
        <v>10.942760942760943</v>
      </c>
      <c r="V48" s="28">
        <v>37</v>
      </c>
      <c r="W48" s="1">
        <f t="shared" si="13"/>
        <v>10.381593714927048</v>
      </c>
      <c r="X48" s="28">
        <v>1935</v>
      </c>
      <c r="Y48" s="1">
        <f t="shared" si="3"/>
        <v>4.8582081120777305</v>
      </c>
      <c r="Z48" s="28">
        <v>629</v>
      </c>
      <c r="AA48" s="25">
        <f t="shared" si="4"/>
        <v>1.579231474158601</v>
      </c>
      <c r="AB48" s="30">
        <v>36.39</v>
      </c>
      <c r="AC48" s="28">
        <v>174578</v>
      </c>
      <c r="AD48" s="2">
        <f t="shared" si="2"/>
        <v>10945.17724649629</v>
      </c>
    </row>
    <row r="49" spans="1:30" ht="21" customHeight="1">
      <c r="A49" s="72" t="s">
        <v>89</v>
      </c>
      <c r="B49" s="73"/>
      <c r="C49" s="38">
        <v>400690</v>
      </c>
      <c r="D49" s="28">
        <v>2705</v>
      </c>
      <c r="E49" s="20">
        <f t="shared" si="0"/>
        <v>6.7508547755122414</v>
      </c>
      <c r="F49" s="28">
        <v>3768</v>
      </c>
      <c r="G49" s="20">
        <f t="shared" si="1"/>
        <v>9.403778482118344</v>
      </c>
      <c r="H49" s="28">
        <v>9</v>
      </c>
      <c r="I49" s="1">
        <f t="shared" si="6"/>
        <v>3.3271719038817005</v>
      </c>
      <c r="J49" s="28">
        <v>4</v>
      </c>
      <c r="K49" s="1">
        <f t="shared" si="15"/>
        <v>1.4787430683918668</v>
      </c>
      <c r="L49" s="19">
        <v>8</v>
      </c>
      <c r="M49" s="1">
        <f t="shared" si="9"/>
        <v>2.9531192321889996</v>
      </c>
      <c r="N49" s="28">
        <v>4</v>
      </c>
      <c r="O49" s="1">
        <f t="shared" si="7"/>
        <v>1.4765596160944998</v>
      </c>
      <c r="P49" s="28">
        <v>4</v>
      </c>
      <c r="Q49" s="1">
        <f t="shared" si="16"/>
        <v>1.4787430683918668</v>
      </c>
      <c r="R49" s="24">
        <v>65</v>
      </c>
      <c r="S49" s="1">
        <f t="shared" si="14"/>
        <v>23.465703971119133</v>
      </c>
      <c r="T49" s="28">
        <v>25</v>
      </c>
      <c r="U49" s="1">
        <f t="shared" si="17"/>
        <v>9.025270758122744</v>
      </c>
      <c r="V49" s="28">
        <v>40</v>
      </c>
      <c r="W49" s="1">
        <f t="shared" si="13"/>
        <v>14.44043321299639</v>
      </c>
      <c r="X49" s="28">
        <v>1602</v>
      </c>
      <c r="Y49" s="1">
        <f>X49/C49*1000</f>
        <v>3.9981032718560483</v>
      </c>
      <c r="Z49" s="28">
        <v>641</v>
      </c>
      <c r="AA49" s="25">
        <f t="shared" si="4"/>
        <v>1.5997404477276698</v>
      </c>
      <c r="AB49" s="30">
        <v>65.12</v>
      </c>
      <c r="AC49" s="28">
        <v>170791</v>
      </c>
      <c r="AD49" s="2">
        <f t="shared" si="2"/>
        <v>6153.101965601965</v>
      </c>
    </row>
    <row r="50" spans="1:30" ht="21" customHeight="1">
      <c r="A50" s="72" t="s">
        <v>99</v>
      </c>
      <c r="B50" s="74"/>
      <c r="C50" s="31">
        <v>266920</v>
      </c>
      <c r="D50" s="28">
        <v>1840</v>
      </c>
      <c r="E50" s="20">
        <f>D50/C50*1000</f>
        <v>6.893451221339727</v>
      </c>
      <c r="F50" s="80">
        <v>2798</v>
      </c>
      <c r="G50" s="20">
        <f>F50/C50*1000</f>
        <v>10.482541585493781</v>
      </c>
      <c r="H50" s="28">
        <v>1</v>
      </c>
      <c r="I50" s="1">
        <f>H50/D50*1000</f>
        <v>0.5434782608695652</v>
      </c>
      <c r="J50" s="28" t="s">
        <v>86</v>
      </c>
      <c r="K50" s="28" t="s">
        <v>86</v>
      </c>
      <c r="L50" s="19">
        <v>5</v>
      </c>
      <c r="M50" s="1">
        <f>L50/(D50+N50)*1000</f>
        <v>2.710027100271003</v>
      </c>
      <c r="N50" s="28">
        <v>5</v>
      </c>
      <c r="O50" s="1">
        <f>N50/(D50+N50)*1000</f>
        <v>2.710027100271003</v>
      </c>
      <c r="P50" s="28" t="s">
        <v>86</v>
      </c>
      <c r="Q50" s="1" t="s">
        <v>86</v>
      </c>
      <c r="R50" s="24">
        <v>45</v>
      </c>
      <c r="S50" s="1">
        <f>R50/(D50+R50)*1000</f>
        <v>23.872679045092838</v>
      </c>
      <c r="T50" s="28">
        <v>23</v>
      </c>
      <c r="U50" s="1">
        <f>T50/(D50+R50)*1000</f>
        <v>12.20159151193634</v>
      </c>
      <c r="V50" s="28">
        <v>22</v>
      </c>
      <c r="W50" s="1">
        <f>V50/(D50+R50)*1000</f>
        <v>11.671087533156498</v>
      </c>
      <c r="X50" s="28">
        <v>1221</v>
      </c>
      <c r="Y50" s="1">
        <f>X50/C50*1000</f>
        <v>4.574404315899895</v>
      </c>
      <c r="Z50" s="28">
        <v>475</v>
      </c>
      <c r="AA50" s="25">
        <f>Z50/C50*1000</f>
        <v>1.7795594185523753</v>
      </c>
      <c r="AB50" s="30">
        <v>41.72</v>
      </c>
      <c r="AC50" s="31">
        <v>113101</v>
      </c>
      <c r="AD50" s="2">
        <f>C50/AB50</f>
        <v>6397.890699904123</v>
      </c>
    </row>
    <row r="51" spans="1:26" ht="14.25">
      <c r="A51" s="39" t="s">
        <v>76</v>
      </c>
      <c r="B51" s="4" t="s">
        <v>95</v>
      </c>
      <c r="C51" s="4"/>
      <c r="D51" s="4"/>
      <c r="E51" s="4"/>
      <c r="F51" s="4"/>
      <c r="G51" s="4"/>
      <c r="H51" s="4"/>
      <c r="I51" s="7"/>
      <c r="J51" s="8"/>
      <c r="M51" s="7"/>
      <c r="N51" s="8"/>
      <c r="O51" s="7"/>
      <c r="P51" s="8"/>
      <c r="Q51" s="7"/>
      <c r="R51" s="9"/>
      <c r="S51" s="7"/>
      <c r="T51" s="9"/>
      <c r="U51" s="7"/>
      <c r="V51" s="9"/>
      <c r="W51" s="5"/>
      <c r="X51" s="9"/>
      <c r="Y51" s="5"/>
      <c r="Z51" s="10"/>
    </row>
    <row r="52" spans="1:26" ht="16.5" customHeight="1">
      <c r="A52" s="39" t="s">
        <v>78</v>
      </c>
      <c r="B52" s="4" t="s">
        <v>96</v>
      </c>
      <c r="C52" s="40"/>
      <c r="D52" s="40"/>
      <c r="E52" s="41"/>
      <c r="F52" s="40"/>
      <c r="G52" s="40"/>
      <c r="H52" s="40"/>
      <c r="I52" s="7"/>
      <c r="J52" s="8"/>
      <c r="M52" s="7"/>
      <c r="N52" s="8"/>
      <c r="O52" s="7"/>
      <c r="P52" s="8"/>
      <c r="Q52" s="7"/>
      <c r="R52" s="9"/>
      <c r="S52" s="7"/>
      <c r="T52" s="9"/>
      <c r="U52" s="7"/>
      <c r="V52" s="9"/>
      <c r="W52" s="5"/>
      <c r="X52" s="9"/>
      <c r="Y52" s="5"/>
      <c r="Z52" s="10"/>
    </row>
    <row r="53" spans="1:26" ht="16.5" customHeight="1">
      <c r="A53" s="42" t="s">
        <v>79</v>
      </c>
      <c r="B53" s="4" t="s">
        <v>77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6.5" customHeight="1">
      <c r="A54" s="42"/>
      <c r="B54" s="44" t="s">
        <v>97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7" ht="16.5" customHeight="1">
      <c r="A55" s="42"/>
      <c r="B55" s="40" t="s">
        <v>98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7"/>
    </row>
    <row r="56" spans="1:2" ht="14.25">
      <c r="A56" s="42" t="s">
        <v>88</v>
      </c>
      <c r="B56" s="7" t="s">
        <v>87</v>
      </c>
    </row>
    <row r="57" spans="1:2" ht="14.25">
      <c r="A57" s="39" t="s">
        <v>91</v>
      </c>
      <c r="B57" s="7" t="s">
        <v>90</v>
      </c>
    </row>
    <row r="58" spans="1:2" ht="14.25">
      <c r="A58" s="39" t="s">
        <v>101</v>
      </c>
      <c r="B58" s="7" t="s">
        <v>102</v>
      </c>
    </row>
  </sheetData>
  <sheetProtection/>
  <mergeCells count="42">
    <mergeCell ref="A50:B50"/>
    <mergeCell ref="A49:B49"/>
    <mergeCell ref="A48:B48"/>
    <mergeCell ref="A6:B6"/>
    <mergeCell ref="A7:B7"/>
    <mergeCell ref="A13:A15"/>
    <mergeCell ref="A44:B44"/>
    <mergeCell ref="A45:B45"/>
    <mergeCell ref="A46:B46"/>
    <mergeCell ref="A47:B47"/>
    <mergeCell ref="T4:U4"/>
    <mergeCell ref="L3:Q3"/>
    <mergeCell ref="R3:W3"/>
    <mergeCell ref="X3:Y3"/>
    <mergeCell ref="Z3:AA3"/>
    <mergeCell ref="L4:M4"/>
    <mergeCell ref="N4:O4"/>
    <mergeCell ref="P4:Q4"/>
    <mergeCell ref="R4:S4"/>
    <mergeCell ref="AC3:AC5"/>
    <mergeCell ref="AB3:AB5"/>
    <mergeCell ref="V4:W4"/>
    <mergeCell ref="X4:X5"/>
    <mergeCell ref="Y4:Y5"/>
    <mergeCell ref="Z4:Z5"/>
    <mergeCell ref="AA4:AA5"/>
    <mergeCell ref="AD3:AD5"/>
    <mergeCell ref="D4:D5"/>
    <mergeCell ref="E4:E5"/>
    <mergeCell ref="F4:F5"/>
    <mergeCell ref="G4:G5"/>
    <mergeCell ref="H4:H5"/>
    <mergeCell ref="I4:I5"/>
    <mergeCell ref="J4:J5"/>
    <mergeCell ref="K4:K5"/>
    <mergeCell ref="J3:K3"/>
    <mergeCell ref="A3:A5"/>
    <mergeCell ref="B3:B5"/>
    <mergeCell ref="C3:C5"/>
    <mergeCell ref="D3:E3"/>
    <mergeCell ref="F3:G3"/>
    <mergeCell ref="H3:I3"/>
  </mergeCells>
  <printOptions horizontalCentered="1" verticalCentered="1"/>
  <pageMargins left="0.15748031496062992" right="0.15748031496062992" top="0.7086614173228347" bottom="0.7086614173228347" header="0.5118110236220472" footer="0.275590551181102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2020-03-26T04:25:03Z</dcterms:created>
  <dcterms:modified xsi:type="dcterms:W3CDTF">2020-03-26T04:25:03Z</dcterms:modified>
  <cp:category/>
  <cp:version/>
  <cp:contentType/>
  <cp:contentStatus/>
</cp:coreProperties>
</file>