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91" windowWidth="10605" windowHeight="8640" tabRatio="698" activeTab="0"/>
  </bookViews>
  <sheets>
    <sheet name="２表人口動態総覧、市町村別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<sst xmlns="http://schemas.openxmlformats.org/spreadsheetml/2006/main" count="131" uniqueCount="98">
  <si>
    <t>　　　　</t>
  </si>
  <si>
    <t>四條畷市</t>
  </si>
  <si>
    <t>羽曳野市</t>
  </si>
  <si>
    <t>藤井寺市</t>
  </si>
  <si>
    <t>千早赤阪村</t>
  </si>
  <si>
    <t>泉大津市</t>
  </si>
  <si>
    <t>岸和田市</t>
  </si>
  <si>
    <t>泉佐野市</t>
  </si>
  <si>
    <t>河内長野市</t>
  </si>
  <si>
    <t>大阪狭山市</t>
  </si>
  <si>
    <t>保健所</t>
  </si>
  <si>
    <t>市町村</t>
  </si>
  <si>
    <t>府　保　健　所　計</t>
  </si>
  <si>
    <t>出　　生</t>
  </si>
  <si>
    <t>死　　亡</t>
  </si>
  <si>
    <t>乳児死亡</t>
  </si>
  <si>
    <t>新生児死亡</t>
  </si>
  <si>
    <t>周産期死亡</t>
  </si>
  <si>
    <t>死　　産</t>
  </si>
  <si>
    <t>実数</t>
  </si>
  <si>
    <t>総　　数</t>
  </si>
  <si>
    <t>早期新生児死亡</t>
  </si>
  <si>
    <t>自然死産</t>
  </si>
  <si>
    <t>人工死産</t>
  </si>
  <si>
    <t>出生
千対率</t>
  </si>
  <si>
    <t>四條畷</t>
  </si>
  <si>
    <r>
      <t>面  積
（km</t>
    </r>
    <r>
      <rPr>
        <vertAlign val="superscript"/>
        <sz val="12"/>
        <color indexed="8"/>
        <rFont val="ＭＳ Ｐゴシック"/>
        <family val="3"/>
      </rPr>
      <t>2</t>
    </r>
    <r>
      <rPr>
        <sz val="12"/>
        <color indexed="8"/>
        <rFont val="ＭＳ Ｐゴシック"/>
        <family val="3"/>
      </rPr>
      <t>）</t>
    </r>
  </si>
  <si>
    <t>世帯数
（世帯）</t>
  </si>
  <si>
    <r>
      <t>人口密度
（人/km</t>
    </r>
    <r>
      <rPr>
        <vertAlign val="superscript"/>
        <sz val="12"/>
        <color indexed="8"/>
        <rFont val="ＭＳ Ｐゴシック"/>
        <family val="3"/>
      </rPr>
      <t>2</t>
    </r>
    <r>
      <rPr>
        <sz val="12"/>
        <color indexed="8"/>
        <rFont val="ＭＳ Ｐゴシック"/>
        <family val="3"/>
      </rPr>
      <t>）</t>
    </r>
  </si>
  <si>
    <t>婚　　姻</t>
  </si>
  <si>
    <t>離　　婚</t>
  </si>
  <si>
    <t>人口
千対率</t>
  </si>
  <si>
    <t>妊娠満22週以後の死産</t>
  </si>
  <si>
    <t>出産
千対率</t>
  </si>
  <si>
    <t>総         数</t>
  </si>
  <si>
    <t>池　田</t>
  </si>
  <si>
    <t>茨　木</t>
  </si>
  <si>
    <t>守　口</t>
  </si>
  <si>
    <t xml:space="preserve"> </t>
  </si>
  <si>
    <t>富田林</t>
  </si>
  <si>
    <t>富田林市</t>
  </si>
  <si>
    <t>和　泉</t>
  </si>
  <si>
    <t>岸和田</t>
  </si>
  <si>
    <t>泉佐野</t>
  </si>
  <si>
    <t>　（注）　１）</t>
  </si>
  <si>
    <t>諸率算出に用いた人口は、</t>
  </si>
  <si>
    <t>２）</t>
  </si>
  <si>
    <t>３）</t>
  </si>
  <si>
    <t>出生
千対率</t>
  </si>
  <si>
    <t>出産
千対率</t>
  </si>
  <si>
    <t>総人口
（人）</t>
  </si>
  <si>
    <t>実数</t>
  </si>
  <si>
    <t>実数</t>
  </si>
  <si>
    <t>死産率は出産（出生＋死産）千対、周産期死亡率及び妊娠満２２週以後の死産率は出産（出生＋妊娠満２２週以後の死産）千対。</t>
  </si>
  <si>
    <t>４）</t>
  </si>
  <si>
    <t>乳児死亡は生後1年未満の死亡を、新生児死亡は乳児死亡のうち生後4週未満の死亡をいう。</t>
  </si>
  <si>
    <t>５）</t>
  </si>
  <si>
    <t>A-2　人口動態総覧、保健所・市町村別</t>
  </si>
  <si>
    <t>藤井寺</t>
  </si>
  <si>
    <t>寝屋川市</t>
  </si>
  <si>
    <t>池田市</t>
  </si>
  <si>
    <t>豊能町</t>
  </si>
  <si>
    <t>箕面市</t>
  </si>
  <si>
    <t>能勢町</t>
  </si>
  <si>
    <t>摂津市</t>
  </si>
  <si>
    <t>茨木市</t>
  </si>
  <si>
    <t>島本町</t>
  </si>
  <si>
    <t>守口市</t>
  </si>
  <si>
    <t>門真市</t>
  </si>
  <si>
    <t>交野市</t>
  </si>
  <si>
    <t>大東市</t>
  </si>
  <si>
    <t>柏原市</t>
  </si>
  <si>
    <t>松原市</t>
  </si>
  <si>
    <t>河南町</t>
  </si>
  <si>
    <t>太子町</t>
  </si>
  <si>
    <t>和泉市</t>
  </si>
  <si>
    <t>高石市</t>
  </si>
  <si>
    <t>忠岡町</t>
  </si>
  <si>
    <t>貝塚市</t>
  </si>
  <si>
    <t>熊取町</t>
  </si>
  <si>
    <t>田尻町</t>
  </si>
  <si>
    <t>泉南市</t>
  </si>
  <si>
    <t>阪南市</t>
  </si>
  <si>
    <t>岬町</t>
  </si>
  <si>
    <t>大阪市</t>
  </si>
  <si>
    <t>堺市</t>
  </si>
  <si>
    <t>高槻市</t>
  </si>
  <si>
    <t>東大阪市</t>
  </si>
  <si>
    <t>豊中市</t>
  </si>
  <si>
    <t>枚方市</t>
  </si>
  <si>
    <t>八尾市</t>
  </si>
  <si>
    <t>（令和２年）</t>
  </si>
  <si>
    <t>令和２年</t>
  </si>
  <si>
    <t>面積は「全国都道府県市区町村別面積調」（令和２年１０月１日現在の面積（国土地理院））によるものである。</t>
  </si>
  <si>
    <t>吹田市</t>
  </si>
  <si>
    <t>大阪府総数については、「日本人人口（8,838,000人総務省統計局推計）、</t>
  </si>
  <si>
    <t>世帯数、人口及び人口密度は「令和２年国勢調査人口等基本集計」（総務省統計局）によるものである。</t>
  </si>
  <si>
    <t>市町村については、総人口「令和２年国勢調査人口等基本集計」（総務省統計局）によるものである。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</si>
</sst>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;&quot;-&quot;"/>
    <numFmt numFmtId="178" formatCode="#,##0_ "/>
    <numFmt numFmtId="179" formatCode="#,##0.0;;&quot;-&quot;"/>
    <numFmt numFmtId="180" formatCode="#,##0.00;;&quot;-&quot;"/>
    <numFmt numFmtId="181" formatCode="#,##0.0_ "/>
    <numFmt numFmtId="182" formatCode="#,##0.00_ "/>
    <numFmt numFmtId="183" formatCode="0.0"/>
    <numFmt numFmtId="184" formatCode="0_ "/>
    <numFmt numFmtId="185" formatCode="#,##0.0"/>
    <numFmt numFmtId="186" formatCode="#,##0.00_ ;[Red]\-#,##0.00\ "/>
    <numFmt numFmtId="187" formatCode="0_);[Red]\(0\)"/>
    <numFmt numFmtId="188" formatCode="&quot;¥&quot;#,##0_);[Red]\(&quot;¥&quot;#,##0\)"/>
    <numFmt numFmtId="189" formatCode="#,##0_);[Red]\(#,##0\)"/>
    <numFmt numFmtId="190" formatCode="[DBNum3]0"/>
    <numFmt numFmtId="191" formatCode="#,##0;&quot;▲ &quot;#,##0"/>
    <numFmt numFmtId="192" formatCode="#\ ###\ ##0\ "/>
    <numFmt numFmtId="193" formatCode="#,##0.0_ ;[Red]\-#,##0.0\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vertAlign val="superscript"/>
      <sz val="12"/>
      <color indexed="8"/>
      <name val="ＭＳ Ｐゴシック"/>
      <family val="3"/>
    </font>
    <font>
      <sz val="12"/>
      <name val="ＭＳ Ｐゴシック"/>
      <family val="3"/>
    </font>
    <font>
      <b/>
      <sz val="12"/>
      <color indexed="8"/>
      <name val="ＭＳ Ｐゴシック"/>
      <family val="3"/>
    </font>
    <font>
      <sz val="11"/>
      <name val="明朝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n"/>
      <right style="thin"/>
      <top>
        <color indexed="63"/>
      </top>
      <bottom style="thin">
        <color indexed="8"/>
      </bottom>
    </border>
    <border>
      <left/>
      <right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7" fillId="0" borderId="0">
      <alignment/>
      <protection/>
    </xf>
    <xf numFmtId="0" fontId="3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181" fontId="5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38" fontId="3" fillId="0" borderId="0" xfId="48" applyFont="1" applyFill="1" applyAlignment="1">
      <alignment/>
    </xf>
    <xf numFmtId="179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179" fontId="3" fillId="0" borderId="0" xfId="0" applyNumberFormat="1" applyFont="1" applyFill="1" applyAlignment="1">
      <alignment/>
    </xf>
    <xf numFmtId="180" fontId="3" fillId="0" borderId="0" xfId="0" applyNumberFormat="1" applyFont="1" applyFill="1" applyAlignment="1">
      <alignment/>
    </xf>
    <xf numFmtId="178" fontId="5" fillId="0" borderId="11" xfId="0" applyNumberFormat="1" applyFont="1" applyFill="1" applyBorder="1" applyAlignment="1">
      <alignment horizontal="right" vertical="center"/>
    </xf>
    <xf numFmtId="38" fontId="3" fillId="0" borderId="0" xfId="0" applyNumberFormat="1" applyFont="1" applyFill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right" vertical="center" wrapText="1"/>
    </xf>
    <xf numFmtId="176" fontId="3" fillId="0" borderId="10" xfId="48" applyNumberFormat="1" applyFont="1" applyFill="1" applyBorder="1" applyAlignment="1">
      <alignment vertical="center"/>
    </xf>
    <xf numFmtId="38" fontId="3" fillId="0" borderId="10" xfId="48" applyFont="1" applyFill="1" applyBorder="1" applyAlignment="1">
      <alignment vertical="center"/>
    </xf>
    <xf numFmtId="38" fontId="3" fillId="0" borderId="10" xfId="48" applyNumberFormat="1" applyFont="1" applyFill="1" applyBorder="1" applyAlignment="1">
      <alignment vertical="center"/>
    </xf>
    <xf numFmtId="180" fontId="3" fillId="0" borderId="10" xfId="0" applyNumberFormat="1" applyFont="1" applyFill="1" applyBorder="1" applyAlignment="1">
      <alignment horizontal="right" vertical="center"/>
    </xf>
    <xf numFmtId="38" fontId="5" fillId="0" borderId="10" xfId="48" applyFont="1" applyFill="1" applyBorder="1" applyAlignment="1">
      <alignment horizontal="right" vertical="center"/>
    </xf>
    <xf numFmtId="38" fontId="3" fillId="0" borderId="10" xfId="48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vertical="center"/>
    </xf>
    <xf numFmtId="38" fontId="5" fillId="0" borderId="10" xfId="48" applyFont="1" applyFill="1" applyBorder="1" applyAlignment="1">
      <alignment vertical="center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1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179" fontId="5" fillId="0" borderId="0" xfId="0" applyNumberFormat="1" applyFont="1" applyFill="1" applyAlignment="1">
      <alignment horizontal="right"/>
    </xf>
    <xf numFmtId="38" fontId="5" fillId="0" borderId="0" xfId="48" applyFont="1" applyFill="1" applyAlignment="1">
      <alignment horizontal="left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 wrapText="1"/>
    </xf>
    <xf numFmtId="38" fontId="5" fillId="0" borderId="0" xfId="48" applyFont="1" applyFill="1" applyAlignment="1">
      <alignment/>
    </xf>
    <xf numFmtId="179" fontId="5" fillId="0" borderId="0" xfId="0" applyNumberFormat="1" applyFont="1" applyFill="1" applyAlignment="1">
      <alignment/>
    </xf>
    <xf numFmtId="40" fontId="3" fillId="0" borderId="10" xfId="48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vertical="center"/>
    </xf>
    <xf numFmtId="178" fontId="5" fillId="0" borderId="10" xfId="0" applyNumberFormat="1" applyFont="1" applyFill="1" applyBorder="1" applyAlignment="1">
      <alignment vertical="center"/>
    </xf>
    <xf numFmtId="176" fontId="3" fillId="0" borderId="10" xfId="48" applyNumberFormat="1" applyFont="1" applyFill="1" applyBorder="1" applyAlignment="1">
      <alignment horizontal="right" vertical="center"/>
    </xf>
    <xf numFmtId="179" fontId="3" fillId="0" borderId="13" xfId="0" applyNumberFormat="1" applyFont="1" applyFill="1" applyBorder="1" applyAlignment="1">
      <alignment horizontal="center" vertical="center" wrapText="1"/>
    </xf>
    <xf numFmtId="177" fontId="3" fillId="0" borderId="17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right" vertical="center" wrapText="1"/>
    </xf>
    <xf numFmtId="182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38" fontId="3" fillId="0" borderId="19" xfId="48" applyFont="1" applyFill="1" applyBorder="1" applyAlignment="1">
      <alignment vertical="center"/>
    </xf>
    <xf numFmtId="178" fontId="5" fillId="0" borderId="18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38" fontId="3" fillId="0" borderId="15" xfId="48" applyFont="1" applyFill="1" applyBorder="1" applyAlignment="1">
      <alignment horizontal="center" vertical="center" wrapText="1"/>
    </xf>
    <xf numFmtId="38" fontId="3" fillId="0" borderId="12" xfId="48" applyFont="1" applyFill="1" applyBorder="1" applyAlignment="1">
      <alignment horizontal="center" vertical="center" wrapText="1"/>
    </xf>
    <xf numFmtId="38" fontId="3" fillId="0" borderId="20" xfId="48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8" fontId="3" fillId="0" borderId="15" xfId="48" applyFont="1" applyFill="1" applyBorder="1" applyAlignment="1">
      <alignment horizontal="center" vertical="center"/>
    </xf>
    <xf numFmtId="38" fontId="3" fillId="0" borderId="13" xfId="48" applyFont="1" applyFill="1" applyBorder="1" applyAlignment="1">
      <alignment horizontal="center" vertical="center"/>
    </xf>
    <xf numFmtId="179" fontId="3" fillId="0" borderId="15" xfId="0" applyNumberFormat="1" applyFont="1" applyFill="1" applyBorder="1" applyAlignment="1">
      <alignment horizontal="center" vertical="center" wrapText="1"/>
    </xf>
    <xf numFmtId="179" fontId="3" fillId="0" borderId="13" xfId="0" applyNumberFormat="1" applyFont="1" applyFill="1" applyBorder="1" applyAlignment="1">
      <alignment horizontal="center" vertical="center" wrapText="1"/>
    </xf>
    <xf numFmtId="38" fontId="3" fillId="0" borderId="13" xfId="48" applyFont="1" applyFill="1" applyBorder="1" applyAlignment="1">
      <alignment horizontal="center" vertical="center" wrapText="1"/>
    </xf>
    <xf numFmtId="180" fontId="3" fillId="0" borderId="15" xfId="0" applyNumberFormat="1" applyFont="1" applyFill="1" applyBorder="1" applyAlignment="1">
      <alignment horizontal="center" vertical="center" wrapText="1"/>
    </xf>
    <xf numFmtId="180" fontId="3" fillId="0" borderId="13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8"/>
  <sheetViews>
    <sheetView tabSelected="1" zoomScale="60" zoomScaleNormal="60" zoomScaleSheetLayoutView="5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7.50390625" style="6" bestFit="1" customWidth="1"/>
    <col min="2" max="2" width="11.625" style="6" bestFit="1" customWidth="1"/>
    <col min="3" max="3" width="10.875" style="4" customWidth="1"/>
    <col min="4" max="4" width="9.375" style="4" customWidth="1"/>
    <col min="5" max="5" width="9.375" style="8" customWidth="1"/>
    <col min="6" max="6" width="9.375" style="4" customWidth="1"/>
    <col min="7" max="7" width="9.375" style="8" customWidth="1"/>
    <col min="8" max="8" width="9.375" style="6" customWidth="1"/>
    <col min="9" max="9" width="9.375" style="7" customWidth="1"/>
    <col min="10" max="10" width="9.375" style="6" customWidth="1"/>
    <col min="11" max="13" width="9.375" style="7" customWidth="1"/>
    <col min="14" max="14" width="9.375" style="6" customWidth="1"/>
    <col min="15" max="15" width="9.375" style="7" customWidth="1"/>
    <col min="16" max="16" width="9.375" style="6" customWidth="1"/>
    <col min="17" max="17" width="9.375" style="7" customWidth="1"/>
    <col min="18" max="18" width="9.375" style="6" customWidth="1"/>
    <col min="19" max="19" width="9.375" style="8" customWidth="1"/>
    <col min="20" max="20" width="9.375" style="6" customWidth="1"/>
    <col min="21" max="21" width="9.375" style="8" customWidth="1"/>
    <col min="22" max="22" width="9.375" style="6" customWidth="1"/>
    <col min="23" max="23" width="9.375" style="8" customWidth="1"/>
    <col min="24" max="24" width="9.375" style="4" customWidth="1"/>
    <col min="25" max="25" width="9.375" style="8" customWidth="1"/>
    <col min="26" max="26" width="9.375" style="4" customWidth="1"/>
    <col min="27" max="27" width="9.375" style="9" customWidth="1"/>
    <col min="28" max="30" width="10.875" style="6" customWidth="1"/>
    <col min="31" max="16384" width="9.00390625" style="6" customWidth="1"/>
  </cols>
  <sheetData>
    <row r="1" spans="1:7" ht="21" customHeight="1">
      <c r="A1" s="2" t="s">
        <v>57</v>
      </c>
      <c r="B1" s="3"/>
      <c r="C1" s="3"/>
      <c r="E1" s="5"/>
      <c r="G1" s="5"/>
    </row>
    <row r="2" spans="1:29" ht="21" customHeight="1">
      <c r="A2" s="6" t="s">
        <v>91</v>
      </c>
      <c r="C2" s="10"/>
      <c r="E2" s="5"/>
      <c r="H2" s="11"/>
      <c r="J2" s="11"/>
      <c r="N2" s="11"/>
      <c r="P2" s="11"/>
      <c r="R2" s="11"/>
      <c r="T2" s="11"/>
      <c r="V2" s="11"/>
      <c r="AC2" s="4" t="s">
        <v>92</v>
      </c>
    </row>
    <row r="3" spans="1:30" ht="21" customHeight="1">
      <c r="A3" s="57" t="s">
        <v>10</v>
      </c>
      <c r="B3" s="57" t="s">
        <v>11</v>
      </c>
      <c r="C3" s="60" t="s">
        <v>50</v>
      </c>
      <c r="D3" s="63" t="s">
        <v>13</v>
      </c>
      <c r="E3" s="64"/>
      <c r="F3" s="63" t="s">
        <v>14</v>
      </c>
      <c r="G3" s="64"/>
      <c r="H3" s="63" t="s">
        <v>15</v>
      </c>
      <c r="I3" s="64"/>
      <c r="J3" s="63" t="s">
        <v>16</v>
      </c>
      <c r="K3" s="64"/>
      <c r="L3" s="63" t="s">
        <v>17</v>
      </c>
      <c r="M3" s="75"/>
      <c r="N3" s="75"/>
      <c r="O3" s="75"/>
      <c r="P3" s="75"/>
      <c r="Q3" s="64"/>
      <c r="R3" s="63" t="s">
        <v>18</v>
      </c>
      <c r="S3" s="75"/>
      <c r="T3" s="75"/>
      <c r="U3" s="75"/>
      <c r="V3" s="75"/>
      <c r="W3" s="64"/>
      <c r="X3" s="63" t="s">
        <v>29</v>
      </c>
      <c r="Y3" s="64"/>
      <c r="Z3" s="63" t="s">
        <v>30</v>
      </c>
      <c r="AA3" s="64"/>
      <c r="AB3" s="65" t="s">
        <v>26</v>
      </c>
      <c r="AC3" s="60" t="s">
        <v>27</v>
      </c>
      <c r="AD3" s="65" t="s">
        <v>28</v>
      </c>
    </row>
    <row r="4" spans="1:30" ht="36" customHeight="1">
      <c r="A4" s="58"/>
      <c r="B4" s="58"/>
      <c r="C4" s="61"/>
      <c r="D4" s="68" t="s">
        <v>51</v>
      </c>
      <c r="E4" s="70" t="s">
        <v>31</v>
      </c>
      <c r="F4" s="68" t="s">
        <v>52</v>
      </c>
      <c r="G4" s="70" t="s">
        <v>31</v>
      </c>
      <c r="H4" s="57" t="s">
        <v>52</v>
      </c>
      <c r="I4" s="70" t="s">
        <v>24</v>
      </c>
      <c r="J4" s="57" t="s">
        <v>52</v>
      </c>
      <c r="K4" s="70" t="s">
        <v>24</v>
      </c>
      <c r="L4" s="63" t="s">
        <v>20</v>
      </c>
      <c r="M4" s="64"/>
      <c r="N4" s="80" t="s">
        <v>32</v>
      </c>
      <c r="O4" s="81"/>
      <c r="P4" s="63" t="s">
        <v>21</v>
      </c>
      <c r="Q4" s="64"/>
      <c r="R4" s="63" t="s">
        <v>20</v>
      </c>
      <c r="S4" s="64"/>
      <c r="T4" s="63" t="s">
        <v>22</v>
      </c>
      <c r="U4" s="64"/>
      <c r="V4" s="63" t="s">
        <v>23</v>
      </c>
      <c r="W4" s="64"/>
      <c r="X4" s="68" t="s">
        <v>52</v>
      </c>
      <c r="Y4" s="70" t="s">
        <v>31</v>
      </c>
      <c r="Z4" s="68" t="s">
        <v>52</v>
      </c>
      <c r="AA4" s="73" t="s">
        <v>31</v>
      </c>
      <c r="AB4" s="66"/>
      <c r="AC4" s="61"/>
      <c r="AD4" s="66"/>
    </row>
    <row r="5" spans="1:30" ht="36" customHeight="1">
      <c r="A5" s="59"/>
      <c r="B5" s="59"/>
      <c r="C5" s="62"/>
      <c r="D5" s="69"/>
      <c r="E5" s="71"/>
      <c r="F5" s="69"/>
      <c r="G5" s="71"/>
      <c r="H5" s="59"/>
      <c r="I5" s="71"/>
      <c r="J5" s="59"/>
      <c r="K5" s="71"/>
      <c r="L5" s="49" t="s">
        <v>52</v>
      </c>
      <c r="M5" s="48" t="s">
        <v>33</v>
      </c>
      <c r="N5" s="13" t="s">
        <v>52</v>
      </c>
      <c r="O5" s="48" t="s">
        <v>49</v>
      </c>
      <c r="P5" s="50" t="s">
        <v>52</v>
      </c>
      <c r="Q5" s="48" t="s">
        <v>48</v>
      </c>
      <c r="R5" s="50" t="s">
        <v>19</v>
      </c>
      <c r="S5" s="48" t="s">
        <v>49</v>
      </c>
      <c r="T5" s="50" t="s">
        <v>52</v>
      </c>
      <c r="U5" s="48" t="s">
        <v>49</v>
      </c>
      <c r="V5" s="50" t="s">
        <v>52</v>
      </c>
      <c r="W5" s="48" t="s">
        <v>33</v>
      </c>
      <c r="X5" s="69"/>
      <c r="Y5" s="71"/>
      <c r="Z5" s="69"/>
      <c r="AA5" s="74"/>
      <c r="AB5" s="67"/>
      <c r="AC5" s="72"/>
      <c r="AD5" s="67"/>
    </row>
    <row r="6" spans="1:30" ht="21" customHeight="1">
      <c r="A6" s="63" t="s">
        <v>34</v>
      </c>
      <c r="B6" s="76"/>
      <c r="C6" s="51">
        <f>SUM(C8:C50)</f>
        <v>8837685</v>
      </c>
      <c r="D6" s="14">
        <f>SUM(D8:D50)</f>
        <v>61878</v>
      </c>
      <c r="E6" s="15">
        <f>D6/8838000*1000</f>
        <v>7.001357773251867</v>
      </c>
      <c r="F6" s="14">
        <f>SUM(F8:F50)</f>
        <v>91644</v>
      </c>
      <c r="G6" s="15">
        <f>F6/8838000*1000</f>
        <v>10.369314324507807</v>
      </c>
      <c r="H6" s="14">
        <f>SUM(H8:H50)</f>
        <v>112</v>
      </c>
      <c r="I6" s="1">
        <f>H6/D6*1000</f>
        <v>1.810013251882737</v>
      </c>
      <c r="J6" s="14">
        <f>SUM(J8:J50)</f>
        <v>46</v>
      </c>
      <c r="K6" s="1">
        <f>J6/D6*1000</f>
        <v>0.7433982998804098</v>
      </c>
      <c r="L6" s="14">
        <f>SUM(L8:L50)</f>
        <v>150</v>
      </c>
      <c r="M6" s="1">
        <f>L6/(D6+N6)*1000</f>
        <v>2.419549963706751</v>
      </c>
      <c r="N6" s="14">
        <f>SUM(N8:N50)</f>
        <v>117</v>
      </c>
      <c r="O6" s="1">
        <f>N6/(D6+N6)*1000</f>
        <v>1.8872489716912655</v>
      </c>
      <c r="P6" s="14">
        <f>SUM(P8:P50)</f>
        <v>33</v>
      </c>
      <c r="Q6" s="1">
        <f>P6/D6*1000</f>
        <v>0.5333074760011636</v>
      </c>
      <c r="R6" s="14">
        <f>SUM(R8:R50)</f>
        <v>1247</v>
      </c>
      <c r="S6" s="1">
        <f>R6/(D6+R6)*1000</f>
        <v>19.754455445544554</v>
      </c>
      <c r="T6" s="14">
        <f>SUM(T8:T50)</f>
        <v>514</v>
      </c>
      <c r="U6" s="1">
        <f>T6/(D6+R6)*1000</f>
        <v>8.142574257425743</v>
      </c>
      <c r="V6" s="14">
        <f>SUM(V8:V50)</f>
        <v>733</v>
      </c>
      <c r="W6" s="1">
        <f>V6/(D6+R6)*1000</f>
        <v>11.611881188118812</v>
      </c>
      <c r="X6" s="14">
        <f>SUM(X8:X50)</f>
        <v>40989</v>
      </c>
      <c r="Y6" s="1">
        <f>X6/8838000*1000</f>
        <v>4.637813985064494</v>
      </c>
      <c r="Z6" s="14">
        <f>SUM(Z8:Z50)</f>
        <v>14832</v>
      </c>
      <c r="AA6" s="52">
        <f>Z6/8838000*1000</f>
        <v>1.6782077393075356</v>
      </c>
      <c r="AB6" s="53">
        <f>SUM(AB8:AB50)</f>
        <v>1905.32</v>
      </c>
      <c r="AC6" s="14">
        <f>SUM(AC8:AC50)</f>
        <v>4135879</v>
      </c>
      <c r="AD6" s="47">
        <f>C6/AB6</f>
        <v>4638.425566309072</v>
      </c>
    </row>
    <row r="7" spans="1:30" ht="21" customHeight="1">
      <c r="A7" s="63" t="s">
        <v>12</v>
      </c>
      <c r="B7" s="64"/>
      <c r="C7" s="54">
        <f>SUM(C8:C41)</f>
        <v>2733685</v>
      </c>
      <c r="D7" s="16">
        <f>SUM(D8:D41)</f>
        <v>18162</v>
      </c>
      <c r="E7" s="15">
        <f>D7/C7*1000</f>
        <v>6.643779367410656</v>
      </c>
      <c r="F7" s="16">
        <f>SUM(F8:F41)</f>
        <v>28365</v>
      </c>
      <c r="G7" s="15">
        <f aca="true" t="shared" si="0" ref="G7:G50">F7/C7*1000</f>
        <v>10.37610405002771</v>
      </c>
      <c r="H7" s="16">
        <f>SUM(H8:H41)</f>
        <v>35</v>
      </c>
      <c r="I7" s="1">
        <f>H7/D7*1000</f>
        <v>1.927100539588151</v>
      </c>
      <c r="J7" s="16">
        <f>SUM(J8:J41)</f>
        <v>14</v>
      </c>
      <c r="K7" s="1">
        <f>J7/D7*1000</f>
        <v>0.7708402158352604</v>
      </c>
      <c r="L7" s="16">
        <f>SUM(L8:L41)</f>
        <v>48</v>
      </c>
      <c r="M7" s="1">
        <f>L7/(D7+N7)*1000</f>
        <v>2.6373626373626373</v>
      </c>
      <c r="N7" s="16">
        <f>SUM(N8:N41)</f>
        <v>38</v>
      </c>
      <c r="O7" s="1">
        <f aca="true" t="shared" si="1" ref="O7:O50">N7/(D7+N7)*1000</f>
        <v>2.087912087912088</v>
      </c>
      <c r="P7" s="16">
        <f>SUM(P8:P41)</f>
        <v>10</v>
      </c>
      <c r="Q7" s="1">
        <f>P7/D7*1000</f>
        <v>0.5506001541680432</v>
      </c>
      <c r="R7" s="16">
        <f>SUM(R8:R41)</f>
        <v>342</v>
      </c>
      <c r="S7" s="1">
        <f>R7/(D7+R7)*1000</f>
        <v>18.482490272373543</v>
      </c>
      <c r="T7" s="16">
        <f>SUM(T8:T41)</f>
        <v>140</v>
      </c>
      <c r="U7" s="1">
        <f>T7/(D7+R7)*1000</f>
        <v>7.565931690445309</v>
      </c>
      <c r="V7" s="16">
        <f>SUM(V8:V41)</f>
        <v>202</v>
      </c>
      <c r="W7" s="1">
        <f>V7/(D7+R7)*1000</f>
        <v>10.91655858192823</v>
      </c>
      <c r="X7" s="16">
        <f>SUM(X8:X41)</f>
        <v>10775</v>
      </c>
      <c r="Y7" s="1">
        <f>X7/C7*1000</f>
        <v>3.9415660546112665</v>
      </c>
      <c r="Z7" s="16">
        <f>SUM(Z8:Z41)</f>
        <v>4497</v>
      </c>
      <c r="AA7" s="18">
        <f aca="true" t="shared" si="2" ref="AA7:AA50">Z7/C7*1000</f>
        <v>1.6450322549964609</v>
      </c>
      <c r="AB7" s="40">
        <f>SUM(AB8:AB41)</f>
        <v>1159.08</v>
      </c>
      <c r="AC7" s="16">
        <f>SUM(AC8:AC41)</f>
        <v>1169788</v>
      </c>
      <c r="AD7" s="47">
        <f>C7/AB7</f>
        <v>2358.4955309383304</v>
      </c>
    </row>
    <row r="8" spans="1:30" ht="21" customHeight="1">
      <c r="A8" s="12" t="s">
        <v>35</v>
      </c>
      <c r="B8" s="27" t="s">
        <v>60</v>
      </c>
      <c r="C8" s="55">
        <v>104993</v>
      </c>
      <c r="D8" s="23">
        <v>731</v>
      </c>
      <c r="E8" s="15">
        <f>D8/$C8*1000</f>
        <v>6.962368919832751</v>
      </c>
      <c r="F8" s="19">
        <v>1027</v>
      </c>
      <c r="G8" s="15">
        <f t="shared" si="0"/>
        <v>9.781604487918242</v>
      </c>
      <c r="H8" s="19">
        <v>1</v>
      </c>
      <c r="I8" s="1">
        <f aca="true" t="shared" si="3" ref="I8:I50">H8/D8*1000</f>
        <v>1.3679890560875512</v>
      </c>
      <c r="J8" s="19">
        <v>1</v>
      </c>
      <c r="K8" s="1">
        <f aca="true" t="shared" si="4" ref="K8:K50">J8/D8*1000</f>
        <v>1.3679890560875512</v>
      </c>
      <c r="L8" s="56">
        <v>3</v>
      </c>
      <c r="M8" s="1">
        <f aca="true" t="shared" si="5" ref="M8:M50">L8/(D8+N8)*1000</f>
        <v>4.092769440654843</v>
      </c>
      <c r="N8" s="56">
        <v>2</v>
      </c>
      <c r="O8" s="1">
        <f t="shared" si="1"/>
        <v>2.728512960436562</v>
      </c>
      <c r="P8" s="56">
        <v>1</v>
      </c>
      <c r="Q8" s="1">
        <f aca="true" t="shared" si="6" ref="Q8:Q50">P8/D8*1000</f>
        <v>1.3679890560875512</v>
      </c>
      <c r="R8" s="20">
        <v>10</v>
      </c>
      <c r="S8" s="1">
        <f aca="true" t="shared" si="7" ref="S8:S50">R8/(D8+R8)*1000</f>
        <v>13.495276653171391</v>
      </c>
      <c r="T8" s="20">
        <v>5</v>
      </c>
      <c r="U8" s="1">
        <f aca="true" t="shared" si="8" ref="U8:U50">T8/(D8+R8)*1000</f>
        <v>6.747638326585696</v>
      </c>
      <c r="V8" s="20">
        <v>5</v>
      </c>
      <c r="W8" s="1">
        <f aca="true" t="shared" si="9" ref="W8:W50">V8/(D8+R8)*1000</f>
        <v>6.747638326585696</v>
      </c>
      <c r="X8" s="19">
        <v>440</v>
      </c>
      <c r="Y8" s="1">
        <f>X8/C8*1000</f>
        <v>4.190755574181136</v>
      </c>
      <c r="Z8" s="19">
        <v>139</v>
      </c>
      <c r="AA8" s="18">
        <f t="shared" si="2"/>
        <v>1.323897783661768</v>
      </c>
      <c r="AB8" s="41">
        <v>22.14</v>
      </c>
      <c r="AC8" s="46">
        <v>48611</v>
      </c>
      <c r="AD8" s="47">
        <f>C8/AB8</f>
        <v>4742.23125564589</v>
      </c>
    </row>
    <row r="9" spans="1:30" ht="21" customHeight="1">
      <c r="A9" s="12" t="s">
        <v>0</v>
      </c>
      <c r="B9" s="27" t="s">
        <v>61</v>
      </c>
      <c r="C9" s="55">
        <v>18279</v>
      </c>
      <c r="D9" s="23">
        <v>36</v>
      </c>
      <c r="E9" s="15">
        <f aca="true" t="shared" si="10" ref="E9:E50">D9/$C9*1000</f>
        <v>1.9694731659281144</v>
      </c>
      <c r="F9" s="19">
        <v>227</v>
      </c>
      <c r="G9" s="15">
        <f t="shared" si="0"/>
        <v>12.418622462935609</v>
      </c>
      <c r="H9" s="19">
        <v>0</v>
      </c>
      <c r="I9" s="1">
        <f t="shared" si="3"/>
        <v>0</v>
      </c>
      <c r="J9" s="19">
        <v>0</v>
      </c>
      <c r="K9" s="1">
        <f t="shared" si="4"/>
        <v>0</v>
      </c>
      <c r="L9" s="14">
        <v>0</v>
      </c>
      <c r="M9" s="1">
        <f t="shared" si="5"/>
        <v>0</v>
      </c>
      <c r="N9" s="14">
        <v>0</v>
      </c>
      <c r="O9" s="1">
        <f t="shared" si="1"/>
        <v>0</v>
      </c>
      <c r="P9" s="14">
        <v>0</v>
      </c>
      <c r="Q9" s="1">
        <f t="shared" si="6"/>
        <v>0</v>
      </c>
      <c r="R9" s="20">
        <v>2</v>
      </c>
      <c r="S9" s="1">
        <f t="shared" si="7"/>
        <v>52.63157894736842</v>
      </c>
      <c r="T9" s="20">
        <v>2</v>
      </c>
      <c r="U9" s="1">
        <f t="shared" si="8"/>
        <v>52.63157894736842</v>
      </c>
      <c r="V9" s="20">
        <v>0</v>
      </c>
      <c r="W9" s="1">
        <f t="shared" si="9"/>
        <v>0</v>
      </c>
      <c r="X9" s="19">
        <v>38</v>
      </c>
      <c r="Y9" s="1">
        <f aca="true" t="shared" si="11" ref="Y9:Y50">X9/C9*1000</f>
        <v>2.0788883418130095</v>
      </c>
      <c r="Z9" s="19">
        <v>17</v>
      </c>
      <c r="AA9" s="18">
        <f t="shared" si="2"/>
        <v>0.9300289950216095</v>
      </c>
      <c r="AB9" s="41">
        <v>34.34</v>
      </c>
      <c r="AC9" s="46">
        <v>7580</v>
      </c>
      <c r="AD9" s="47">
        <f aca="true" t="shared" si="12" ref="AD9:AD50">C9/AB9</f>
        <v>532.2947000582411</v>
      </c>
    </row>
    <row r="10" spans="1:30" ht="21" customHeight="1">
      <c r="A10" s="12" t="s">
        <v>0</v>
      </c>
      <c r="B10" s="27" t="s">
        <v>62</v>
      </c>
      <c r="C10" s="55">
        <v>136868</v>
      </c>
      <c r="D10" s="23">
        <v>924</v>
      </c>
      <c r="E10" s="15">
        <f t="shared" si="10"/>
        <v>6.751030189671801</v>
      </c>
      <c r="F10" s="19">
        <v>1114</v>
      </c>
      <c r="G10" s="15">
        <f t="shared" si="0"/>
        <v>8.139229038197387</v>
      </c>
      <c r="H10" s="19">
        <v>3</v>
      </c>
      <c r="I10" s="1">
        <f t="shared" si="3"/>
        <v>3.246753246753247</v>
      </c>
      <c r="J10" s="19">
        <v>1</v>
      </c>
      <c r="K10" s="1">
        <f t="shared" si="4"/>
        <v>1.0822510822510822</v>
      </c>
      <c r="L10" s="14">
        <v>3</v>
      </c>
      <c r="M10" s="1">
        <f t="shared" si="5"/>
        <v>3.239740820734341</v>
      </c>
      <c r="N10" s="14">
        <v>2</v>
      </c>
      <c r="O10" s="1">
        <f t="shared" si="1"/>
        <v>2.1598272138228944</v>
      </c>
      <c r="P10" s="14">
        <v>1</v>
      </c>
      <c r="Q10" s="1">
        <f t="shared" si="6"/>
        <v>1.0822510822510822</v>
      </c>
      <c r="R10" s="20">
        <v>26</v>
      </c>
      <c r="S10" s="1">
        <f t="shared" si="7"/>
        <v>27.36842105263158</v>
      </c>
      <c r="T10" s="20">
        <v>10</v>
      </c>
      <c r="U10" s="1">
        <f t="shared" si="8"/>
        <v>10.526315789473683</v>
      </c>
      <c r="V10" s="20">
        <v>16</v>
      </c>
      <c r="W10" s="1">
        <f t="shared" si="9"/>
        <v>16.842105263157894</v>
      </c>
      <c r="X10" s="19">
        <v>408</v>
      </c>
      <c r="Y10" s="1">
        <f t="shared" si="11"/>
        <v>2.9809743694654705</v>
      </c>
      <c r="Z10" s="19">
        <v>170</v>
      </c>
      <c r="AA10" s="18">
        <f t="shared" si="2"/>
        <v>1.242072653943946</v>
      </c>
      <c r="AB10" s="42">
        <v>47.9</v>
      </c>
      <c r="AC10" s="46">
        <v>58088</v>
      </c>
      <c r="AD10" s="47">
        <f t="shared" si="12"/>
        <v>2857.3695198329856</v>
      </c>
    </row>
    <row r="11" spans="1:30" ht="21" customHeight="1">
      <c r="A11" s="13" t="s">
        <v>0</v>
      </c>
      <c r="B11" s="27" t="s">
        <v>63</v>
      </c>
      <c r="C11" s="55">
        <v>9079</v>
      </c>
      <c r="D11" s="23">
        <v>31</v>
      </c>
      <c r="E11" s="15">
        <f t="shared" si="10"/>
        <v>3.4144729595770458</v>
      </c>
      <c r="F11" s="19">
        <v>151</v>
      </c>
      <c r="G11" s="15">
        <f t="shared" si="0"/>
        <v>16.631787641810774</v>
      </c>
      <c r="H11" s="19">
        <v>0</v>
      </c>
      <c r="I11" s="1">
        <f t="shared" si="3"/>
        <v>0</v>
      </c>
      <c r="J11" s="19">
        <v>0</v>
      </c>
      <c r="K11" s="1">
        <f t="shared" si="4"/>
        <v>0</v>
      </c>
      <c r="L11" s="14">
        <v>0</v>
      </c>
      <c r="M11" s="1">
        <f t="shared" si="5"/>
        <v>0</v>
      </c>
      <c r="N11" s="14">
        <v>0</v>
      </c>
      <c r="O11" s="1">
        <f t="shared" si="1"/>
        <v>0</v>
      </c>
      <c r="P11" s="14">
        <v>0</v>
      </c>
      <c r="Q11" s="1">
        <f t="shared" si="6"/>
        <v>0</v>
      </c>
      <c r="R11" s="20">
        <v>1</v>
      </c>
      <c r="S11" s="1">
        <f t="shared" si="7"/>
        <v>31.25</v>
      </c>
      <c r="T11" s="20">
        <v>0</v>
      </c>
      <c r="U11" s="1">
        <f t="shared" si="8"/>
        <v>0</v>
      </c>
      <c r="V11" s="20">
        <v>1</v>
      </c>
      <c r="W11" s="1">
        <f t="shared" si="9"/>
        <v>31.25</v>
      </c>
      <c r="X11" s="19">
        <v>22</v>
      </c>
      <c r="Y11" s="1">
        <f t="shared" si="11"/>
        <v>2.4231743584095167</v>
      </c>
      <c r="Z11" s="19">
        <v>14</v>
      </c>
      <c r="AA11" s="18">
        <f t="shared" si="2"/>
        <v>1.5420200462606013</v>
      </c>
      <c r="AB11" s="41">
        <v>98.75</v>
      </c>
      <c r="AC11" s="46">
        <v>3645</v>
      </c>
      <c r="AD11" s="47">
        <f t="shared" si="12"/>
        <v>91.93924050632911</v>
      </c>
    </row>
    <row r="12" spans="1:30" ht="21" customHeight="1">
      <c r="A12" s="77" t="s">
        <v>36</v>
      </c>
      <c r="B12" s="27" t="s">
        <v>64</v>
      </c>
      <c r="C12" s="55">
        <v>87456</v>
      </c>
      <c r="D12" s="23">
        <v>750</v>
      </c>
      <c r="E12" s="15">
        <f t="shared" si="10"/>
        <v>8.575740944017564</v>
      </c>
      <c r="F12" s="19">
        <v>768</v>
      </c>
      <c r="G12" s="15">
        <f t="shared" si="0"/>
        <v>8.781558726673985</v>
      </c>
      <c r="H12" s="19">
        <v>1</v>
      </c>
      <c r="I12" s="1">
        <f t="shared" si="3"/>
        <v>1.3333333333333333</v>
      </c>
      <c r="J12" s="19">
        <v>0</v>
      </c>
      <c r="K12" s="1">
        <f t="shared" si="4"/>
        <v>0</v>
      </c>
      <c r="L12" s="14">
        <v>1</v>
      </c>
      <c r="M12" s="1">
        <f t="shared" si="5"/>
        <v>1.3315579227696406</v>
      </c>
      <c r="N12" s="14">
        <v>1</v>
      </c>
      <c r="O12" s="1">
        <f t="shared" si="1"/>
        <v>1.3315579227696406</v>
      </c>
      <c r="P12" s="14">
        <v>0</v>
      </c>
      <c r="Q12" s="1">
        <f t="shared" si="6"/>
        <v>0</v>
      </c>
      <c r="R12" s="20">
        <v>13</v>
      </c>
      <c r="S12" s="1">
        <f t="shared" si="7"/>
        <v>17.03800786369594</v>
      </c>
      <c r="T12" s="20">
        <v>4</v>
      </c>
      <c r="U12" s="1">
        <f t="shared" si="8"/>
        <v>5.242463958060289</v>
      </c>
      <c r="V12" s="20">
        <v>9</v>
      </c>
      <c r="W12" s="1">
        <f t="shared" si="9"/>
        <v>11.795543905635649</v>
      </c>
      <c r="X12" s="19">
        <v>470</v>
      </c>
      <c r="Y12" s="1">
        <f t="shared" si="11"/>
        <v>5.374130991584339</v>
      </c>
      <c r="Z12" s="19">
        <v>150</v>
      </c>
      <c r="AA12" s="18">
        <f t="shared" si="2"/>
        <v>1.7151481888035127</v>
      </c>
      <c r="AB12" s="41">
        <v>14.87</v>
      </c>
      <c r="AC12" s="46">
        <v>40243</v>
      </c>
      <c r="AD12" s="47">
        <f t="shared" si="12"/>
        <v>5881.371889710827</v>
      </c>
    </row>
    <row r="13" spans="1:30" ht="21" customHeight="1">
      <c r="A13" s="78"/>
      <c r="B13" s="27" t="s">
        <v>65</v>
      </c>
      <c r="C13" s="55">
        <v>287730</v>
      </c>
      <c r="D13" s="23">
        <v>2282</v>
      </c>
      <c r="E13" s="15">
        <f t="shared" si="10"/>
        <v>7.931046467174086</v>
      </c>
      <c r="F13" s="19">
        <v>2398</v>
      </c>
      <c r="G13" s="15">
        <f t="shared" si="0"/>
        <v>8.334202203454627</v>
      </c>
      <c r="H13" s="19">
        <v>4</v>
      </c>
      <c r="I13" s="1">
        <f t="shared" si="3"/>
        <v>1.7528483786152498</v>
      </c>
      <c r="J13" s="19">
        <v>2</v>
      </c>
      <c r="K13" s="1">
        <f t="shared" si="4"/>
        <v>0.8764241893076249</v>
      </c>
      <c r="L13" s="14">
        <v>10</v>
      </c>
      <c r="M13" s="1">
        <f t="shared" si="5"/>
        <v>4.364906154517678</v>
      </c>
      <c r="N13" s="14">
        <v>9</v>
      </c>
      <c r="O13" s="1">
        <f t="shared" si="1"/>
        <v>3.9284155390659103</v>
      </c>
      <c r="P13" s="14">
        <v>1</v>
      </c>
      <c r="Q13" s="1">
        <f t="shared" si="6"/>
        <v>0.43821209465381245</v>
      </c>
      <c r="R13" s="20">
        <v>33</v>
      </c>
      <c r="S13" s="1">
        <f t="shared" si="7"/>
        <v>14.254859611231103</v>
      </c>
      <c r="T13" s="20">
        <v>19</v>
      </c>
      <c r="U13" s="1">
        <f t="shared" si="8"/>
        <v>8.207343412526997</v>
      </c>
      <c r="V13" s="20">
        <v>14</v>
      </c>
      <c r="W13" s="1">
        <f t="shared" si="9"/>
        <v>6.047516198704104</v>
      </c>
      <c r="X13" s="19">
        <v>1363</v>
      </c>
      <c r="Y13" s="1">
        <f t="shared" si="11"/>
        <v>4.7370799012963545</v>
      </c>
      <c r="Z13" s="19">
        <v>366</v>
      </c>
      <c r="AA13" s="18">
        <f t="shared" si="2"/>
        <v>1.2720258575748098</v>
      </c>
      <c r="AB13" s="41">
        <v>76.49</v>
      </c>
      <c r="AC13" s="46">
        <v>125089</v>
      </c>
      <c r="AD13" s="47">
        <f t="shared" si="12"/>
        <v>3761.6681919205125</v>
      </c>
    </row>
    <row r="14" spans="1:30" ht="21" customHeight="1">
      <c r="A14" s="79"/>
      <c r="B14" s="27" t="s">
        <v>66</v>
      </c>
      <c r="C14" s="55">
        <v>30927</v>
      </c>
      <c r="D14" s="23">
        <v>259</v>
      </c>
      <c r="E14" s="15">
        <f t="shared" si="10"/>
        <v>8.374559446438386</v>
      </c>
      <c r="F14" s="19">
        <v>277</v>
      </c>
      <c r="G14" s="15">
        <f t="shared" si="0"/>
        <v>8.956575160862677</v>
      </c>
      <c r="H14" s="19">
        <v>1</v>
      </c>
      <c r="I14" s="1">
        <f t="shared" si="3"/>
        <v>3.8610038610038613</v>
      </c>
      <c r="J14" s="19">
        <v>0</v>
      </c>
      <c r="K14" s="1">
        <f t="shared" si="4"/>
        <v>0</v>
      </c>
      <c r="L14" s="14">
        <v>1</v>
      </c>
      <c r="M14" s="1">
        <f t="shared" si="5"/>
        <v>3.8461538461538463</v>
      </c>
      <c r="N14" s="14">
        <v>1</v>
      </c>
      <c r="O14" s="1">
        <f t="shared" si="1"/>
        <v>3.8461538461538463</v>
      </c>
      <c r="P14" s="14">
        <v>0</v>
      </c>
      <c r="Q14" s="1">
        <f t="shared" si="6"/>
        <v>0</v>
      </c>
      <c r="R14" s="20">
        <v>4</v>
      </c>
      <c r="S14" s="1">
        <f t="shared" si="7"/>
        <v>15.209125475285171</v>
      </c>
      <c r="T14" s="20">
        <v>2</v>
      </c>
      <c r="U14" s="1">
        <f t="shared" si="8"/>
        <v>7.604562737642586</v>
      </c>
      <c r="V14" s="20">
        <v>2</v>
      </c>
      <c r="W14" s="1">
        <f t="shared" si="9"/>
        <v>7.604562737642586</v>
      </c>
      <c r="X14" s="19">
        <v>118</v>
      </c>
      <c r="Y14" s="1">
        <f t="shared" si="11"/>
        <v>3.815436350114786</v>
      </c>
      <c r="Z14" s="19">
        <v>26</v>
      </c>
      <c r="AA14" s="18">
        <f t="shared" si="2"/>
        <v>0.8406893652795292</v>
      </c>
      <c r="AB14" s="41">
        <v>16.81</v>
      </c>
      <c r="AC14" s="46">
        <v>12747</v>
      </c>
      <c r="AD14" s="47">
        <f t="shared" si="12"/>
        <v>1839.7977394408092</v>
      </c>
    </row>
    <row r="15" spans="1:30" ht="21" customHeight="1">
      <c r="A15" s="12" t="s">
        <v>37</v>
      </c>
      <c r="B15" s="27" t="s">
        <v>67</v>
      </c>
      <c r="C15" s="55">
        <v>143096</v>
      </c>
      <c r="D15" s="23">
        <v>1099</v>
      </c>
      <c r="E15" s="15">
        <f t="shared" si="10"/>
        <v>7.680158774528987</v>
      </c>
      <c r="F15" s="19">
        <v>1729</v>
      </c>
      <c r="G15" s="15">
        <f t="shared" si="0"/>
        <v>12.082797562475541</v>
      </c>
      <c r="H15" s="19">
        <v>3</v>
      </c>
      <c r="I15" s="1">
        <f t="shared" si="3"/>
        <v>2.72975432211101</v>
      </c>
      <c r="J15" s="19">
        <v>0</v>
      </c>
      <c r="K15" s="1">
        <f t="shared" si="4"/>
        <v>0</v>
      </c>
      <c r="L15" s="14">
        <v>2</v>
      </c>
      <c r="M15" s="1">
        <f t="shared" si="5"/>
        <v>1.8165304268846503</v>
      </c>
      <c r="N15" s="14">
        <v>2</v>
      </c>
      <c r="O15" s="1">
        <f t="shared" si="1"/>
        <v>1.8165304268846503</v>
      </c>
      <c r="P15" s="14">
        <v>0</v>
      </c>
      <c r="Q15" s="1">
        <f t="shared" si="6"/>
        <v>0</v>
      </c>
      <c r="R15" s="20">
        <v>16</v>
      </c>
      <c r="S15" s="1">
        <f t="shared" si="7"/>
        <v>14.349775784753364</v>
      </c>
      <c r="T15" s="20">
        <v>5</v>
      </c>
      <c r="U15" s="1">
        <f t="shared" si="8"/>
        <v>4.484304932735426</v>
      </c>
      <c r="V15" s="20">
        <v>11</v>
      </c>
      <c r="W15" s="1">
        <f t="shared" si="9"/>
        <v>9.865470852017937</v>
      </c>
      <c r="X15" s="19">
        <v>660</v>
      </c>
      <c r="Y15" s="1">
        <f t="shared" si="11"/>
        <v>4.612288254039246</v>
      </c>
      <c r="Z15" s="19">
        <v>271</v>
      </c>
      <c r="AA15" s="18">
        <f t="shared" si="2"/>
        <v>1.89383351037066</v>
      </c>
      <c r="AB15" s="41">
        <v>12.71</v>
      </c>
      <c r="AC15" s="46">
        <v>67860</v>
      </c>
      <c r="AD15" s="47">
        <f t="shared" si="12"/>
        <v>11258.536585365853</v>
      </c>
    </row>
    <row r="16" spans="1:30" ht="21" customHeight="1">
      <c r="A16" s="13" t="s">
        <v>0</v>
      </c>
      <c r="B16" s="27" t="s">
        <v>68</v>
      </c>
      <c r="C16" s="55">
        <v>119764</v>
      </c>
      <c r="D16" s="23">
        <v>691</v>
      </c>
      <c r="E16" s="15">
        <f t="shared" si="10"/>
        <v>5.76968037139708</v>
      </c>
      <c r="F16" s="19">
        <v>1435</v>
      </c>
      <c r="G16" s="15">
        <f t="shared" si="0"/>
        <v>11.981897732206674</v>
      </c>
      <c r="H16" s="19">
        <v>1</v>
      </c>
      <c r="I16" s="1">
        <f t="shared" si="3"/>
        <v>1.447178002894356</v>
      </c>
      <c r="J16" s="19">
        <v>1</v>
      </c>
      <c r="K16" s="1">
        <f t="shared" si="4"/>
        <v>1.447178002894356</v>
      </c>
      <c r="L16" s="14">
        <v>3</v>
      </c>
      <c r="M16" s="1">
        <f t="shared" si="5"/>
        <v>4.329004329004329</v>
      </c>
      <c r="N16" s="14">
        <v>2</v>
      </c>
      <c r="O16" s="1">
        <f t="shared" si="1"/>
        <v>2.886002886002886</v>
      </c>
      <c r="P16" s="14">
        <v>1</v>
      </c>
      <c r="Q16" s="1">
        <f t="shared" si="6"/>
        <v>1.447178002894356</v>
      </c>
      <c r="R16" s="20">
        <v>19</v>
      </c>
      <c r="S16" s="1">
        <f t="shared" si="7"/>
        <v>26.76056338028169</v>
      </c>
      <c r="T16" s="20">
        <v>8</v>
      </c>
      <c r="U16" s="1">
        <f t="shared" si="8"/>
        <v>11.267605633802818</v>
      </c>
      <c r="V16" s="20">
        <v>11</v>
      </c>
      <c r="W16" s="1">
        <f t="shared" si="9"/>
        <v>15.492957746478874</v>
      </c>
      <c r="X16" s="19">
        <v>589</v>
      </c>
      <c r="Y16" s="1">
        <f t="shared" si="11"/>
        <v>4.918005410640927</v>
      </c>
      <c r="Z16" s="19">
        <v>214</v>
      </c>
      <c r="AA16" s="18">
        <f t="shared" si="2"/>
        <v>1.7868474666844796</v>
      </c>
      <c r="AB16" s="42">
        <v>12.3</v>
      </c>
      <c r="AC16" s="46">
        <v>57379</v>
      </c>
      <c r="AD16" s="47">
        <f t="shared" si="12"/>
        <v>9736.91056910569</v>
      </c>
    </row>
    <row r="17" spans="1:30" ht="21" customHeight="1">
      <c r="A17" s="12" t="s">
        <v>25</v>
      </c>
      <c r="B17" s="27" t="s">
        <v>1</v>
      </c>
      <c r="C17" s="55">
        <v>55177</v>
      </c>
      <c r="D17" s="23">
        <v>351</v>
      </c>
      <c r="E17" s="15">
        <f t="shared" si="10"/>
        <v>6.361346213096036</v>
      </c>
      <c r="F17" s="19">
        <v>536</v>
      </c>
      <c r="G17" s="15">
        <f t="shared" si="0"/>
        <v>9.714192507747793</v>
      </c>
      <c r="H17" s="19">
        <v>0</v>
      </c>
      <c r="I17" s="1">
        <f t="shared" si="3"/>
        <v>0</v>
      </c>
      <c r="J17" s="19">
        <v>0</v>
      </c>
      <c r="K17" s="1">
        <f t="shared" si="4"/>
        <v>0</v>
      </c>
      <c r="L17" s="14">
        <v>3</v>
      </c>
      <c r="M17" s="1">
        <f t="shared" si="5"/>
        <v>8.474576271186441</v>
      </c>
      <c r="N17" s="14">
        <v>3</v>
      </c>
      <c r="O17" s="1">
        <f t="shared" si="1"/>
        <v>8.474576271186441</v>
      </c>
      <c r="P17" s="14">
        <v>0</v>
      </c>
      <c r="Q17" s="1">
        <f t="shared" si="6"/>
        <v>0</v>
      </c>
      <c r="R17" s="20">
        <v>7</v>
      </c>
      <c r="S17" s="1">
        <f t="shared" si="7"/>
        <v>19.553072625698324</v>
      </c>
      <c r="T17" s="20">
        <v>5</v>
      </c>
      <c r="U17" s="1">
        <f t="shared" si="8"/>
        <v>13.966480446927374</v>
      </c>
      <c r="V17" s="20">
        <v>2</v>
      </c>
      <c r="W17" s="1">
        <f t="shared" si="9"/>
        <v>5.58659217877095</v>
      </c>
      <c r="X17" s="19">
        <v>212</v>
      </c>
      <c r="Y17" s="1">
        <f t="shared" si="11"/>
        <v>3.8421806187360676</v>
      </c>
      <c r="Z17" s="19">
        <v>77</v>
      </c>
      <c r="AA17" s="18">
        <f t="shared" si="2"/>
        <v>1.3955089983145152</v>
      </c>
      <c r="AB17" s="41">
        <v>18.69</v>
      </c>
      <c r="AC17" s="46">
        <v>22415</v>
      </c>
      <c r="AD17" s="47">
        <f t="shared" si="12"/>
        <v>2952.2204387372926</v>
      </c>
    </row>
    <row r="18" spans="1:30" ht="21" customHeight="1">
      <c r="A18" s="12" t="s">
        <v>0</v>
      </c>
      <c r="B18" s="27" t="s">
        <v>69</v>
      </c>
      <c r="C18" s="55">
        <v>75033</v>
      </c>
      <c r="D18" s="23">
        <v>489</v>
      </c>
      <c r="E18" s="15">
        <f t="shared" si="10"/>
        <v>6.5171324617168445</v>
      </c>
      <c r="F18" s="19">
        <v>654</v>
      </c>
      <c r="G18" s="15">
        <f t="shared" si="0"/>
        <v>8.716164887449523</v>
      </c>
      <c r="H18" s="19">
        <v>1</v>
      </c>
      <c r="I18" s="1">
        <f t="shared" si="3"/>
        <v>2.044989775051125</v>
      </c>
      <c r="J18" s="19">
        <v>1</v>
      </c>
      <c r="K18" s="1">
        <f t="shared" si="4"/>
        <v>2.044989775051125</v>
      </c>
      <c r="L18" s="14">
        <v>2</v>
      </c>
      <c r="M18" s="1">
        <f t="shared" si="5"/>
        <v>4.0733197556008145</v>
      </c>
      <c r="N18" s="14">
        <v>2</v>
      </c>
      <c r="O18" s="1">
        <f t="shared" si="1"/>
        <v>4.0733197556008145</v>
      </c>
      <c r="P18" s="14">
        <v>0</v>
      </c>
      <c r="Q18" s="1">
        <f t="shared" si="6"/>
        <v>0</v>
      </c>
      <c r="R18" s="20">
        <v>11</v>
      </c>
      <c r="S18" s="1">
        <f t="shared" si="7"/>
        <v>22</v>
      </c>
      <c r="T18" s="20">
        <v>4</v>
      </c>
      <c r="U18" s="1">
        <f t="shared" si="8"/>
        <v>8</v>
      </c>
      <c r="V18" s="20">
        <v>7</v>
      </c>
      <c r="W18" s="1">
        <f t="shared" si="9"/>
        <v>14</v>
      </c>
      <c r="X18" s="19">
        <v>243</v>
      </c>
      <c r="Y18" s="1">
        <f t="shared" si="11"/>
        <v>3.2385750269881255</v>
      </c>
      <c r="Z18" s="19">
        <v>99</v>
      </c>
      <c r="AA18" s="18">
        <f t="shared" si="2"/>
        <v>1.3194194554396066</v>
      </c>
      <c r="AB18" s="41">
        <v>25.55</v>
      </c>
      <c r="AC18" s="46">
        <v>29569</v>
      </c>
      <c r="AD18" s="47">
        <f t="shared" si="12"/>
        <v>2936.7123287671234</v>
      </c>
    </row>
    <row r="19" spans="1:30" ht="21" customHeight="1">
      <c r="A19" s="12"/>
      <c r="B19" s="27" t="s">
        <v>70</v>
      </c>
      <c r="C19" s="55">
        <v>119367</v>
      </c>
      <c r="D19" s="23">
        <v>775</v>
      </c>
      <c r="E19" s="15">
        <f t="shared" si="10"/>
        <v>6.4925817018103835</v>
      </c>
      <c r="F19" s="19">
        <v>1190</v>
      </c>
      <c r="G19" s="15">
        <f t="shared" si="0"/>
        <v>9.969254484070136</v>
      </c>
      <c r="H19" s="19">
        <v>1</v>
      </c>
      <c r="I19" s="1">
        <f t="shared" si="3"/>
        <v>1.2903225806451613</v>
      </c>
      <c r="J19" s="19">
        <v>1</v>
      </c>
      <c r="K19" s="1">
        <f t="shared" si="4"/>
        <v>1.2903225806451613</v>
      </c>
      <c r="L19" s="14">
        <v>1</v>
      </c>
      <c r="M19" s="1">
        <f t="shared" si="5"/>
        <v>1.2903225806451613</v>
      </c>
      <c r="N19" s="14">
        <v>0</v>
      </c>
      <c r="O19" s="1">
        <f t="shared" si="1"/>
        <v>0</v>
      </c>
      <c r="P19" s="14">
        <v>1</v>
      </c>
      <c r="Q19" s="1">
        <f t="shared" si="6"/>
        <v>1.2903225806451613</v>
      </c>
      <c r="R19" s="20">
        <v>15</v>
      </c>
      <c r="S19" s="1">
        <f t="shared" si="7"/>
        <v>18.9873417721519</v>
      </c>
      <c r="T19" s="20">
        <v>2</v>
      </c>
      <c r="U19" s="1">
        <f t="shared" si="8"/>
        <v>2.5316455696202533</v>
      </c>
      <c r="V19" s="20">
        <v>13</v>
      </c>
      <c r="W19" s="1">
        <f t="shared" si="9"/>
        <v>16.455696202531648</v>
      </c>
      <c r="X19" s="19">
        <v>482</v>
      </c>
      <c r="Y19" s="1">
        <f t="shared" si="11"/>
        <v>4.037966942287232</v>
      </c>
      <c r="Z19" s="19">
        <v>242</v>
      </c>
      <c r="AA19" s="18">
        <f t="shared" si="2"/>
        <v>2.0273609959201457</v>
      </c>
      <c r="AB19" s="41">
        <v>18.27</v>
      </c>
      <c r="AC19" s="46">
        <v>52686</v>
      </c>
      <c r="AD19" s="47">
        <f t="shared" si="12"/>
        <v>6533.497536945813</v>
      </c>
    </row>
    <row r="20" spans="1:30" ht="21" customHeight="1">
      <c r="A20" s="29" t="s">
        <v>58</v>
      </c>
      <c r="B20" s="28" t="s">
        <v>71</v>
      </c>
      <c r="C20" s="55">
        <v>68775</v>
      </c>
      <c r="D20" s="23">
        <v>396</v>
      </c>
      <c r="E20" s="15">
        <f t="shared" si="10"/>
        <v>5.757906215921483</v>
      </c>
      <c r="F20" s="19">
        <v>732</v>
      </c>
      <c r="G20" s="15">
        <f t="shared" si="0"/>
        <v>10.64340239912759</v>
      </c>
      <c r="H20" s="19">
        <v>0</v>
      </c>
      <c r="I20" s="1">
        <f t="shared" si="3"/>
        <v>0</v>
      </c>
      <c r="J20" s="19">
        <v>0</v>
      </c>
      <c r="K20" s="1">
        <f t="shared" si="4"/>
        <v>0</v>
      </c>
      <c r="L20" s="14">
        <v>2</v>
      </c>
      <c r="M20" s="1">
        <f t="shared" si="5"/>
        <v>5.025125628140704</v>
      </c>
      <c r="N20" s="14">
        <v>2</v>
      </c>
      <c r="O20" s="1">
        <f t="shared" si="1"/>
        <v>5.025125628140704</v>
      </c>
      <c r="P20" s="14">
        <v>0</v>
      </c>
      <c r="Q20" s="1">
        <f t="shared" si="6"/>
        <v>0</v>
      </c>
      <c r="R20" s="20">
        <v>10</v>
      </c>
      <c r="S20" s="1">
        <f t="shared" si="7"/>
        <v>24.630541871921185</v>
      </c>
      <c r="T20" s="20">
        <v>3</v>
      </c>
      <c r="U20" s="1">
        <f t="shared" si="8"/>
        <v>7.389162561576354</v>
      </c>
      <c r="V20" s="20">
        <v>7</v>
      </c>
      <c r="W20" s="1">
        <f t="shared" si="9"/>
        <v>17.241379310344826</v>
      </c>
      <c r="X20" s="19">
        <v>221</v>
      </c>
      <c r="Y20" s="1">
        <f t="shared" si="11"/>
        <v>3.213376953834969</v>
      </c>
      <c r="Z20" s="19">
        <v>96</v>
      </c>
      <c r="AA20" s="18">
        <f t="shared" si="2"/>
        <v>1.395856052344602</v>
      </c>
      <c r="AB20" s="41">
        <v>25.33</v>
      </c>
      <c r="AC20" s="46">
        <v>30009</v>
      </c>
      <c r="AD20" s="47">
        <f t="shared" si="12"/>
        <v>2715.1598894591393</v>
      </c>
    </row>
    <row r="21" spans="1:30" ht="21" customHeight="1">
      <c r="A21" s="12"/>
      <c r="B21" s="28" t="s">
        <v>72</v>
      </c>
      <c r="C21" s="55">
        <v>117641</v>
      </c>
      <c r="D21" s="23">
        <v>754</v>
      </c>
      <c r="E21" s="15">
        <f t="shared" si="10"/>
        <v>6.409330080499146</v>
      </c>
      <c r="F21" s="19">
        <v>1398</v>
      </c>
      <c r="G21" s="15">
        <f t="shared" si="0"/>
        <v>11.883612006018309</v>
      </c>
      <c r="H21" s="19">
        <v>3</v>
      </c>
      <c r="I21" s="1">
        <f t="shared" si="3"/>
        <v>3.9787798408488064</v>
      </c>
      <c r="J21" s="19">
        <v>1</v>
      </c>
      <c r="K21" s="1">
        <f t="shared" si="4"/>
        <v>1.3262599469496021</v>
      </c>
      <c r="L21" s="14">
        <v>0</v>
      </c>
      <c r="M21" s="1">
        <f t="shared" si="5"/>
        <v>0</v>
      </c>
      <c r="N21" s="14">
        <v>0</v>
      </c>
      <c r="O21" s="1">
        <f t="shared" si="1"/>
        <v>0</v>
      </c>
      <c r="P21" s="14">
        <v>0</v>
      </c>
      <c r="Q21" s="1">
        <f t="shared" si="6"/>
        <v>0</v>
      </c>
      <c r="R21" s="20">
        <v>17</v>
      </c>
      <c r="S21" s="1">
        <f t="shared" si="7"/>
        <v>22.04928664072633</v>
      </c>
      <c r="T21" s="20">
        <v>8</v>
      </c>
      <c r="U21" s="1">
        <f t="shared" si="8"/>
        <v>10.376134889753567</v>
      </c>
      <c r="V21" s="20">
        <v>9</v>
      </c>
      <c r="W21" s="1">
        <f t="shared" si="9"/>
        <v>11.673151750972762</v>
      </c>
      <c r="X21" s="19">
        <v>469</v>
      </c>
      <c r="Y21" s="1">
        <f t="shared" si="11"/>
        <v>3.9867053153237393</v>
      </c>
      <c r="Z21" s="19">
        <v>195</v>
      </c>
      <c r="AA21" s="18">
        <f t="shared" si="2"/>
        <v>1.6575853656463309</v>
      </c>
      <c r="AB21" s="41">
        <v>16.66</v>
      </c>
      <c r="AC21" s="46">
        <v>51902</v>
      </c>
      <c r="AD21" s="47">
        <f t="shared" si="12"/>
        <v>7061.284513805522</v>
      </c>
    </row>
    <row r="22" spans="1:30" ht="21" customHeight="1">
      <c r="A22" s="12"/>
      <c r="B22" s="28" t="s">
        <v>2</v>
      </c>
      <c r="C22" s="55">
        <v>108736</v>
      </c>
      <c r="D22" s="23">
        <v>634</v>
      </c>
      <c r="E22" s="15">
        <f t="shared" si="10"/>
        <v>5.830635668040023</v>
      </c>
      <c r="F22" s="19">
        <v>1266</v>
      </c>
      <c r="G22" s="15">
        <f t="shared" si="0"/>
        <v>11.642878163625662</v>
      </c>
      <c r="H22" s="19">
        <v>2</v>
      </c>
      <c r="I22" s="1">
        <f t="shared" si="3"/>
        <v>3.1545741324921135</v>
      </c>
      <c r="J22" s="19">
        <v>0</v>
      </c>
      <c r="K22" s="1">
        <f t="shared" si="4"/>
        <v>0</v>
      </c>
      <c r="L22" s="14">
        <v>1</v>
      </c>
      <c r="M22" s="1">
        <f t="shared" si="5"/>
        <v>1.574803149606299</v>
      </c>
      <c r="N22" s="14">
        <v>1</v>
      </c>
      <c r="O22" s="1">
        <f t="shared" si="1"/>
        <v>1.574803149606299</v>
      </c>
      <c r="P22" s="14">
        <v>0</v>
      </c>
      <c r="Q22" s="1">
        <f t="shared" si="6"/>
        <v>0</v>
      </c>
      <c r="R22" s="20">
        <v>16</v>
      </c>
      <c r="S22" s="1">
        <f t="shared" si="7"/>
        <v>24.615384615384617</v>
      </c>
      <c r="T22" s="20">
        <v>9</v>
      </c>
      <c r="U22" s="1">
        <f t="shared" si="8"/>
        <v>13.846153846153847</v>
      </c>
      <c r="V22" s="20">
        <v>7</v>
      </c>
      <c r="W22" s="1">
        <f t="shared" si="9"/>
        <v>10.769230769230768</v>
      </c>
      <c r="X22" s="19">
        <v>414</v>
      </c>
      <c r="Y22" s="1">
        <f t="shared" si="11"/>
        <v>3.807386698057681</v>
      </c>
      <c r="Z22" s="19">
        <v>185</v>
      </c>
      <c r="AA22" s="18">
        <f t="shared" si="2"/>
        <v>1.7013684520306063</v>
      </c>
      <c r="AB22" s="41">
        <v>26.45</v>
      </c>
      <c r="AC22" s="46">
        <v>45008</v>
      </c>
      <c r="AD22" s="47">
        <f t="shared" si="12"/>
        <v>4111.001890359168</v>
      </c>
    </row>
    <row r="23" spans="1:30" ht="21" customHeight="1">
      <c r="A23" s="21"/>
      <c r="B23" s="28" t="s">
        <v>3</v>
      </c>
      <c r="C23" s="55">
        <v>63688</v>
      </c>
      <c r="D23" s="23">
        <v>409</v>
      </c>
      <c r="E23" s="15">
        <f t="shared" si="10"/>
        <v>6.421931918100741</v>
      </c>
      <c r="F23" s="19">
        <v>672</v>
      </c>
      <c r="G23" s="15">
        <f t="shared" si="0"/>
        <v>10.551438261524934</v>
      </c>
      <c r="H23" s="19">
        <v>0</v>
      </c>
      <c r="I23" s="1">
        <f t="shared" si="3"/>
        <v>0</v>
      </c>
      <c r="J23" s="19">
        <v>0</v>
      </c>
      <c r="K23" s="1">
        <f t="shared" si="4"/>
        <v>0</v>
      </c>
      <c r="L23" s="14">
        <v>0</v>
      </c>
      <c r="M23" s="1">
        <f t="shared" si="5"/>
        <v>0</v>
      </c>
      <c r="N23" s="14">
        <v>0</v>
      </c>
      <c r="O23" s="1">
        <f t="shared" si="1"/>
        <v>0</v>
      </c>
      <c r="P23" s="14">
        <v>0</v>
      </c>
      <c r="Q23" s="1">
        <f t="shared" si="6"/>
        <v>0</v>
      </c>
      <c r="R23" s="20">
        <v>9</v>
      </c>
      <c r="S23" s="1">
        <f t="shared" si="7"/>
        <v>21.5311004784689</v>
      </c>
      <c r="T23" s="20">
        <v>1</v>
      </c>
      <c r="U23" s="1">
        <f t="shared" si="8"/>
        <v>2.3923444976076556</v>
      </c>
      <c r="V23" s="20">
        <v>8</v>
      </c>
      <c r="W23" s="1">
        <f t="shared" si="9"/>
        <v>19.138755980861244</v>
      </c>
      <c r="X23" s="19">
        <v>241</v>
      </c>
      <c r="Y23" s="1">
        <f t="shared" si="11"/>
        <v>3.7840723527195075</v>
      </c>
      <c r="Z23" s="19">
        <v>111</v>
      </c>
      <c r="AA23" s="18">
        <f t="shared" si="2"/>
        <v>1.7428714985554579</v>
      </c>
      <c r="AB23" s="41">
        <v>8.89</v>
      </c>
      <c r="AC23" s="46">
        <v>27814</v>
      </c>
      <c r="AD23" s="47">
        <f t="shared" si="12"/>
        <v>7164.004499437569</v>
      </c>
    </row>
    <row r="24" spans="1:30" ht="21" customHeight="1">
      <c r="A24" s="12" t="s">
        <v>39</v>
      </c>
      <c r="B24" s="27" t="s">
        <v>9</v>
      </c>
      <c r="C24" s="55">
        <v>58435</v>
      </c>
      <c r="D24" s="23">
        <v>426</v>
      </c>
      <c r="E24" s="15">
        <f t="shared" si="10"/>
        <v>7.290151450329426</v>
      </c>
      <c r="F24" s="19">
        <v>530</v>
      </c>
      <c r="G24" s="15">
        <f t="shared" si="0"/>
        <v>9.069906733977925</v>
      </c>
      <c r="H24" s="19">
        <v>0</v>
      </c>
      <c r="I24" s="1">
        <f t="shared" si="3"/>
        <v>0</v>
      </c>
      <c r="J24" s="19">
        <v>0</v>
      </c>
      <c r="K24" s="1">
        <f t="shared" si="4"/>
        <v>0</v>
      </c>
      <c r="L24" s="14">
        <v>2</v>
      </c>
      <c r="M24" s="1">
        <f t="shared" si="5"/>
        <v>4.672897196261682</v>
      </c>
      <c r="N24" s="14">
        <v>2</v>
      </c>
      <c r="O24" s="1">
        <f t="shared" si="1"/>
        <v>4.672897196261682</v>
      </c>
      <c r="P24" s="14">
        <v>0</v>
      </c>
      <c r="Q24" s="1">
        <f t="shared" si="6"/>
        <v>0</v>
      </c>
      <c r="R24" s="20">
        <v>4</v>
      </c>
      <c r="S24" s="1">
        <f t="shared" si="7"/>
        <v>9.30232558139535</v>
      </c>
      <c r="T24" s="20">
        <v>3</v>
      </c>
      <c r="U24" s="1">
        <f t="shared" si="8"/>
        <v>6.976744186046512</v>
      </c>
      <c r="V24" s="20">
        <v>1</v>
      </c>
      <c r="W24" s="1">
        <f t="shared" si="9"/>
        <v>2.3255813953488373</v>
      </c>
      <c r="X24" s="19">
        <v>195</v>
      </c>
      <c r="Y24" s="1">
        <f t="shared" si="11"/>
        <v>3.3370411568409346</v>
      </c>
      <c r="Z24" s="19">
        <v>89</v>
      </c>
      <c r="AA24" s="18">
        <f t="shared" si="2"/>
        <v>1.5230598100453496</v>
      </c>
      <c r="AB24" s="41">
        <v>11.92</v>
      </c>
      <c r="AC24" s="46">
        <v>24216</v>
      </c>
      <c r="AD24" s="47">
        <f t="shared" si="12"/>
        <v>4902.265100671141</v>
      </c>
    </row>
    <row r="25" spans="1:30" ht="21" customHeight="1">
      <c r="A25" s="12" t="s">
        <v>0</v>
      </c>
      <c r="B25" s="27" t="s">
        <v>40</v>
      </c>
      <c r="C25" s="55">
        <v>108699</v>
      </c>
      <c r="D25" s="23">
        <v>638</v>
      </c>
      <c r="E25" s="15">
        <f t="shared" si="10"/>
        <v>5.869419221887966</v>
      </c>
      <c r="F25" s="19">
        <v>1266</v>
      </c>
      <c r="G25" s="15">
        <f t="shared" si="0"/>
        <v>11.646841277288658</v>
      </c>
      <c r="H25" s="19">
        <v>1</v>
      </c>
      <c r="I25" s="1">
        <f t="shared" si="3"/>
        <v>1.567398119122257</v>
      </c>
      <c r="J25" s="19">
        <v>0</v>
      </c>
      <c r="K25" s="1">
        <f t="shared" si="4"/>
        <v>0</v>
      </c>
      <c r="L25" s="14">
        <v>3</v>
      </c>
      <c r="M25" s="1">
        <f t="shared" si="5"/>
        <v>4.6801872074882995</v>
      </c>
      <c r="N25" s="14">
        <v>3</v>
      </c>
      <c r="O25" s="1">
        <f t="shared" si="1"/>
        <v>4.6801872074882995</v>
      </c>
      <c r="P25" s="14">
        <v>0</v>
      </c>
      <c r="Q25" s="1">
        <f t="shared" si="6"/>
        <v>0</v>
      </c>
      <c r="R25" s="20">
        <v>12</v>
      </c>
      <c r="S25" s="1">
        <f t="shared" si="7"/>
        <v>18.461538461538463</v>
      </c>
      <c r="T25" s="20">
        <v>3</v>
      </c>
      <c r="U25" s="1">
        <f t="shared" si="8"/>
        <v>4.615384615384616</v>
      </c>
      <c r="V25" s="20">
        <v>9</v>
      </c>
      <c r="W25" s="1">
        <f t="shared" si="9"/>
        <v>13.846153846153847</v>
      </c>
      <c r="X25" s="19">
        <v>383</v>
      </c>
      <c r="Y25" s="1">
        <f t="shared" si="11"/>
        <v>3.523491476462525</v>
      </c>
      <c r="Z25" s="19">
        <v>208</v>
      </c>
      <c r="AA25" s="18">
        <f t="shared" si="2"/>
        <v>1.9135410629352616</v>
      </c>
      <c r="AB25" s="41">
        <v>39.72</v>
      </c>
      <c r="AC25" s="46">
        <v>45699</v>
      </c>
      <c r="AD25" s="47">
        <f t="shared" si="12"/>
        <v>2736.631419939577</v>
      </c>
    </row>
    <row r="26" spans="1:30" ht="21" customHeight="1">
      <c r="A26" s="12" t="s">
        <v>38</v>
      </c>
      <c r="B26" s="27" t="s">
        <v>8</v>
      </c>
      <c r="C26" s="55">
        <v>101692</v>
      </c>
      <c r="D26" s="23">
        <v>459</v>
      </c>
      <c r="E26" s="15">
        <f t="shared" si="10"/>
        <v>4.5136293907092</v>
      </c>
      <c r="F26" s="19">
        <v>1241</v>
      </c>
      <c r="G26" s="15">
        <f t="shared" si="0"/>
        <v>12.203516500806355</v>
      </c>
      <c r="H26" s="19">
        <v>2</v>
      </c>
      <c r="I26" s="1">
        <f t="shared" si="3"/>
        <v>4.357298474945535</v>
      </c>
      <c r="J26" s="19">
        <v>2</v>
      </c>
      <c r="K26" s="1">
        <f t="shared" si="4"/>
        <v>4.357298474945535</v>
      </c>
      <c r="L26" s="14">
        <v>2</v>
      </c>
      <c r="M26" s="1">
        <f t="shared" si="5"/>
        <v>4.357298474945535</v>
      </c>
      <c r="N26" s="14">
        <v>0</v>
      </c>
      <c r="O26" s="1">
        <f t="shared" si="1"/>
        <v>0</v>
      </c>
      <c r="P26" s="14">
        <v>2</v>
      </c>
      <c r="Q26" s="1">
        <f t="shared" si="6"/>
        <v>4.357298474945535</v>
      </c>
      <c r="R26" s="20">
        <v>6</v>
      </c>
      <c r="S26" s="1">
        <f t="shared" si="7"/>
        <v>12.903225806451612</v>
      </c>
      <c r="T26" s="20">
        <v>1</v>
      </c>
      <c r="U26" s="1">
        <f t="shared" si="8"/>
        <v>2.150537634408602</v>
      </c>
      <c r="V26" s="20">
        <v>5</v>
      </c>
      <c r="W26" s="1">
        <f t="shared" si="9"/>
        <v>10.752688172043012</v>
      </c>
      <c r="X26" s="19">
        <v>300</v>
      </c>
      <c r="Y26" s="1">
        <f t="shared" si="11"/>
        <v>2.9500845690909805</v>
      </c>
      <c r="Z26" s="19">
        <v>141</v>
      </c>
      <c r="AA26" s="18">
        <f t="shared" si="2"/>
        <v>1.386539747472761</v>
      </c>
      <c r="AB26" s="41">
        <v>109.63</v>
      </c>
      <c r="AC26" s="46">
        <v>42367</v>
      </c>
      <c r="AD26" s="47">
        <f t="shared" si="12"/>
        <v>927.5928121864454</v>
      </c>
    </row>
    <row r="27" spans="1:30" ht="21" customHeight="1">
      <c r="A27" s="12" t="s">
        <v>0</v>
      </c>
      <c r="B27" s="27" t="s">
        <v>73</v>
      </c>
      <c r="C27" s="55">
        <v>15697</v>
      </c>
      <c r="D27" s="23">
        <v>80</v>
      </c>
      <c r="E27" s="15">
        <f t="shared" si="10"/>
        <v>5.096515257692553</v>
      </c>
      <c r="F27" s="19">
        <v>166</v>
      </c>
      <c r="G27" s="15">
        <f t="shared" si="0"/>
        <v>10.575269159712047</v>
      </c>
      <c r="H27" s="19">
        <v>0</v>
      </c>
      <c r="I27" s="1">
        <f t="shared" si="3"/>
        <v>0</v>
      </c>
      <c r="J27" s="19">
        <v>0</v>
      </c>
      <c r="K27" s="1">
        <f t="shared" si="4"/>
        <v>0</v>
      </c>
      <c r="L27" s="14">
        <v>0</v>
      </c>
      <c r="M27" s="1">
        <f t="shared" si="5"/>
        <v>0</v>
      </c>
      <c r="N27" s="14">
        <v>0</v>
      </c>
      <c r="O27" s="1">
        <f t="shared" si="1"/>
        <v>0</v>
      </c>
      <c r="P27" s="14">
        <v>0</v>
      </c>
      <c r="Q27" s="1">
        <f t="shared" si="6"/>
        <v>0</v>
      </c>
      <c r="R27" s="20">
        <v>2</v>
      </c>
      <c r="S27" s="1">
        <f t="shared" si="7"/>
        <v>24.390243902439025</v>
      </c>
      <c r="T27" s="20">
        <v>1</v>
      </c>
      <c r="U27" s="1">
        <f t="shared" si="8"/>
        <v>12.195121951219512</v>
      </c>
      <c r="V27" s="20">
        <v>1</v>
      </c>
      <c r="W27" s="1">
        <f t="shared" si="9"/>
        <v>12.195121951219512</v>
      </c>
      <c r="X27" s="19">
        <v>47</v>
      </c>
      <c r="Y27" s="1">
        <f t="shared" si="11"/>
        <v>2.9942027138943748</v>
      </c>
      <c r="Z27" s="19">
        <v>27</v>
      </c>
      <c r="AA27" s="18">
        <f t="shared" si="2"/>
        <v>1.7200738994712366</v>
      </c>
      <c r="AB27" s="41">
        <v>25.26</v>
      </c>
      <c r="AC27" s="46">
        <v>6392</v>
      </c>
      <c r="AD27" s="47">
        <f t="shared" si="12"/>
        <v>621.4172604908947</v>
      </c>
    </row>
    <row r="28" spans="1:30" ht="21" customHeight="1">
      <c r="A28" s="12"/>
      <c r="B28" s="27" t="s">
        <v>74</v>
      </c>
      <c r="C28" s="55">
        <v>13009</v>
      </c>
      <c r="D28" s="23">
        <v>62</v>
      </c>
      <c r="E28" s="15">
        <f t="shared" si="10"/>
        <v>4.765931278345761</v>
      </c>
      <c r="F28" s="19">
        <v>114</v>
      </c>
      <c r="G28" s="15">
        <f t="shared" si="0"/>
        <v>8.763163963409946</v>
      </c>
      <c r="H28" s="19">
        <v>0</v>
      </c>
      <c r="I28" s="1">
        <f t="shared" si="3"/>
        <v>0</v>
      </c>
      <c r="J28" s="19">
        <v>0</v>
      </c>
      <c r="K28" s="1">
        <f t="shared" si="4"/>
        <v>0</v>
      </c>
      <c r="L28" s="14">
        <v>0</v>
      </c>
      <c r="M28" s="1">
        <f t="shared" si="5"/>
        <v>0</v>
      </c>
      <c r="N28" s="14">
        <v>0</v>
      </c>
      <c r="O28" s="1">
        <f t="shared" si="1"/>
        <v>0</v>
      </c>
      <c r="P28" s="14">
        <v>0</v>
      </c>
      <c r="Q28" s="1">
        <f t="shared" si="6"/>
        <v>0</v>
      </c>
      <c r="R28" s="20">
        <v>3</v>
      </c>
      <c r="S28" s="1">
        <f t="shared" si="7"/>
        <v>46.15384615384615</v>
      </c>
      <c r="T28" s="20">
        <v>2</v>
      </c>
      <c r="U28" s="1">
        <f t="shared" si="8"/>
        <v>30.76923076923077</v>
      </c>
      <c r="V28" s="20">
        <v>1</v>
      </c>
      <c r="W28" s="1">
        <f t="shared" si="9"/>
        <v>15.384615384615385</v>
      </c>
      <c r="X28" s="19">
        <v>34</v>
      </c>
      <c r="Y28" s="1">
        <f t="shared" si="11"/>
        <v>2.613575217157353</v>
      </c>
      <c r="Z28" s="19">
        <v>21</v>
      </c>
      <c r="AA28" s="18">
        <f t="shared" si="2"/>
        <v>1.6142670458913062</v>
      </c>
      <c r="AB28" s="41">
        <v>14.17</v>
      </c>
      <c r="AC28" s="46">
        <v>5048</v>
      </c>
      <c r="AD28" s="47">
        <f t="shared" si="12"/>
        <v>918.0663373323924</v>
      </c>
    </row>
    <row r="29" spans="1:30" ht="21" customHeight="1">
      <c r="A29" s="13" t="s">
        <v>38</v>
      </c>
      <c r="B29" s="27" t="s">
        <v>4</v>
      </c>
      <c r="C29" s="55">
        <v>4909</v>
      </c>
      <c r="D29" s="23">
        <v>19</v>
      </c>
      <c r="E29" s="15">
        <f t="shared" si="10"/>
        <v>3.8704420452230597</v>
      </c>
      <c r="F29" s="19">
        <v>81</v>
      </c>
      <c r="G29" s="15">
        <f t="shared" si="0"/>
        <v>16.500305561214095</v>
      </c>
      <c r="H29" s="19">
        <v>0</v>
      </c>
      <c r="I29" s="1">
        <f t="shared" si="3"/>
        <v>0</v>
      </c>
      <c r="J29" s="19">
        <v>0</v>
      </c>
      <c r="K29" s="1">
        <f t="shared" si="4"/>
        <v>0</v>
      </c>
      <c r="L29" s="14">
        <v>0</v>
      </c>
      <c r="M29" s="1">
        <f t="shared" si="5"/>
        <v>0</v>
      </c>
      <c r="N29" s="14">
        <v>0</v>
      </c>
      <c r="O29" s="1">
        <f t="shared" si="1"/>
        <v>0</v>
      </c>
      <c r="P29" s="14">
        <v>0</v>
      </c>
      <c r="Q29" s="1">
        <f t="shared" si="6"/>
        <v>0</v>
      </c>
      <c r="R29" s="20">
        <v>0</v>
      </c>
      <c r="S29" s="1">
        <f t="shared" si="7"/>
        <v>0</v>
      </c>
      <c r="T29" s="20">
        <v>0</v>
      </c>
      <c r="U29" s="1">
        <f t="shared" si="8"/>
        <v>0</v>
      </c>
      <c r="V29" s="20">
        <v>0</v>
      </c>
      <c r="W29" s="1">
        <f t="shared" si="9"/>
        <v>0</v>
      </c>
      <c r="X29" s="19">
        <v>11</v>
      </c>
      <c r="Y29" s="1">
        <f t="shared" si="11"/>
        <v>2.240782236708087</v>
      </c>
      <c r="Z29" s="19">
        <v>2</v>
      </c>
      <c r="AA29" s="18">
        <f t="shared" si="2"/>
        <v>0.4074149521287431</v>
      </c>
      <c r="AB29" s="42">
        <v>37.3</v>
      </c>
      <c r="AC29" s="46">
        <v>1944</v>
      </c>
      <c r="AD29" s="47">
        <f t="shared" si="12"/>
        <v>131.60857908847186</v>
      </c>
    </row>
    <row r="30" spans="1:30" ht="21" customHeight="1">
      <c r="A30" s="12" t="s">
        <v>41</v>
      </c>
      <c r="B30" s="27" t="s">
        <v>75</v>
      </c>
      <c r="C30" s="55">
        <v>184495</v>
      </c>
      <c r="D30" s="23">
        <v>1208</v>
      </c>
      <c r="E30" s="15">
        <f t="shared" si="10"/>
        <v>6.547602916068186</v>
      </c>
      <c r="F30" s="19">
        <v>1647</v>
      </c>
      <c r="G30" s="15">
        <f t="shared" si="0"/>
        <v>8.92707119434131</v>
      </c>
      <c r="H30" s="19">
        <v>1</v>
      </c>
      <c r="I30" s="1">
        <f t="shared" si="3"/>
        <v>0.8278145695364238</v>
      </c>
      <c r="J30" s="19">
        <v>1</v>
      </c>
      <c r="K30" s="1">
        <f t="shared" si="4"/>
        <v>0.8278145695364238</v>
      </c>
      <c r="L30" s="14">
        <v>2</v>
      </c>
      <c r="M30" s="1">
        <f t="shared" si="5"/>
        <v>1.6542597187758479</v>
      </c>
      <c r="N30" s="14">
        <v>1</v>
      </c>
      <c r="O30" s="1">
        <f t="shared" si="1"/>
        <v>0.8271298593879239</v>
      </c>
      <c r="P30" s="14">
        <v>1</v>
      </c>
      <c r="Q30" s="1">
        <f t="shared" si="6"/>
        <v>0.8278145695364238</v>
      </c>
      <c r="R30" s="20">
        <v>22</v>
      </c>
      <c r="S30" s="1">
        <f t="shared" si="7"/>
        <v>17.88617886178862</v>
      </c>
      <c r="T30" s="20">
        <v>5</v>
      </c>
      <c r="U30" s="1">
        <f t="shared" si="8"/>
        <v>4.065040650406504</v>
      </c>
      <c r="V30" s="20">
        <v>17</v>
      </c>
      <c r="W30" s="1">
        <f t="shared" si="9"/>
        <v>13.821138211382113</v>
      </c>
      <c r="X30" s="19">
        <v>695</v>
      </c>
      <c r="Y30" s="1">
        <f t="shared" si="11"/>
        <v>3.767039757174991</v>
      </c>
      <c r="Z30" s="19">
        <v>297</v>
      </c>
      <c r="AA30" s="18">
        <f t="shared" si="2"/>
        <v>1.6097997235697443</v>
      </c>
      <c r="AB30" s="41">
        <v>84.98</v>
      </c>
      <c r="AC30" s="46">
        <v>73701</v>
      </c>
      <c r="AD30" s="47">
        <f t="shared" si="12"/>
        <v>2171.0402447634738</v>
      </c>
    </row>
    <row r="31" spans="1:30" ht="21" customHeight="1">
      <c r="A31" s="12" t="s">
        <v>0</v>
      </c>
      <c r="B31" s="27" t="s">
        <v>5</v>
      </c>
      <c r="C31" s="55">
        <v>74412</v>
      </c>
      <c r="D31" s="23">
        <v>565</v>
      </c>
      <c r="E31" s="15">
        <f t="shared" si="10"/>
        <v>7.592861366446272</v>
      </c>
      <c r="F31" s="19">
        <v>726</v>
      </c>
      <c r="G31" s="15">
        <f t="shared" si="0"/>
        <v>9.756490888566361</v>
      </c>
      <c r="H31" s="19">
        <v>0</v>
      </c>
      <c r="I31" s="1">
        <f t="shared" si="3"/>
        <v>0</v>
      </c>
      <c r="J31" s="19">
        <v>0</v>
      </c>
      <c r="K31" s="1">
        <f t="shared" si="4"/>
        <v>0</v>
      </c>
      <c r="L31" s="14">
        <v>0</v>
      </c>
      <c r="M31" s="1">
        <f t="shared" si="5"/>
        <v>0</v>
      </c>
      <c r="N31" s="14">
        <v>0</v>
      </c>
      <c r="O31" s="1">
        <f t="shared" si="1"/>
        <v>0</v>
      </c>
      <c r="P31" s="14">
        <v>0</v>
      </c>
      <c r="Q31" s="1">
        <f t="shared" si="6"/>
        <v>0</v>
      </c>
      <c r="R31" s="20">
        <v>10</v>
      </c>
      <c r="S31" s="1">
        <f t="shared" si="7"/>
        <v>17.391304347826086</v>
      </c>
      <c r="T31" s="20">
        <v>6</v>
      </c>
      <c r="U31" s="1">
        <f t="shared" si="8"/>
        <v>10.434782608695652</v>
      </c>
      <c r="V31" s="20">
        <v>4</v>
      </c>
      <c r="W31" s="1">
        <f t="shared" si="9"/>
        <v>6.9565217391304355</v>
      </c>
      <c r="X31" s="19">
        <v>335</v>
      </c>
      <c r="Y31" s="1">
        <f t="shared" si="11"/>
        <v>4.501962049131861</v>
      </c>
      <c r="Z31" s="19">
        <v>128</v>
      </c>
      <c r="AA31" s="18">
        <f t="shared" si="2"/>
        <v>1.72015266354889</v>
      </c>
      <c r="AB31" s="41">
        <v>14.33</v>
      </c>
      <c r="AC31" s="46">
        <v>32516</v>
      </c>
      <c r="AD31" s="47">
        <f t="shared" si="12"/>
        <v>5192.7424982554085</v>
      </c>
    </row>
    <row r="32" spans="1:30" ht="21" customHeight="1">
      <c r="A32" s="12" t="s">
        <v>0</v>
      </c>
      <c r="B32" s="27" t="s">
        <v>76</v>
      </c>
      <c r="C32" s="55">
        <v>55635</v>
      </c>
      <c r="D32" s="23">
        <v>456</v>
      </c>
      <c r="E32" s="15">
        <f t="shared" si="10"/>
        <v>8.196279320571582</v>
      </c>
      <c r="F32" s="19">
        <v>668</v>
      </c>
      <c r="G32" s="15">
        <f t="shared" si="0"/>
        <v>12.006830232767143</v>
      </c>
      <c r="H32" s="19">
        <v>1</v>
      </c>
      <c r="I32" s="1">
        <f t="shared" si="3"/>
        <v>2.1929824561403506</v>
      </c>
      <c r="J32" s="19">
        <v>1</v>
      </c>
      <c r="K32" s="1">
        <f t="shared" si="4"/>
        <v>2.1929824561403506</v>
      </c>
      <c r="L32" s="14">
        <v>2</v>
      </c>
      <c r="M32" s="1">
        <f t="shared" si="5"/>
        <v>4.3763676148796495</v>
      </c>
      <c r="N32" s="14">
        <v>1</v>
      </c>
      <c r="O32" s="1">
        <f t="shared" si="1"/>
        <v>2.1881838074398248</v>
      </c>
      <c r="P32" s="14">
        <v>1</v>
      </c>
      <c r="Q32" s="1">
        <f t="shared" si="6"/>
        <v>2.1929824561403506</v>
      </c>
      <c r="R32" s="20">
        <v>3</v>
      </c>
      <c r="S32" s="1">
        <f t="shared" si="7"/>
        <v>6.5359477124183005</v>
      </c>
      <c r="T32" s="20">
        <v>1</v>
      </c>
      <c r="U32" s="1">
        <f t="shared" si="8"/>
        <v>2.1786492374727673</v>
      </c>
      <c r="V32" s="20">
        <v>2</v>
      </c>
      <c r="W32" s="1">
        <f t="shared" si="9"/>
        <v>4.357298474945535</v>
      </c>
      <c r="X32" s="19">
        <v>275</v>
      </c>
      <c r="Y32" s="1">
        <f t="shared" si="11"/>
        <v>4.942931607800845</v>
      </c>
      <c r="Z32" s="19">
        <v>119</v>
      </c>
      <c r="AA32" s="18">
        <f t="shared" si="2"/>
        <v>2.1389413139210927</v>
      </c>
      <c r="AB32" s="42">
        <v>11.3</v>
      </c>
      <c r="AC32" s="46">
        <v>23130</v>
      </c>
      <c r="AD32" s="47">
        <f t="shared" si="12"/>
        <v>4923.451327433628</v>
      </c>
    </row>
    <row r="33" spans="1:30" ht="21" customHeight="1">
      <c r="A33" s="13" t="s">
        <v>0</v>
      </c>
      <c r="B33" s="27" t="s">
        <v>77</v>
      </c>
      <c r="C33" s="55">
        <v>16567</v>
      </c>
      <c r="D33" s="23">
        <v>102</v>
      </c>
      <c r="E33" s="15">
        <f t="shared" si="10"/>
        <v>6.156817770266192</v>
      </c>
      <c r="F33" s="19">
        <v>202</v>
      </c>
      <c r="G33" s="15">
        <f t="shared" si="0"/>
        <v>12.19291362346834</v>
      </c>
      <c r="H33" s="19">
        <v>0</v>
      </c>
      <c r="I33" s="1">
        <f t="shared" si="3"/>
        <v>0</v>
      </c>
      <c r="J33" s="19">
        <v>0</v>
      </c>
      <c r="K33" s="1">
        <f t="shared" si="4"/>
        <v>0</v>
      </c>
      <c r="L33" s="14">
        <v>0</v>
      </c>
      <c r="M33" s="1">
        <f t="shared" si="5"/>
        <v>0</v>
      </c>
      <c r="N33" s="14">
        <v>0</v>
      </c>
      <c r="O33" s="1">
        <f t="shared" si="1"/>
        <v>0</v>
      </c>
      <c r="P33" s="14">
        <v>0</v>
      </c>
      <c r="Q33" s="1">
        <f t="shared" si="6"/>
        <v>0</v>
      </c>
      <c r="R33" s="20">
        <v>0</v>
      </c>
      <c r="S33" s="1">
        <f t="shared" si="7"/>
        <v>0</v>
      </c>
      <c r="T33" s="20">
        <v>0</v>
      </c>
      <c r="U33" s="1">
        <f t="shared" si="8"/>
        <v>0</v>
      </c>
      <c r="V33" s="20">
        <v>0</v>
      </c>
      <c r="W33" s="1">
        <f t="shared" si="9"/>
        <v>0</v>
      </c>
      <c r="X33" s="19">
        <v>68</v>
      </c>
      <c r="Y33" s="1">
        <f t="shared" si="11"/>
        <v>4.104545180177461</v>
      </c>
      <c r="Z33" s="19">
        <v>37</v>
      </c>
      <c r="AA33" s="18">
        <f t="shared" si="2"/>
        <v>2.233355465684795</v>
      </c>
      <c r="AB33" s="41">
        <v>3.97</v>
      </c>
      <c r="AC33" s="46">
        <v>6749</v>
      </c>
      <c r="AD33" s="47">
        <f t="shared" si="12"/>
        <v>4173.047858942065</v>
      </c>
    </row>
    <row r="34" spans="1:30" ht="21" customHeight="1">
      <c r="A34" s="12" t="s">
        <v>42</v>
      </c>
      <c r="B34" s="27" t="s">
        <v>6</v>
      </c>
      <c r="C34" s="55">
        <v>190658</v>
      </c>
      <c r="D34" s="23">
        <v>1359</v>
      </c>
      <c r="E34" s="15">
        <f t="shared" si="10"/>
        <v>7.127946375184886</v>
      </c>
      <c r="F34" s="19">
        <v>2197</v>
      </c>
      <c r="G34" s="15">
        <f t="shared" si="0"/>
        <v>11.523251056866222</v>
      </c>
      <c r="H34" s="19">
        <v>2</v>
      </c>
      <c r="I34" s="1">
        <f t="shared" si="3"/>
        <v>1.4716703458425313</v>
      </c>
      <c r="J34" s="19">
        <v>0</v>
      </c>
      <c r="K34" s="1">
        <f t="shared" si="4"/>
        <v>0</v>
      </c>
      <c r="L34" s="14">
        <v>2</v>
      </c>
      <c r="M34" s="1">
        <f t="shared" si="5"/>
        <v>1.4695077149155031</v>
      </c>
      <c r="N34" s="14">
        <v>2</v>
      </c>
      <c r="O34" s="1">
        <f t="shared" si="1"/>
        <v>1.4695077149155031</v>
      </c>
      <c r="P34" s="14">
        <v>0</v>
      </c>
      <c r="Q34" s="1">
        <f t="shared" si="6"/>
        <v>0</v>
      </c>
      <c r="R34" s="20">
        <v>31</v>
      </c>
      <c r="S34" s="1">
        <f t="shared" si="7"/>
        <v>22.302158273381295</v>
      </c>
      <c r="T34" s="20">
        <v>12</v>
      </c>
      <c r="U34" s="1">
        <f t="shared" si="8"/>
        <v>8.633093525179856</v>
      </c>
      <c r="V34" s="20">
        <v>19</v>
      </c>
      <c r="W34" s="1">
        <f t="shared" si="9"/>
        <v>13.669064748201437</v>
      </c>
      <c r="X34" s="19">
        <v>758</v>
      </c>
      <c r="Y34" s="1">
        <f t="shared" si="11"/>
        <v>3.975705189396721</v>
      </c>
      <c r="Z34" s="19">
        <v>401</v>
      </c>
      <c r="AA34" s="18">
        <f t="shared" si="2"/>
        <v>2.1032424550766295</v>
      </c>
      <c r="AB34" s="41">
        <v>72.72</v>
      </c>
      <c r="AC34" s="46">
        <v>79073</v>
      </c>
      <c r="AD34" s="47">
        <f t="shared" si="12"/>
        <v>2621.809680968097</v>
      </c>
    </row>
    <row r="35" spans="1:30" ht="21" customHeight="1">
      <c r="A35" s="13" t="s">
        <v>38</v>
      </c>
      <c r="B35" s="27" t="s">
        <v>78</v>
      </c>
      <c r="C35" s="55">
        <v>84443</v>
      </c>
      <c r="D35" s="23">
        <v>498</v>
      </c>
      <c r="E35" s="15">
        <f t="shared" si="10"/>
        <v>5.8974692988169535</v>
      </c>
      <c r="F35" s="19">
        <v>891</v>
      </c>
      <c r="G35" s="15">
        <f t="shared" si="0"/>
        <v>10.55149627559419</v>
      </c>
      <c r="H35" s="19">
        <v>2</v>
      </c>
      <c r="I35" s="1">
        <f t="shared" si="3"/>
        <v>4.016064257028112</v>
      </c>
      <c r="J35" s="19">
        <v>1</v>
      </c>
      <c r="K35" s="1">
        <f t="shared" si="4"/>
        <v>2.008032128514056</v>
      </c>
      <c r="L35" s="14">
        <v>1</v>
      </c>
      <c r="M35" s="1">
        <f t="shared" si="5"/>
        <v>2.008032128514056</v>
      </c>
      <c r="N35" s="14">
        <v>0</v>
      </c>
      <c r="O35" s="1">
        <f t="shared" si="1"/>
        <v>0</v>
      </c>
      <c r="P35" s="14">
        <v>1</v>
      </c>
      <c r="Q35" s="1">
        <f t="shared" si="6"/>
        <v>2.008032128514056</v>
      </c>
      <c r="R35" s="20">
        <v>8</v>
      </c>
      <c r="S35" s="1">
        <f t="shared" si="7"/>
        <v>15.810276679841897</v>
      </c>
      <c r="T35" s="20">
        <v>4</v>
      </c>
      <c r="U35" s="1">
        <f t="shared" si="8"/>
        <v>7.905138339920948</v>
      </c>
      <c r="V35" s="20">
        <v>4</v>
      </c>
      <c r="W35" s="1">
        <f t="shared" si="9"/>
        <v>7.905138339920948</v>
      </c>
      <c r="X35" s="19">
        <v>283</v>
      </c>
      <c r="Y35" s="1">
        <f t="shared" si="11"/>
        <v>3.3513731155927666</v>
      </c>
      <c r="Z35" s="19">
        <v>162</v>
      </c>
      <c r="AA35" s="18">
        <f t="shared" si="2"/>
        <v>1.9184538682898524</v>
      </c>
      <c r="AB35" s="41">
        <v>43.93</v>
      </c>
      <c r="AC35" s="46">
        <v>33284</v>
      </c>
      <c r="AD35" s="47">
        <f t="shared" si="12"/>
        <v>1922.217163669474</v>
      </c>
    </row>
    <row r="36" spans="1:30" ht="21" customHeight="1">
      <c r="A36" s="12" t="s">
        <v>43</v>
      </c>
      <c r="B36" s="27" t="s">
        <v>7</v>
      </c>
      <c r="C36" s="55">
        <v>100131</v>
      </c>
      <c r="D36" s="23">
        <v>623</v>
      </c>
      <c r="E36" s="15">
        <f t="shared" si="10"/>
        <v>6.221849377315717</v>
      </c>
      <c r="F36" s="19">
        <v>1067</v>
      </c>
      <c r="G36" s="15">
        <f t="shared" si="0"/>
        <v>10.656040586831251</v>
      </c>
      <c r="H36" s="19">
        <v>1</v>
      </c>
      <c r="I36" s="1">
        <f t="shared" si="3"/>
        <v>1.6051364365971108</v>
      </c>
      <c r="J36" s="19">
        <v>1</v>
      </c>
      <c r="K36" s="1">
        <f t="shared" si="4"/>
        <v>1.6051364365971108</v>
      </c>
      <c r="L36" s="14">
        <v>2</v>
      </c>
      <c r="M36" s="1">
        <f t="shared" si="5"/>
        <v>3.2</v>
      </c>
      <c r="N36" s="14">
        <v>2</v>
      </c>
      <c r="O36" s="1">
        <f t="shared" si="1"/>
        <v>3.2</v>
      </c>
      <c r="P36" s="14">
        <v>0</v>
      </c>
      <c r="Q36" s="1">
        <f t="shared" si="6"/>
        <v>0</v>
      </c>
      <c r="R36" s="20">
        <v>16</v>
      </c>
      <c r="S36" s="1">
        <f t="shared" si="7"/>
        <v>25.039123630672925</v>
      </c>
      <c r="T36" s="20">
        <v>7</v>
      </c>
      <c r="U36" s="1">
        <f t="shared" si="8"/>
        <v>10.954616588419405</v>
      </c>
      <c r="V36" s="20">
        <v>9</v>
      </c>
      <c r="W36" s="1">
        <f t="shared" si="9"/>
        <v>14.084507042253522</v>
      </c>
      <c r="X36" s="19">
        <v>424</v>
      </c>
      <c r="Y36" s="1">
        <f t="shared" si="11"/>
        <v>4.234452866744565</v>
      </c>
      <c r="Z36" s="19">
        <v>183</v>
      </c>
      <c r="AA36" s="18">
        <f t="shared" si="2"/>
        <v>1.8276058363543757</v>
      </c>
      <c r="AB36" s="41">
        <v>56.51</v>
      </c>
      <c r="AC36" s="46">
        <v>43864</v>
      </c>
      <c r="AD36" s="47">
        <f t="shared" si="12"/>
        <v>1771.9164749601841</v>
      </c>
    </row>
    <row r="37" spans="1:30" ht="21" customHeight="1">
      <c r="A37" s="12" t="s">
        <v>0</v>
      </c>
      <c r="B37" s="27" t="s">
        <v>79</v>
      </c>
      <c r="C37" s="55">
        <v>43763</v>
      </c>
      <c r="D37" s="23">
        <v>281</v>
      </c>
      <c r="E37" s="15">
        <f t="shared" si="10"/>
        <v>6.420949203665196</v>
      </c>
      <c r="F37" s="19">
        <v>414</v>
      </c>
      <c r="G37" s="15">
        <f t="shared" si="0"/>
        <v>9.460046157713137</v>
      </c>
      <c r="H37" s="19">
        <v>1</v>
      </c>
      <c r="I37" s="1">
        <f t="shared" si="3"/>
        <v>3.558718861209964</v>
      </c>
      <c r="J37" s="19">
        <v>0</v>
      </c>
      <c r="K37" s="1">
        <f t="shared" si="4"/>
        <v>0</v>
      </c>
      <c r="L37" s="14">
        <v>0</v>
      </c>
      <c r="M37" s="1">
        <f t="shared" si="5"/>
        <v>0</v>
      </c>
      <c r="N37" s="14">
        <v>0</v>
      </c>
      <c r="O37" s="1">
        <f t="shared" si="1"/>
        <v>0</v>
      </c>
      <c r="P37" s="14">
        <v>0</v>
      </c>
      <c r="Q37" s="1">
        <f t="shared" si="6"/>
        <v>0</v>
      </c>
      <c r="R37" s="20">
        <v>1</v>
      </c>
      <c r="S37" s="1">
        <f t="shared" si="7"/>
        <v>3.5460992907801416</v>
      </c>
      <c r="T37" s="20">
        <v>0</v>
      </c>
      <c r="U37" s="1">
        <f t="shared" si="8"/>
        <v>0</v>
      </c>
      <c r="V37" s="20">
        <v>1</v>
      </c>
      <c r="W37" s="1">
        <f t="shared" si="9"/>
        <v>3.5460992907801416</v>
      </c>
      <c r="X37" s="19">
        <v>136</v>
      </c>
      <c r="Y37" s="1">
        <f t="shared" si="11"/>
        <v>3.1076480131618034</v>
      </c>
      <c r="Z37" s="19">
        <v>67</v>
      </c>
      <c r="AA37" s="18">
        <f t="shared" si="2"/>
        <v>1.5309736535429472</v>
      </c>
      <c r="AB37" s="41">
        <v>17.24</v>
      </c>
      <c r="AC37" s="46">
        <v>17256</v>
      </c>
      <c r="AD37" s="47">
        <f t="shared" si="12"/>
        <v>2538.4570765661256</v>
      </c>
    </row>
    <row r="38" spans="1:30" ht="21" customHeight="1">
      <c r="A38" s="12" t="s">
        <v>0</v>
      </c>
      <c r="B38" s="27" t="s">
        <v>80</v>
      </c>
      <c r="C38" s="55">
        <v>8434</v>
      </c>
      <c r="D38" s="23">
        <v>75</v>
      </c>
      <c r="E38" s="15">
        <f t="shared" si="10"/>
        <v>8.892577661844912</v>
      </c>
      <c r="F38" s="19">
        <v>88</v>
      </c>
      <c r="G38" s="15">
        <f t="shared" si="0"/>
        <v>10.433957789898031</v>
      </c>
      <c r="H38" s="19">
        <v>0</v>
      </c>
      <c r="I38" s="1">
        <f t="shared" si="3"/>
        <v>0</v>
      </c>
      <c r="J38" s="19">
        <v>0</v>
      </c>
      <c r="K38" s="1">
        <f t="shared" si="4"/>
        <v>0</v>
      </c>
      <c r="L38" s="14">
        <v>0</v>
      </c>
      <c r="M38" s="1">
        <f t="shared" si="5"/>
        <v>0</v>
      </c>
      <c r="N38" s="14">
        <v>0</v>
      </c>
      <c r="O38" s="1">
        <f t="shared" si="1"/>
        <v>0</v>
      </c>
      <c r="P38" s="14">
        <v>0</v>
      </c>
      <c r="Q38" s="1">
        <f t="shared" si="6"/>
        <v>0</v>
      </c>
      <c r="R38" s="20">
        <v>1</v>
      </c>
      <c r="S38" s="1">
        <f t="shared" si="7"/>
        <v>13.157894736842104</v>
      </c>
      <c r="T38" s="20">
        <v>0</v>
      </c>
      <c r="U38" s="1">
        <f t="shared" si="8"/>
        <v>0</v>
      </c>
      <c r="V38" s="20">
        <v>1</v>
      </c>
      <c r="W38" s="1">
        <f t="shared" si="9"/>
        <v>13.157894736842104</v>
      </c>
      <c r="X38" s="19">
        <v>37</v>
      </c>
      <c r="Y38" s="1">
        <f t="shared" si="11"/>
        <v>4.387004979843491</v>
      </c>
      <c r="Z38" s="19">
        <v>12</v>
      </c>
      <c r="AA38" s="18">
        <f t="shared" si="2"/>
        <v>1.4228124258951862</v>
      </c>
      <c r="AB38" s="42">
        <v>5.62</v>
      </c>
      <c r="AC38" s="46">
        <v>3734</v>
      </c>
      <c r="AD38" s="47">
        <f t="shared" si="12"/>
        <v>1500.711743772242</v>
      </c>
    </row>
    <row r="39" spans="1:30" ht="20.25" customHeight="1">
      <c r="A39" s="12" t="s">
        <v>0</v>
      </c>
      <c r="B39" s="27" t="s">
        <v>81</v>
      </c>
      <c r="C39" s="55">
        <v>60102</v>
      </c>
      <c r="D39" s="23">
        <v>399</v>
      </c>
      <c r="E39" s="15">
        <f t="shared" si="10"/>
        <v>6.638714185883997</v>
      </c>
      <c r="F39" s="19">
        <v>675</v>
      </c>
      <c r="G39" s="15">
        <f t="shared" si="0"/>
        <v>11.230907457322552</v>
      </c>
      <c r="H39" s="19">
        <v>3</v>
      </c>
      <c r="I39" s="1">
        <f t="shared" si="3"/>
        <v>7.518796992481203</v>
      </c>
      <c r="J39" s="19">
        <v>0</v>
      </c>
      <c r="K39" s="1">
        <f t="shared" si="4"/>
        <v>0</v>
      </c>
      <c r="L39" s="14">
        <v>0</v>
      </c>
      <c r="M39" s="1">
        <f t="shared" si="5"/>
        <v>0</v>
      </c>
      <c r="N39" s="14">
        <v>0</v>
      </c>
      <c r="O39" s="1">
        <f t="shared" si="1"/>
        <v>0</v>
      </c>
      <c r="P39" s="14">
        <v>0</v>
      </c>
      <c r="Q39" s="1">
        <f t="shared" si="6"/>
        <v>0</v>
      </c>
      <c r="R39" s="20">
        <v>8</v>
      </c>
      <c r="S39" s="1">
        <f t="shared" si="7"/>
        <v>19.656019656019655</v>
      </c>
      <c r="T39" s="20">
        <v>3</v>
      </c>
      <c r="U39" s="1">
        <f t="shared" si="8"/>
        <v>7.371007371007371</v>
      </c>
      <c r="V39" s="20">
        <v>5</v>
      </c>
      <c r="W39" s="1">
        <f t="shared" si="9"/>
        <v>12.285012285012284</v>
      </c>
      <c r="X39" s="19">
        <v>195</v>
      </c>
      <c r="Y39" s="1">
        <f t="shared" si="11"/>
        <v>3.244484376559848</v>
      </c>
      <c r="Z39" s="19">
        <v>117</v>
      </c>
      <c r="AA39" s="18">
        <f t="shared" si="2"/>
        <v>1.9466906259359091</v>
      </c>
      <c r="AB39" s="41">
        <v>48.98</v>
      </c>
      <c r="AC39" s="46">
        <v>23123</v>
      </c>
      <c r="AD39" s="47">
        <f t="shared" si="12"/>
        <v>1227.0722743977135</v>
      </c>
    </row>
    <row r="40" spans="1:30" ht="21" customHeight="1">
      <c r="A40" s="12" t="s">
        <v>38</v>
      </c>
      <c r="B40" s="27" t="s">
        <v>82</v>
      </c>
      <c r="C40" s="55">
        <v>51254</v>
      </c>
      <c r="D40" s="23">
        <v>248</v>
      </c>
      <c r="E40" s="15">
        <f t="shared" si="10"/>
        <v>4.838646739766653</v>
      </c>
      <c r="F40" s="19">
        <v>588</v>
      </c>
      <c r="G40" s="15">
        <f t="shared" si="0"/>
        <v>11.472275334608032</v>
      </c>
      <c r="H40" s="19">
        <v>0</v>
      </c>
      <c r="I40" s="1">
        <f t="shared" si="3"/>
        <v>0</v>
      </c>
      <c r="J40" s="19">
        <v>0</v>
      </c>
      <c r="K40" s="1">
        <f t="shared" si="4"/>
        <v>0</v>
      </c>
      <c r="L40" s="14">
        <v>0</v>
      </c>
      <c r="M40" s="1">
        <f t="shared" si="5"/>
        <v>0</v>
      </c>
      <c r="N40" s="14">
        <v>0</v>
      </c>
      <c r="O40" s="1">
        <f t="shared" si="1"/>
        <v>0</v>
      </c>
      <c r="P40" s="14">
        <v>0</v>
      </c>
      <c r="Q40" s="1">
        <f t="shared" si="6"/>
        <v>0</v>
      </c>
      <c r="R40" s="20">
        <v>5</v>
      </c>
      <c r="S40" s="1">
        <f t="shared" si="7"/>
        <v>19.76284584980237</v>
      </c>
      <c r="T40" s="20">
        <v>5</v>
      </c>
      <c r="U40" s="1">
        <f t="shared" si="8"/>
        <v>19.76284584980237</v>
      </c>
      <c r="V40" s="20">
        <v>0</v>
      </c>
      <c r="W40" s="1">
        <f t="shared" si="9"/>
        <v>0</v>
      </c>
      <c r="X40" s="19">
        <v>169</v>
      </c>
      <c r="Y40" s="1">
        <f t="shared" si="11"/>
        <v>3.2973036250829204</v>
      </c>
      <c r="Z40" s="19">
        <v>91</v>
      </c>
      <c r="AA40" s="18">
        <f t="shared" si="2"/>
        <v>1.7754711827369571</v>
      </c>
      <c r="AB40" s="42">
        <v>36.17</v>
      </c>
      <c r="AC40" s="46">
        <v>20774</v>
      </c>
      <c r="AD40" s="47">
        <f t="shared" si="12"/>
        <v>1417.0306884158142</v>
      </c>
    </row>
    <row r="41" spans="1:30" ht="21" customHeight="1">
      <c r="A41" s="22" t="s">
        <v>0</v>
      </c>
      <c r="B41" s="27" t="s">
        <v>83</v>
      </c>
      <c r="C41" s="55">
        <v>14741</v>
      </c>
      <c r="D41" s="23">
        <v>53</v>
      </c>
      <c r="E41" s="15">
        <f t="shared" si="10"/>
        <v>3.5954141510073945</v>
      </c>
      <c r="F41" s="19">
        <v>230</v>
      </c>
      <c r="G41" s="15">
        <f t="shared" si="0"/>
        <v>15.602740655315108</v>
      </c>
      <c r="H41" s="19">
        <v>0</v>
      </c>
      <c r="I41" s="1">
        <f t="shared" si="3"/>
        <v>0</v>
      </c>
      <c r="J41" s="19">
        <v>0</v>
      </c>
      <c r="K41" s="1">
        <f t="shared" si="4"/>
        <v>0</v>
      </c>
      <c r="L41" s="14">
        <v>0</v>
      </c>
      <c r="M41" s="1">
        <f t="shared" si="5"/>
        <v>0</v>
      </c>
      <c r="N41" s="14">
        <v>0</v>
      </c>
      <c r="O41" s="1">
        <f t="shared" si="1"/>
        <v>0</v>
      </c>
      <c r="P41" s="14">
        <v>0</v>
      </c>
      <c r="Q41" s="1">
        <f t="shared" si="6"/>
        <v>0</v>
      </c>
      <c r="R41" s="20">
        <v>1</v>
      </c>
      <c r="S41" s="1">
        <f t="shared" si="7"/>
        <v>18.51851851851852</v>
      </c>
      <c r="T41" s="20">
        <v>0</v>
      </c>
      <c r="U41" s="1">
        <f t="shared" si="8"/>
        <v>0</v>
      </c>
      <c r="V41" s="20">
        <v>1</v>
      </c>
      <c r="W41" s="1">
        <f t="shared" si="9"/>
        <v>18.51851851851852</v>
      </c>
      <c r="X41" s="19">
        <v>40</v>
      </c>
      <c r="Y41" s="1">
        <f t="shared" si="11"/>
        <v>2.713520113967845</v>
      </c>
      <c r="Z41" s="19">
        <v>23</v>
      </c>
      <c r="AA41" s="18">
        <f t="shared" si="2"/>
        <v>1.5602740655315108</v>
      </c>
      <c r="AB41" s="42">
        <v>49.18</v>
      </c>
      <c r="AC41" s="46">
        <v>6273</v>
      </c>
      <c r="AD41" s="47">
        <f t="shared" si="12"/>
        <v>299.7356649044327</v>
      </c>
    </row>
    <row r="42" spans="1:30" ht="20.25" customHeight="1">
      <c r="A42" s="45"/>
      <c r="B42" s="28" t="s">
        <v>84</v>
      </c>
      <c r="C42" s="55">
        <v>2752412</v>
      </c>
      <c r="D42" s="23">
        <v>20152</v>
      </c>
      <c r="E42" s="15">
        <f t="shared" si="10"/>
        <v>7.321578310223905</v>
      </c>
      <c r="F42" s="19">
        <v>29598</v>
      </c>
      <c r="G42" s="15">
        <f t="shared" si="0"/>
        <v>10.753477313716115</v>
      </c>
      <c r="H42" s="19">
        <v>44</v>
      </c>
      <c r="I42" s="1">
        <f t="shared" si="3"/>
        <v>2.1834061135371177</v>
      </c>
      <c r="J42" s="19">
        <v>19</v>
      </c>
      <c r="K42" s="1">
        <f t="shared" si="4"/>
        <v>0.9428344581183009</v>
      </c>
      <c r="L42" s="14">
        <v>44</v>
      </c>
      <c r="M42" s="1">
        <f t="shared" si="5"/>
        <v>2.1800525194470595</v>
      </c>
      <c r="N42" s="14">
        <v>31</v>
      </c>
      <c r="O42" s="1">
        <f t="shared" si="1"/>
        <v>1.5359460932467919</v>
      </c>
      <c r="P42" s="14">
        <v>13</v>
      </c>
      <c r="Q42" s="1">
        <f t="shared" si="6"/>
        <v>0.6450972608177848</v>
      </c>
      <c r="R42" s="20">
        <v>442</v>
      </c>
      <c r="S42" s="1">
        <f t="shared" si="7"/>
        <v>21.462561911236282</v>
      </c>
      <c r="T42" s="20">
        <v>182</v>
      </c>
      <c r="U42" s="1">
        <f t="shared" si="8"/>
        <v>8.837525492861998</v>
      </c>
      <c r="V42" s="17">
        <v>260</v>
      </c>
      <c r="W42" s="1">
        <f t="shared" si="9"/>
        <v>12.625036418374284</v>
      </c>
      <c r="X42" s="19">
        <v>16262</v>
      </c>
      <c r="Y42" s="1">
        <f t="shared" si="11"/>
        <v>5.908272453397238</v>
      </c>
      <c r="Z42" s="19">
        <v>5219</v>
      </c>
      <c r="AA42" s="18">
        <f t="shared" si="2"/>
        <v>1.8961550814340296</v>
      </c>
      <c r="AB42" s="42">
        <v>225.32</v>
      </c>
      <c r="AC42" s="46">
        <v>1469718</v>
      </c>
      <c r="AD42" s="47">
        <f t="shared" si="12"/>
        <v>12215.568968578023</v>
      </c>
    </row>
    <row r="43" spans="1:30" ht="21" customHeight="1">
      <c r="A43" s="45"/>
      <c r="B43" s="28" t="s">
        <v>85</v>
      </c>
      <c r="C43" s="55">
        <v>826161</v>
      </c>
      <c r="D43" s="23">
        <v>5827</v>
      </c>
      <c r="E43" s="15">
        <f t="shared" si="10"/>
        <v>7.053104661197999</v>
      </c>
      <c r="F43" s="19">
        <v>8722</v>
      </c>
      <c r="G43" s="15">
        <f t="shared" si="0"/>
        <v>10.557264262050618</v>
      </c>
      <c r="H43" s="19">
        <v>9</v>
      </c>
      <c r="I43" s="1">
        <f t="shared" si="3"/>
        <v>1.5445340655568904</v>
      </c>
      <c r="J43" s="19">
        <v>3</v>
      </c>
      <c r="K43" s="1">
        <f t="shared" si="4"/>
        <v>0.5148446885189634</v>
      </c>
      <c r="L43" s="14">
        <v>17</v>
      </c>
      <c r="M43" s="1">
        <f t="shared" si="5"/>
        <v>2.909962341663814</v>
      </c>
      <c r="N43" s="14">
        <v>15</v>
      </c>
      <c r="O43" s="1">
        <f t="shared" si="1"/>
        <v>2.5676138308798357</v>
      </c>
      <c r="P43" s="14">
        <v>2</v>
      </c>
      <c r="Q43" s="1">
        <f t="shared" si="6"/>
        <v>0.3432297923459756</v>
      </c>
      <c r="R43" s="20">
        <v>114</v>
      </c>
      <c r="S43" s="1">
        <f t="shared" si="7"/>
        <v>19.18868877293385</v>
      </c>
      <c r="T43" s="20">
        <v>50</v>
      </c>
      <c r="U43" s="1">
        <f t="shared" si="8"/>
        <v>8.416091567076249</v>
      </c>
      <c r="V43" s="17">
        <v>64</v>
      </c>
      <c r="W43" s="1">
        <f t="shared" si="9"/>
        <v>10.7725972058576</v>
      </c>
      <c r="X43" s="19">
        <v>3568</v>
      </c>
      <c r="Y43" s="1">
        <f t="shared" si="11"/>
        <v>4.318770796491241</v>
      </c>
      <c r="Z43" s="19">
        <v>1310</v>
      </c>
      <c r="AA43" s="18">
        <f t="shared" si="2"/>
        <v>1.5856473496086112</v>
      </c>
      <c r="AB43" s="41">
        <v>149.83</v>
      </c>
      <c r="AC43" s="46">
        <v>366079</v>
      </c>
      <c r="AD43" s="47">
        <f t="shared" si="12"/>
        <v>5513.989187746111</v>
      </c>
    </row>
    <row r="44" spans="1:30" ht="21" customHeight="1">
      <c r="A44" s="45"/>
      <c r="B44" s="28" t="s">
        <v>86</v>
      </c>
      <c r="C44" s="55">
        <v>352698</v>
      </c>
      <c r="D44" s="23">
        <v>2406</v>
      </c>
      <c r="E44" s="15">
        <f t="shared" si="10"/>
        <v>6.821700151404318</v>
      </c>
      <c r="F44" s="19">
        <v>3330</v>
      </c>
      <c r="G44" s="15">
        <f t="shared" si="0"/>
        <v>9.441505197080788</v>
      </c>
      <c r="H44" s="19">
        <v>2</v>
      </c>
      <c r="I44" s="1">
        <f t="shared" si="3"/>
        <v>0.8312551953449709</v>
      </c>
      <c r="J44" s="19">
        <v>1</v>
      </c>
      <c r="K44" s="1">
        <f t="shared" si="4"/>
        <v>0.41562759767248547</v>
      </c>
      <c r="L44" s="14">
        <v>5</v>
      </c>
      <c r="M44" s="1">
        <f t="shared" si="5"/>
        <v>2.074688796680498</v>
      </c>
      <c r="N44" s="14">
        <v>4</v>
      </c>
      <c r="O44" s="1">
        <f t="shared" si="1"/>
        <v>1.6597510373443982</v>
      </c>
      <c r="P44" s="14">
        <v>1</v>
      </c>
      <c r="Q44" s="1">
        <f t="shared" si="6"/>
        <v>0.41562759767248547</v>
      </c>
      <c r="R44" s="20">
        <v>35</v>
      </c>
      <c r="S44" s="1">
        <f t="shared" si="7"/>
        <v>14.338385907414994</v>
      </c>
      <c r="T44" s="20">
        <v>17</v>
      </c>
      <c r="U44" s="1">
        <f t="shared" si="8"/>
        <v>6.964358869315854</v>
      </c>
      <c r="V44" s="17">
        <v>18</v>
      </c>
      <c r="W44" s="1">
        <f t="shared" si="9"/>
        <v>7.37402703809914</v>
      </c>
      <c r="X44" s="19">
        <v>1403</v>
      </c>
      <c r="Y44" s="1">
        <f t="shared" si="11"/>
        <v>3.9779074448962</v>
      </c>
      <c r="Z44" s="19">
        <v>445</v>
      </c>
      <c r="AA44" s="18">
        <f t="shared" si="2"/>
        <v>1.261702646456742</v>
      </c>
      <c r="AB44" s="41">
        <v>105.29</v>
      </c>
      <c r="AC44" s="46">
        <v>152869</v>
      </c>
      <c r="AD44" s="47">
        <f t="shared" si="12"/>
        <v>3349.7768069142367</v>
      </c>
    </row>
    <row r="45" spans="1:30" ht="21" customHeight="1">
      <c r="A45" s="45"/>
      <c r="B45" s="28" t="s">
        <v>87</v>
      </c>
      <c r="C45" s="55">
        <v>493940</v>
      </c>
      <c r="D45" s="23">
        <v>3015</v>
      </c>
      <c r="E45" s="15">
        <f t="shared" si="10"/>
        <v>6.1039802405150425</v>
      </c>
      <c r="F45" s="19">
        <v>5351</v>
      </c>
      <c r="G45" s="15">
        <f t="shared" si="0"/>
        <v>10.833299591043446</v>
      </c>
      <c r="H45" s="19">
        <v>3</v>
      </c>
      <c r="I45" s="1">
        <f t="shared" si="3"/>
        <v>0.9950248756218905</v>
      </c>
      <c r="J45" s="19">
        <v>1</v>
      </c>
      <c r="K45" s="1">
        <f t="shared" si="4"/>
        <v>0.33167495854063017</v>
      </c>
      <c r="L45" s="14">
        <v>4</v>
      </c>
      <c r="M45" s="1">
        <f t="shared" si="5"/>
        <v>1.3253810470510272</v>
      </c>
      <c r="N45" s="14">
        <v>3</v>
      </c>
      <c r="O45" s="1">
        <f t="shared" si="1"/>
        <v>0.9940357852882703</v>
      </c>
      <c r="P45" s="14">
        <v>1</v>
      </c>
      <c r="Q45" s="1">
        <f t="shared" si="6"/>
        <v>0.33167495854063017</v>
      </c>
      <c r="R45" s="20">
        <v>60</v>
      </c>
      <c r="S45" s="1">
        <f t="shared" si="7"/>
        <v>19.51219512195122</v>
      </c>
      <c r="T45" s="20">
        <v>22</v>
      </c>
      <c r="U45" s="1">
        <f t="shared" si="8"/>
        <v>7.154471544715447</v>
      </c>
      <c r="V45" s="17">
        <v>38</v>
      </c>
      <c r="W45" s="1">
        <f t="shared" si="9"/>
        <v>12.357723577235772</v>
      </c>
      <c r="X45" s="19">
        <v>2160</v>
      </c>
      <c r="Y45" s="1">
        <f t="shared" si="11"/>
        <v>4.37300076932421</v>
      </c>
      <c r="Z45" s="19">
        <v>910</v>
      </c>
      <c r="AA45" s="18">
        <f t="shared" si="2"/>
        <v>1.8423290278171438</v>
      </c>
      <c r="AB45" s="41">
        <v>61.78</v>
      </c>
      <c r="AC45" s="46">
        <v>232303</v>
      </c>
      <c r="AD45" s="47">
        <f t="shared" si="12"/>
        <v>7995.1440595662025</v>
      </c>
    </row>
    <row r="46" spans="1:30" ht="21" customHeight="1">
      <c r="A46" s="45"/>
      <c r="B46" s="28" t="s">
        <v>88</v>
      </c>
      <c r="C46" s="55">
        <v>401558</v>
      </c>
      <c r="D46" s="23">
        <v>3430</v>
      </c>
      <c r="E46" s="15">
        <f t="shared" si="10"/>
        <v>8.541729961798794</v>
      </c>
      <c r="F46" s="19">
        <v>3845</v>
      </c>
      <c r="G46" s="15">
        <f t="shared" si="0"/>
        <v>9.575204578168035</v>
      </c>
      <c r="H46" s="19">
        <v>3</v>
      </c>
      <c r="I46" s="1">
        <f t="shared" si="3"/>
        <v>0.8746355685131195</v>
      </c>
      <c r="J46" s="19">
        <v>1</v>
      </c>
      <c r="K46" s="1">
        <f t="shared" si="4"/>
        <v>0.2915451895043732</v>
      </c>
      <c r="L46" s="14">
        <v>7</v>
      </c>
      <c r="M46" s="1">
        <f t="shared" si="5"/>
        <v>2.037252619324796</v>
      </c>
      <c r="N46" s="14">
        <v>6</v>
      </c>
      <c r="O46" s="1">
        <f t="shared" si="1"/>
        <v>1.7462165308498254</v>
      </c>
      <c r="P46" s="14">
        <v>1</v>
      </c>
      <c r="Q46" s="1">
        <f t="shared" si="6"/>
        <v>0.2915451895043732</v>
      </c>
      <c r="R46" s="20">
        <v>68</v>
      </c>
      <c r="S46" s="1">
        <f t="shared" si="7"/>
        <v>19.439679817038307</v>
      </c>
      <c r="T46" s="20">
        <v>23</v>
      </c>
      <c r="U46" s="1">
        <f t="shared" si="8"/>
        <v>6.57518582046884</v>
      </c>
      <c r="V46" s="17">
        <v>45</v>
      </c>
      <c r="W46" s="1">
        <f t="shared" si="9"/>
        <v>12.864493996569468</v>
      </c>
      <c r="X46" s="19">
        <v>1899</v>
      </c>
      <c r="Y46" s="1">
        <f t="shared" si="11"/>
        <v>4.729080232494434</v>
      </c>
      <c r="Z46" s="19">
        <v>630</v>
      </c>
      <c r="AA46" s="18">
        <f t="shared" si="2"/>
        <v>1.5688891766569213</v>
      </c>
      <c r="AB46" s="41">
        <v>36.39</v>
      </c>
      <c r="AC46" s="46">
        <v>176967</v>
      </c>
      <c r="AD46" s="47">
        <f t="shared" si="12"/>
        <v>11034.844737565265</v>
      </c>
    </row>
    <row r="47" spans="1:30" ht="21" customHeight="1">
      <c r="A47" s="45"/>
      <c r="B47" s="28" t="s">
        <v>89</v>
      </c>
      <c r="C47" s="55">
        <v>397289</v>
      </c>
      <c r="D47" s="23">
        <v>2417</v>
      </c>
      <c r="E47" s="15">
        <f t="shared" si="10"/>
        <v>6.083732496998406</v>
      </c>
      <c r="F47" s="19">
        <v>3862</v>
      </c>
      <c r="G47" s="15">
        <f t="shared" si="0"/>
        <v>9.720883286474079</v>
      </c>
      <c r="H47" s="19">
        <v>5</v>
      </c>
      <c r="I47" s="1">
        <f t="shared" si="3"/>
        <v>2.068680182043856</v>
      </c>
      <c r="J47" s="19">
        <v>2</v>
      </c>
      <c r="K47" s="1">
        <f t="shared" si="4"/>
        <v>0.8274720728175423</v>
      </c>
      <c r="L47" s="14">
        <v>3</v>
      </c>
      <c r="M47" s="1">
        <f t="shared" si="5"/>
        <v>1.2401818933443571</v>
      </c>
      <c r="N47" s="14">
        <v>2</v>
      </c>
      <c r="O47" s="1">
        <f t="shared" si="1"/>
        <v>0.8267879288962381</v>
      </c>
      <c r="P47" s="14">
        <v>1</v>
      </c>
      <c r="Q47" s="1">
        <f t="shared" si="6"/>
        <v>0.41373603640877116</v>
      </c>
      <c r="R47" s="20">
        <v>40</v>
      </c>
      <c r="S47" s="1">
        <f t="shared" si="7"/>
        <v>16.28001628001628</v>
      </c>
      <c r="T47" s="20">
        <v>16</v>
      </c>
      <c r="U47" s="1">
        <f t="shared" si="8"/>
        <v>6.512006512006511</v>
      </c>
      <c r="V47" s="17">
        <v>24</v>
      </c>
      <c r="W47" s="1">
        <f t="shared" si="9"/>
        <v>9.768009768009769</v>
      </c>
      <c r="X47" s="19">
        <v>1357</v>
      </c>
      <c r="Y47" s="1">
        <f t="shared" si="11"/>
        <v>3.4156495649262877</v>
      </c>
      <c r="Z47" s="19">
        <v>539</v>
      </c>
      <c r="AA47" s="18">
        <f t="shared" si="2"/>
        <v>1.3566950003649736</v>
      </c>
      <c r="AB47" s="41">
        <v>65.12</v>
      </c>
      <c r="AC47" s="46">
        <v>172253</v>
      </c>
      <c r="AD47" s="47">
        <f t="shared" si="12"/>
        <v>6100.875307125307</v>
      </c>
    </row>
    <row r="48" spans="1:30" ht="21" customHeight="1">
      <c r="A48" s="45"/>
      <c r="B48" s="28" t="s">
        <v>90</v>
      </c>
      <c r="C48" s="55">
        <v>264642</v>
      </c>
      <c r="D48" s="23">
        <v>1875</v>
      </c>
      <c r="E48" s="15">
        <f t="shared" si="10"/>
        <v>7.085043190423289</v>
      </c>
      <c r="F48" s="19">
        <v>3052</v>
      </c>
      <c r="G48" s="15">
        <f t="shared" si="0"/>
        <v>11.532560969158334</v>
      </c>
      <c r="H48" s="19">
        <v>3</v>
      </c>
      <c r="I48" s="1">
        <f t="shared" si="3"/>
        <v>1.6</v>
      </c>
      <c r="J48" s="19">
        <v>2</v>
      </c>
      <c r="K48" s="1">
        <f t="shared" si="4"/>
        <v>1.0666666666666667</v>
      </c>
      <c r="L48" s="14">
        <v>10</v>
      </c>
      <c r="M48" s="1">
        <f t="shared" si="5"/>
        <v>5.310674455655868</v>
      </c>
      <c r="N48" s="14">
        <v>8</v>
      </c>
      <c r="O48" s="1">
        <f t="shared" si="1"/>
        <v>4.248539564524695</v>
      </c>
      <c r="P48" s="14">
        <v>2</v>
      </c>
      <c r="Q48" s="1">
        <f t="shared" si="6"/>
        <v>1.0666666666666667</v>
      </c>
      <c r="R48" s="20">
        <v>44</v>
      </c>
      <c r="S48" s="1">
        <f t="shared" si="7"/>
        <v>22.928608650338717</v>
      </c>
      <c r="T48" s="20">
        <v>20</v>
      </c>
      <c r="U48" s="1">
        <f t="shared" si="8"/>
        <v>10.422094841063053</v>
      </c>
      <c r="V48" s="17">
        <v>24</v>
      </c>
      <c r="W48" s="1">
        <f t="shared" si="9"/>
        <v>12.506513809275663</v>
      </c>
      <c r="X48" s="19">
        <v>1024</v>
      </c>
      <c r="Y48" s="1">
        <f t="shared" si="11"/>
        <v>3.8693782543965054</v>
      </c>
      <c r="Z48" s="19">
        <v>416</v>
      </c>
      <c r="AA48" s="18">
        <f t="shared" si="2"/>
        <v>1.5719349158485805</v>
      </c>
      <c r="AB48" s="41">
        <v>41.72</v>
      </c>
      <c r="AC48" s="46">
        <v>114265</v>
      </c>
      <c r="AD48" s="47">
        <f t="shared" si="12"/>
        <v>6343.288590604027</v>
      </c>
    </row>
    <row r="49" spans="1:30" ht="21" customHeight="1">
      <c r="A49" s="43"/>
      <c r="B49" s="44" t="s">
        <v>59</v>
      </c>
      <c r="C49" s="55">
        <v>229733</v>
      </c>
      <c r="D49" s="23">
        <v>1514</v>
      </c>
      <c r="E49" s="15">
        <f t="shared" si="10"/>
        <v>6.590259126899488</v>
      </c>
      <c r="F49" s="19">
        <v>2468</v>
      </c>
      <c r="G49" s="15">
        <f t="shared" si="0"/>
        <v>10.742905895104318</v>
      </c>
      <c r="H49" s="19">
        <v>1</v>
      </c>
      <c r="I49" s="1">
        <f t="shared" si="3"/>
        <v>0.6605019815059445</v>
      </c>
      <c r="J49" s="19">
        <v>0</v>
      </c>
      <c r="K49" s="1">
        <f t="shared" si="4"/>
        <v>0</v>
      </c>
      <c r="L49" s="14">
        <v>4</v>
      </c>
      <c r="M49" s="1">
        <f t="shared" si="5"/>
        <v>2.635046113306983</v>
      </c>
      <c r="N49" s="14">
        <v>4</v>
      </c>
      <c r="O49" s="1">
        <f t="shared" si="1"/>
        <v>2.635046113306983</v>
      </c>
      <c r="P49" s="14">
        <v>0</v>
      </c>
      <c r="Q49" s="1">
        <f t="shared" si="6"/>
        <v>0</v>
      </c>
      <c r="R49" s="20">
        <v>38</v>
      </c>
      <c r="S49" s="1">
        <f t="shared" si="7"/>
        <v>24.484536082474225</v>
      </c>
      <c r="T49" s="20">
        <v>13</v>
      </c>
      <c r="U49" s="1">
        <f t="shared" si="8"/>
        <v>8.376288659793815</v>
      </c>
      <c r="V49" s="17">
        <v>25</v>
      </c>
      <c r="W49" s="1">
        <f t="shared" si="9"/>
        <v>16.10824742268041</v>
      </c>
      <c r="X49" s="19">
        <v>905</v>
      </c>
      <c r="Y49" s="1">
        <f t="shared" si="11"/>
        <v>3.9393556868190465</v>
      </c>
      <c r="Z49" s="19">
        <v>388</v>
      </c>
      <c r="AA49" s="18">
        <f t="shared" si="2"/>
        <v>1.6889171342384421</v>
      </c>
      <c r="AB49" s="41">
        <v>24.7</v>
      </c>
      <c r="AC49" s="46">
        <v>101538</v>
      </c>
      <c r="AD49" s="47">
        <f t="shared" si="12"/>
        <v>9300.93117408907</v>
      </c>
    </row>
    <row r="50" spans="1:30" ht="21" customHeight="1">
      <c r="A50" s="45"/>
      <c r="B50" s="28" t="s">
        <v>94</v>
      </c>
      <c r="C50" s="55">
        <v>385567</v>
      </c>
      <c r="D50" s="23">
        <v>3080</v>
      </c>
      <c r="E50" s="15">
        <f t="shared" si="10"/>
        <v>7.988235507706831</v>
      </c>
      <c r="F50" s="19">
        <v>3051</v>
      </c>
      <c r="G50" s="15">
        <f t="shared" si="0"/>
        <v>7.913021601952449</v>
      </c>
      <c r="H50" s="19">
        <v>7</v>
      </c>
      <c r="I50" s="1">
        <f t="shared" si="3"/>
        <v>2.2727272727272725</v>
      </c>
      <c r="J50" s="19">
        <v>3</v>
      </c>
      <c r="K50" s="1">
        <f t="shared" si="4"/>
        <v>0.974025974025974</v>
      </c>
      <c r="L50" s="14">
        <v>8</v>
      </c>
      <c r="M50" s="1">
        <f t="shared" si="5"/>
        <v>2.592352559948153</v>
      </c>
      <c r="N50" s="14">
        <v>6</v>
      </c>
      <c r="O50" s="1">
        <f t="shared" si="1"/>
        <v>1.9442644199611148</v>
      </c>
      <c r="P50" s="14">
        <v>2</v>
      </c>
      <c r="Q50" s="1">
        <f t="shared" si="6"/>
        <v>0.6493506493506493</v>
      </c>
      <c r="R50" s="20">
        <v>64</v>
      </c>
      <c r="S50" s="1">
        <f t="shared" si="7"/>
        <v>20.356234096692113</v>
      </c>
      <c r="T50" s="20">
        <v>31</v>
      </c>
      <c r="U50" s="1">
        <f t="shared" si="8"/>
        <v>9.860050890585242</v>
      </c>
      <c r="V50" s="17">
        <v>33</v>
      </c>
      <c r="W50" s="1">
        <f t="shared" si="9"/>
        <v>10.49618320610687</v>
      </c>
      <c r="X50" s="19">
        <v>1636</v>
      </c>
      <c r="Y50" s="1">
        <f t="shared" si="11"/>
        <v>4.243101717729993</v>
      </c>
      <c r="Z50" s="19">
        <v>478</v>
      </c>
      <c r="AA50" s="18">
        <f t="shared" si="2"/>
        <v>1.2397326534687874</v>
      </c>
      <c r="AB50" s="41">
        <v>36.09</v>
      </c>
      <c r="AC50" s="46">
        <v>180099</v>
      </c>
      <c r="AD50" s="47">
        <f t="shared" si="12"/>
        <v>10683.485730119146</v>
      </c>
    </row>
    <row r="51" spans="1:26" ht="14.25">
      <c r="A51" s="30" t="s">
        <v>44</v>
      </c>
      <c r="B51" s="31" t="s">
        <v>93</v>
      </c>
      <c r="C51" s="31"/>
      <c r="D51" s="31"/>
      <c r="E51" s="31"/>
      <c r="F51" s="31"/>
      <c r="G51" s="31"/>
      <c r="H51" s="31"/>
      <c r="I51" s="32"/>
      <c r="J51" s="33"/>
      <c r="K51" s="33"/>
      <c r="M51" s="6"/>
      <c r="N51" s="7"/>
      <c r="O51" s="6"/>
      <c r="P51" s="7"/>
      <c r="Q51" s="6"/>
      <c r="R51" s="8"/>
      <c r="S51" s="6"/>
      <c r="T51" s="8"/>
      <c r="U51" s="6"/>
      <c r="V51" s="8"/>
      <c r="W51" s="4"/>
      <c r="X51" s="8"/>
      <c r="Y51" s="4"/>
      <c r="Z51" s="9"/>
    </row>
    <row r="52" spans="1:26" ht="16.5" customHeight="1">
      <c r="A52" s="30" t="s">
        <v>46</v>
      </c>
      <c r="B52" s="31" t="s">
        <v>96</v>
      </c>
      <c r="C52" s="25"/>
      <c r="D52" s="25"/>
      <c r="E52" s="34"/>
      <c r="F52" s="25"/>
      <c r="G52" s="25"/>
      <c r="H52" s="25"/>
      <c r="I52" s="32"/>
      <c r="J52" s="33"/>
      <c r="K52" s="33"/>
      <c r="M52" s="6"/>
      <c r="N52" s="7"/>
      <c r="O52" s="6"/>
      <c r="P52" s="7"/>
      <c r="Q52" s="6"/>
      <c r="R52" s="8"/>
      <c r="S52" s="6"/>
      <c r="T52" s="8"/>
      <c r="U52" s="6"/>
      <c r="V52" s="8"/>
      <c r="W52" s="4"/>
      <c r="X52" s="8"/>
      <c r="Y52" s="4"/>
      <c r="Z52" s="9"/>
    </row>
    <row r="53" spans="1:26" ht="16.5" customHeight="1">
      <c r="A53" s="35" t="s">
        <v>47</v>
      </c>
      <c r="B53" s="31" t="s">
        <v>45</v>
      </c>
      <c r="C53" s="36"/>
      <c r="D53" s="36"/>
      <c r="E53" s="36"/>
      <c r="F53" s="36"/>
      <c r="G53" s="36"/>
      <c r="H53" s="36"/>
      <c r="I53" s="36"/>
      <c r="J53" s="36"/>
      <c r="K53" s="36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spans="1:26" ht="16.5" customHeight="1">
      <c r="A54" s="35"/>
      <c r="B54" s="25" t="s">
        <v>95</v>
      </c>
      <c r="C54" s="37"/>
      <c r="D54" s="37"/>
      <c r="E54" s="37"/>
      <c r="F54" s="37"/>
      <c r="G54" s="37"/>
      <c r="H54" s="37"/>
      <c r="I54" s="37"/>
      <c r="J54" s="37"/>
      <c r="K54" s="37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spans="1:27" ht="16.5" customHeight="1">
      <c r="A55" s="35"/>
      <c r="B55" s="25" t="s">
        <v>97</v>
      </c>
      <c r="C55" s="37"/>
      <c r="D55" s="37"/>
      <c r="E55" s="37"/>
      <c r="F55" s="37"/>
      <c r="G55" s="37"/>
      <c r="H55" s="37"/>
      <c r="I55" s="37"/>
      <c r="J55" s="37"/>
      <c r="K55" s="37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6"/>
    </row>
    <row r="56" spans="1:11" ht="14.25">
      <c r="A56" s="35" t="s">
        <v>54</v>
      </c>
      <c r="B56" s="32" t="s">
        <v>53</v>
      </c>
      <c r="C56" s="38"/>
      <c r="D56" s="38"/>
      <c r="E56" s="39"/>
      <c r="F56" s="38"/>
      <c r="G56" s="39"/>
      <c r="H56" s="32"/>
      <c r="I56" s="33"/>
      <c r="J56" s="32"/>
      <c r="K56" s="33"/>
    </row>
    <row r="57" spans="1:11" ht="14.25">
      <c r="A57" s="30" t="s">
        <v>56</v>
      </c>
      <c r="B57" s="32" t="s">
        <v>55</v>
      </c>
      <c r="C57" s="38"/>
      <c r="D57" s="38"/>
      <c r="E57" s="39"/>
      <c r="F57" s="38"/>
      <c r="G57" s="39"/>
      <c r="H57" s="32"/>
      <c r="I57" s="33"/>
      <c r="J57" s="32"/>
      <c r="K57" s="33"/>
    </row>
    <row r="58" spans="1:11" ht="14.25">
      <c r="A58" s="32"/>
      <c r="B58" s="32"/>
      <c r="C58" s="38"/>
      <c r="D58" s="38"/>
      <c r="E58" s="39"/>
      <c r="F58" s="38"/>
      <c r="G58" s="39"/>
      <c r="H58" s="32"/>
      <c r="I58" s="33"/>
      <c r="J58" s="32"/>
      <c r="K58" s="33"/>
    </row>
  </sheetData>
  <sheetProtection/>
  <mergeCells count="35">
    <mergeCell ref="T4:U4"/>
    <mergeCell ref="L3:Q3"/>
    <mergeCell ref="A6:B6"/>
    <mergeCell ref="A7:B7"/>
    <mergeCell ref="A12:A14"/>
    <mergeCell ref="R3:W3"/>
    <mergeCell ref="L4:M4"/>
    <mergeCell ref="N4:O4"/>
    <mergeCell ref="P4:Q4"/>
    <mergeCell ref="R4:S4"/>
    <mergeCell ref="AC3:AC5"/>
    <mergeCell ref="AB3:AB5"/>
    <mergeCell ref="V4:W4"/>
    <mergeCell ref="X4:X5"/>
    <mergeCell ref="Y4:Y5"/>
    <mergeCell ref="Z4:Z5"/>
    <mergeCell ref="AA4:AA5"/>
    <mergeCell ref="X3:Y3"/>
    <mergeCell ref="Z3:AA3"/>
    <mergeCell ref="AD3:AD5"/>
    <mergeCell ref="D4:D5"/>
    <mergeCell ref="E4:E5"/>
    <mergeCell ref="F4:F5"/>
    <mergeCell ref="G4:G5"/>
    <mergeCell ref="H4:H5"/>
    <mergeCell ref="I4:I5"/>
    <mergeCell ref="J4:J5"/>
    <mergeCell ref="K4:K5"/>
    <mergeCell ref="J3:K3"/>
    <mergeCell ref="A3:A5"/>
    <mergeCell ref="B3:B5"/>
    <mergeCell ref="C3:C5"/>
    <mergeCell ref="D3:E3"/>
    <mergeCell ref="F3:G3"/>
    <mergeCell ref="H3:I3"/>
  </mergeCells>
  <printOptions horizontalCentered="1" verticalCentered="1"/>
  <pageMargins left="0.15748031496062992" right="0.15748031496062992" top="0.7086614173228347" bottom="0.7086614173228347" header="0.5118110236220472" footer="0.2755905511811024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2020-03-26T04:25:03Z</dcterms:created>
  <dcterms:modified xsi:type="dcterms:W3CDTF">2022-03-28T09:08:29Z</dcterms:modified>
  <cp:category/>
  <cp:version/>
  <cp:contentType/>
  <cp:contentStatus/>
</cp:coreProperties>
</file>