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0605" windowHeight="8640" tabRatio="698" activeTab="0"/>
  </bookViews>
  <sheets>
    <sheet name="２表人口動態総覧、市町村別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<sst xmlns="http://schemas.openxmlformats.org/spreadsheetml/2006/main" count="134" uniqueCount="101">
  <si>
    <t>　　　　</t>
  </si>
  <si>
    <t>四條畷市</t>
  </si>
  <si>
    <t>羽曳野市</t>
  </si>
  <si>
    <t>藤井寺市</t>
  </si>
  <si>
    <t>千早赤阪村</t>
  </si>
  <si>
    <t>泉大津市</t>
  </si>
  <si>
    <t>岸和田市</t>
  </si>
  <si>
    <t>泉佐野市</t>
  </si>
  <si>
    <t>河内長野市</t>
  </si>
  <si>
    <t>大阪狭山市</t>
  </si>
  <si>
    <t>保健所</t>
  </si>
  <si>
    <t>市町村</t>
  </si>
  <si>
    <t>府　保　健　所　計</t>
  </si>
  <si>
    <t>出　　生</t>
  </si>
  <si>
    <t>死　　亡</t>
  </si>
  <si>
    <t>乳児死亡</t>
  </si>
  <si>
    <t>新生児死亡</t>
  </si>
  <si>
    <t>周産期死亡</t>
  </si>
  <si>
    <t>死　　産</t>
  </si>
  <si>
    <t>実数</t>
  </si>
  <si>
    <t>総　　数</t>
  </si>
  <si>
    <t>早期新生児死亡</t>
  </si>
  <si>
    <t>自然死産</t>
  </si>
  <si>
    <t>人工死産</t>
  </si>
  <si>
    <t>出生
千対率</t>
  </si>
  <si>
    <t>四條畷</t>
  </si>
  <si>
    <r>
      <t>面  積
（km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）</t>
    </r>
  </si>
  <si>
    <t>世帯数
（世帯）</t>
  </si>
  <si>
    <r>
      <t>人口密度
（人/km</t>
    </r>
    <r>
      <rPr>
        <vertAlign val="super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）</t>
    </r>
  </si>
  <si>
    <t>婚　　姻</t>
  </si>
  <si>
    <t>離　　婚</t>
  </si>
  <si>
    <t>人口
千対率</t>
  </si>
  <si>
    <t>妊娠満22週以後の死産</t>
  </si>
  <si>
    <t>出産
千対率</t>
  </si>
  <si>
    <t>総         数</t>
  </si>
  <si>
    <t>池　田</t>
  </si>
  <si>
    <t>吹　田</t>
  </si>
  <si>
    <t>茨　木</t>
  </si>
  <si>
    <t>守　口</t>
  </si>
  <si>
    <t xml:space="preserve"> </t>
  </si>
  <si>
    <t>富田林</t>
  </si>
  <si>
    <t>富田林市</t>
  </si>
  <si>
    <t>和　泉</t>
  </si>
  <si>
    <t>岸和田</t>
  </si>
  <si>
    <t>泉佐野</t>
  </si>
  <si>
    <t>　（注）　１）</t>
  </si>
  <si>
    <t>諸率算出に用いた人口は、</t>
  </si>
  <si>
    <t>２）</t>
  </si>
  <si>
    <t>３）</t>
  </si>
  <si>
    <t>出生
千対率</t>
  </si>
  <si>
    <t>出産
千対率</t>
  </si>
  <si>
    <t>総人口
（人）</t>
  </si>
  <si>
    <t>実数</t>
  </si>
  <si>
    <t>実数</t>
  </si>
  <si>
    <t>死産率は出産（出生＋死産）千対、周産期死亡率及び妊娠満２２週以後の死産率は出産（出生＋妊娠満２２週以後の死産）千対。</t>
  </si>
  <si>
    <t>４）</t>
  </si>
  <si>
    <t>乳児死亡は生後1年未満の死亡を、新生児死亡は乳児死亡のうち生後4週未満の死亡をいう。</t>
  </si>
  <si>
    <t>５）</t>
  </si>
  <si>
    <t>A-2　人口動態総覧、保健所・市町村別</t>
  </si>
  <si>
    <t>藤井寺</t>
  </si>
  <si>
    <t>６）</t>
  </si>
  <si>
    <t>H31.4.1より寝屋川市は中核市</t>
  </si>
  <si>
    <t>寝屋川市</t>
  </si>
  <si>
    <t>池田市</t>
  </si>
  <si>
    <t>豊能町</t>
  </si>
  <si>
    <t>箕面市</t>
  </si>
  <si>
    <t>能勢町</t>
  </si>
  <si>
    <t>吹田市</t>
  </si>
  <si>
    <t>摂津市</t>
  </si>
  <si>
    <t>茨木市</t>
  </si>
  <si>
    <t>島本町</t>
  </si>
  <si>
    <t>守口市</t>
  </si>
  <si>
    <t>門真市</t>
  </si>
  <si>
    <t>交野市</t>
  </si>
  <si>
    <t>大東市</t>
  </si>
  <si>
    <t>柏原市</t>
  </si>
  <si>
    <t>松原市</t>
  </si>
  <si>
    <t>河南町</t>
  </si>
  <si>
    <t>太子町</t>
  </si>
  <si>
    <t>和泉市</t>
  </si>
  <si>
    <t>高石市</t>
  </si>
  <si>
    <t>忠岡町</t>
  </si>
  <si>
    <t>貝塚市</t>
  </si>
  <si>
    <t>熊取町</t>
  </si>
  <si>
    <t>田尻町</t>
  </si>
  <si>
    <t>泉南市</t>
  </si>
  <si>
    <t>阪南市</t>
  </si>
  <si>
    <t>岬町</t>
  </si>
  <si>
    <t>市町村については、総人口「大阪府の推計人口（令和元年１０月１日現在）」（大阪府総務部統計課）によるものである。</t>
  </si>
  <si>
    <t>大阪市</t>
  </si>
  <si>
    <t>堺市</t>
  </si>
  <si>
    <t>高槻市</t>
  </si>
  <si>
    <t>東大阪市</t>
  </si>
  <si>
    <t>豊中市</t>
  </si>
  <si>
    <t>枚方市</t>
  </si>
  <si>
    <t>八尾市</t>
  </si>
  <si>
    <t>面積は「全国都道府県市区町村別面積調」（令和元年１０月１日現在の面積（国土地理院））によるものである。</t>
  </si>
  <si>
    <t>世帯数、人口及び人口密度は「大阪府の推計人口（令和元年１０月１日現在）」(大阪府総務部統計課）によるものである。</t>
  </si>
  <si>
    <t>（令和元年）</t>
  </si>
  <si>
    <t>令和元年</t>
  </si>
  <si>
    <t>大阪府総数については、「日本人人口（8,809,000人総務省統計局推計）、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</si>
</sst>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;&quot;-&quot;"/>
    <numFmt numFmtId="178" formatCode="#,##0_ "/>
    <numFmt numFmtId="179" formatCode="#,##0.0;;&quot;-&quot;"/>
    <numFmt numFmtId="180" formatCode="#,##0.00;;&quot;-&quot;"/>
    <numFmt numFmtId="181" formatCode="#,##0.0_ "/>
    <numFmt numFmtId="182" formatCode="#,##0.00_ "/>
    <numFmt numFmtId="183" formatCode="0.0"/>
    <numFmt numFmtId="184" formatCode="0_ "/>
    <numFmt numFmtId="185" formatCode="#,##0.0"/>
    <numFmt numFmtId="186" formatCode="#,##0.00_ ;[Red]\-#,##0.00\ "/>
    <numFmt numFmtId="187" formatCode="0_);[Red]\(0\)"/>
    <numFmt numFmtId="188" formatCode="&quot;¥&quot;#,##0_);[Red]\(&quot;¥&quot;#,##0\)"/>
    <numFmt numFmtId="189" formatCode="#,##0_);[Red]\(#,##0\)"/>
    <numFmt numFmtId="190" formatCode="[DBNum3]0"/>
    <numFmt numFmtId="191" formatCode="#,##0;&quot;▲ &quot;#,##0"/>
    <numFmt numFmtId="192" formatCode="#\ ###\ 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明朝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7" fillId="0" borderId="0">
      <alignment/>
      <protection/>
    </xf>
    <xf numFmtId="0" fontId="3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38" fontId="3" fillId="0" borderId="0" xfId="48" applyFont="1" applyFill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 horizontal="right"/>
    </xf>
    <xf numFmtId="179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78" fontId="5" fillId="0" borderId="11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176" fontId="3" fillId="0" borderId="10" xfId="48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10" xfId="48" applyNumberFormat="1" applyFont="1" applyFill="1" applyBorder="1" applyAlignment="1">
      <alignment vertical="center"/>
    </xf>
    <xf numFmtId="180" fontId="3" fillId="0" borderId="10" xfId="0" applyNumberFormat="1" applyFont="1" applyFill="1" applyBorder="1" applyAlignment="1">
      <alignment horizontal="right" vertical="center"/>
    </xf>
    <xf numFmtId="38" fontId="5" fillId="0" borderId="10" xfId="48" applyFont="1" applyFill="1" applyBorder="1" applyAlignment="1">
      <alignment horizontal="right" vertical="center"/>
    </xf>
    <xf numFmtId="38" fontId="3" fillId="0" borderId="10" xfId="48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4" fontId="5" fillId="7" borderId="10" xfId="0" applyNumberFormat="1" applyFont="1" applyFill="1" applyBorder="1" applyAlignment="1">
      <alignment horizontal="right" vertical="center" wrapText="1"/>
    </xf>
    <xf numFmtId="40" fontId="3" fillId="7" borderId="10" xfId="48" applyNumberFormat="1" applyFont="1" applyFill="1" applyBorder="1" applyAlignment="1">
      <alignment vertical="center"/>
    </xf>
    <xf numFmtId="0" fontId="5" fillId="7" borderId="10" xfId="0" applyFont="1" applyFill="1" applyBorder="1" applyAlignment="1">
      <alignment horizontal="right" vertical="center" wrapText="1"/>
    </xf>
    <xf numFmtId="2" fontId="5" fillId="7" borderId="10" xfId="0" applyNumberFormat="1" applyFont="1" applyFill="1" applyBorder="1" applyAlignment="1">
      <alignment horizontal="right" vertical="center" wrapText="1"/>
    </xf>
    <xf numFmtId="3" fontId="5" fillId="3" borderId="17" xfId="0" applyNumberFormat="1" applyFont="1" applyFill="1" applyBorder="1" applyAlignment="1">
      <alignment horizontal="right" vertical="center" wrapText="1"/>
    </xf>
    <xf numFmtId="38" fontId="3" fillId="3" borderId="18" xfId="48" applyFont="1" applyFill="1" applyBorder="1" applyAlignment="1">
      <alignment vertical="center"/>
    </xf>
    <xf numFmtId="178" fontId="5" fillId="3" borderId="17" xfId="0" applyNumberFormat="1" applyFont="1" applyFill="1" applyBorder="1" applyAlignment="1">
      <alignment vertical="center"/>
    </xf>
    <xf numFmtId="38" fontId="5" fillId="3" borderId="19" xfId="48" applyFont="1" applyFill="1" applyBorder="1" applyAlignment="1">
      <alignment vertical="center"/>
    </xf>
    <xf numFmtId="38" fontId="5" fillId="3" borderId="19" xfId="48" applyFont="1" applyFill="1" applyBorder="1" applyAlignment="1">
      <alignment horizontal="right" vertical="center"/>
    </xf>
    <xf numFmtId="178" fontId="5" fillId="3" borderId="10" xfId="0" applyNumberFormat="1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horizontal="right" vertical="center" wrapText="1"/>
    </xf>
    <xf numFmtId="38" fontId="3" fillId="3" borderId="10" xfId="48" applyFont="1" applyFill="1" applyBorder="1" applyAlignment="1">
      <alignment vertical="center"/>
    </xf>
    <xf numFmtId="176" fontId="3" fillId="3" borderId="10" xfId="48" applyNumberFormat="1" applyFont="1" applyFill="1" applyBorder="1" applyAlignment="1">
      <alignment vertical="center"/>
    </xf>
    <xf numFmtId="181" fontId="5" fillId="3" borderId="10" xfId="0" applyNumberFormat="1" applyFont="1" applyFill="1" applyBorder="1" applyAlignment="1">
      <alignment horizontal="right" vertical="center" wrapText="1"/>
    </xf>
    <xf numFmtId="182" fontId="5" fillId="3" borderId="10" xfId="0" applyNumberFormat="1" applyFont="1" applyFill="1" applyBorder="1" applyAlignment="1">
      <alignment horizontal="right" vertical="center" wrapText="1"/>
    </xf>
    <xf numFmtId="176" fontId="3" fillId="3" borderId="1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179" fontId="5" fillId="0" borderId="0" xfId="0" applyNumberFormat="1" applyFont="1" applyFill="1" applyAlignment="1">
      <alignment horizontal="right"/>
    </xf>
    <xf numFmtId="38" fontId="5" fillId="0" borderId="0" xfId="48" applyFont="1" applyFill="1" applyAlignment="1">
      <alignment horizontal="left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38" fontId="5" fillId="0" borderId="0" xfId="48" applyFont="1" applyFill="1" applyAlignment="1">
      <alignment/>
    </xf>
    <xf numFmtId="179" fontId="5" fillId="0" borderId="0" xfId="0" applyNumberFormat="1" applyFont="1" applyFill="1" applyAlignment="1">
      <alignment/>
    </xf>
    <xf numFmtId="0" fontId="3" fillId="0" borderId="19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 wrapText="1"/>
    </xf>
    <xf numFmtId="38" fontId="3" fillId="0" borderId="12" xfId="48" applyFont="1" applyFill="1" applyBorder="1" applyAlignment="1">
      <alignment horizontal="center" vertical="center" wrapText="1"/>
    </xf>
    <xf numFmtId="38" fontId="3" fillId="0" borderId="13" xfId="48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tabSelected="1" zoomScale="60" zoomScaleNormal="6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7.50390625" style="6" bestFit="1" customWidth="1"/>
    <col min="2" max="2" width="11.625" style="6" bestFit="1" customWidth="1"/>
    <col min="3" max="3" width="10.875" style="4" customWidth="1"/>
    <col min="4" max="4" width="9.375" style="4" customWidth="1"/>
    <col min="5" max="5" width="9.375" style="8" customWidth="1"/>
    <col min="6" max="6" width="9.375" style="4" customWidth="1"/>
    <col min="7" max="7" width="9.375" style="8" customWidth="1"/>
    <col min="8" max="8" width="9.375" style="6" customWidth="1"/>
    <col min="9" max="9" width="9.375" style="7" customWidth="1"/>
    <col min="10" max="10" width="9.375" style="6" customWidth="1"/>
    <col min="11" max="13" width="9.375" style="7" customWidth="1"/>
    <col min="14" max="14" width="9.375" style="6" customWidth="1"/>
    <col min="15" max="15" width="9.375" style="7" customWidth="1"/>
    <col min="16" max="16" width="9.375" style="6" customWidth="1"/>
    <col min="17" max="17" width="9.375" style="7" customWidth="1"/>
    <col min="18" max="18" width="9.375" style="6" customWidth="1"/>
    <col min="19" max="19" width="9.375" style="8" customWidth="1"/>
    <col min="20" max="20" width="9.375" style="6" customWidth="1"/>
    <col min="21" max="21" width="9.375" style="8" customWidth="1"/>
    <col min="22" max="22" width="9.375" style="6" customWidth="1"/>
    <col min="23" max="23" width="9.375" style="8" customWidth="1"/>
    <col min="24" max="24" width="9.375" style="4" customWidth="1"/>
    <col min="25" max="25" width="9.375" style="8" customWidth="1"/>
    <col min="26" max="26" width="9.375" style="4" customWidth="1"/>
    <col min="27" max="27" width="9.375" style="9" customWidth="1"/>
    <col min="28" max="30" width="10.875" style="6" customWidth="1"/>
    <col min="31" max="16384" width="9.00390625" style="6" customWidth="1"/>
  </cols>
  <sheetData>
    <row r="1" spans="1:7" ht="21" customHeight="1">
      <c r="A1" s="2" t="s">
        <v>58</v>
      </c>
      <c r="B1" s="3"/>
      <c r="C1" s="3"/>
      <c r="E1" s="5"/>
      <c r="G1" s="5"/>
    </row>
    <row r="2" spans="1:29" ht="21" customHeight="1">
      <c r="A2" s="6" t="s">
        <v>98</v>
      </c>
      <c r="C2" s="10"/>
      <c r="E2" s="5"/>
      <c r="H2" s="11"/>
      <c r="J2" s="11"/>
      <c r="N2" s="11"/>
      <c r="P2" s="11"/>
      <c r="R2" s="11"/>
      <c r="T2" s="11"/>
      <c r="V2" s="11"/>
      <c r="AC2" s="4" t="s">
        <v>99</v>
      </c>
    </row>
    <row r="3" spans="1:30" ht="21" customHeight="1">
      <c r="A3" s="83" t="s">
        <v>10</v>
      </c>
      <c r="B3" s="83" t="s">
        <v>11</v>
      </c>
      <c r="C3" s="71" t="s">
        <v>51</v>
      </c>
      <c r="D3" s="62" t="s">
        <v>13</v>
      </c>
      <c r="E3" s="64"/>
      <c r="F3" s="62" t="s">
        <v>14</v>
      </c>
      <c r="G3" s="64"/>
      <c r="H3" s="62" t="s">
        <v>15</v>
      </c>
      <c r="I3" s="64"/>
      <c r="J3" s="62" t="s">
        <v>16</v>
      </c>
      <c r="K3" s="64"/>
      <c r="L3" s="62" t="s">
        <v>17</v>
      </c>
      <c r="M3" s="68"/>
      <c r="N3" s="68"/>
      <c r="O3" s="68"/>
      <c r="P3" s="68"/>
      <c r="Q3" s="64"/>
      <c r="R3" s="62" t="s">
        <v>18</v>
      </c>
      <c r="S3" s="68"/>
      <c r="T3" s="68"/>
      <c r="U3" s="68"/>
      <c r="V3" s="68"/>
      <c r="W3" s="64"/>
      <c r="X3" s="62" t="s">
        <v>29</v>
      </c>
      <c r="Y3" s="64"/>
      <c r="Z3" s="62" t="s">
        <v>30</v>
      </c>
      <c r="AA3" s="64"/>
      <c r="AB3" s="74" t="s">
        <v>26</v>
      </c>
      <c r="AC3" s="71" t="s">
        <v>27</v>
      </c>
      <c r="AD3" s="74" t="s">
        <v>28</v>
      </c>
    </row>
    <row r="4" spans="1:30" ht="36" customHeight="1">
      <c r="A4" s="85"/>
      <c r="B4" s="85"/>
      <c r="C4" s="72"/>
      <c r="D4" s="77" t="s">
        <v>52</v>
      </c>
      <c r="E4" s="79" t="s">
        <v>31</v>
      </c>
      <c r="F4" s="77" t="s">
        <v>53</v>
      </c>
      <c r="G4" s="79" t="s">
        <v>31</v>
      </c>
      <c r="H4" s="83" t="s">
        <v>53</v>
      </c>
      <c r="I4" s="79" t="s">
        <v>24</v>
      </c>
      <c r="J4" s="83" t="s">
        <v>53</v>
      </c>
      <c r="K4" s="79" t="s">
        <v>24</v>
      </c>
      <c r="L4" s="62" t="s">
        <v>20</v>
      </c>
      <c r="M4" s="64"/>
      <c r="N4" s="69" t="s">
        <v>32</v>
      </c>
      <c r="O4" s="70"/>
      <c r="P4" s="62" t="s">
        <v>21</v>
      </c>
      <c r="Q4" s="64"/>
      <c r="R4" s="62" t="s">
        <v>20</v>
      </c>
      <c r="S4" s="64"/>
      <c r="T4" s="62" t="s">
        <v>22</v>
      </c>
      <c r="U4" s="64"/>
      <c r="V4" s="62" t="s">
        <v>23</v>
      </c>
      <c r="W4" s="64"/>
      <c r="X4" s="77" t="s">
        <v>53</v>
      </c>
      <c r="Y4" s="79" t="s">
        <v>31</v>
      </c>
      <c r="Z4" s="77" t="s">
        <v>53</v>
      </c>
      <c r="AA4" s="81" t="s">
        <v>31</v>
      </c>
      <c r="AB4" s="75"/>
      <c r="AC4" s="72"/>
      <c r="AD4" s="75"/>
    </row>
    <row r="5" spans="1:30" ht="36" customHeight="1">
      <c r="A5" s="84"/>
      <c r="B5" s="84"/>
      <c r="C5" s="86"/>
      <c r="D5" s="78"/>
      <c r="E5" s="80"/>
      <c r="F5" s="78"/>
      <c r="G5" s="80"/>
      <c r="H5" s="84"/>
      <c r="I5" s="80"/>
      <c r="J5" s="84"/>
      <c r="K5" s="80"/>
      <c r="L5" s="15" t="s">
        <v>53</v>
      </c>
      <c r="M5" s="14" t="s">
        <v>33</v>
      </c>
      <c r="N5" s="13" t="s">
        <v>53</v>
      </c>
      <c r="O5" s="14" t="s">
        <v>50</v>
      </c>
      <c r="P5" s="16" t="s">
        <v>53</v>
      </c>
      <c r="Q5" s="14" t="s">
        <v>49</v>
      </c>
      <c r="R5" s="16" t="s">
        <v>19</v>
      </c>
      <c r="S5" s="14" t="s">
        <v>50</v>
      </c>
      <c r="T5" s="16" t="s">
        <v>53</v>
      </c>
      <c r="U5" s="14" t="s">
        <v>50</v>
      </c>
      <c r="V5" s="16" t="s">
        <v>53</v>
      </c>
      <c r="W5" s="14" t="s">
        <v>33</v>
      </c>
      <c r="X5" s="78"/>
      <c r="Y5" s="80"/>
      <c r="Z5" s="78"/>
      <c r="AA5" s="82"/>
      <c r="AB5" s="76"/>
      <c r="AC5" s="73"/>
      <c r="AD5" s="76"/>
    </row>
    <row r="6" spans="1:30" ht="21" customHeight="1">
      <c r="A6" s="62" t="s">
        <v>34</v>
      </c>
      <c r="B6" s="63"/>
      <c r="C6" s="38">
        <f>SUM(C8:C50)</f>
        <v>8823453</v>
      </c>
      <c r="D6" s="44">
        <f>SUM(D8:D50)</f>
        <v>62557</v>
      </c>
      <c r="E6" s="46">
        <f>D6/8809000*1000</f>
        <v>7.101487115450108</v>
      </c>
      <c r="F6" s="44">
        <f>SUM(F8:F50)</f>
        <v>90410</v>
      </c>
      <c r="G6" s="46">
        <f>F6/8809000*1000</f>
        <v>10.263367011011464</v>
      </c>
      <c r="H6" s="44">
        <f>SUM(H8:H50)</f>
        <v>108</v>
      </c>
      <c r="I6" s="47">
        <f>H6/D6*1000</f>
        <v>1.726425499944051</v>
      </c>
      <c r="J6" s="44">
        <f>SUM(J8:J50)</f>
        <v>52</v>
      </c>
      <c r="K6" s="47">
        <f>J6/D6*1000</f>
        <v>0.831241907380469</v>
      </c>
      <c r="L6" s="44">
        <f>SUM(L8:L50)</f>
        <v>225</v>
      </c>
      <c r="M6" s="47">
        <f>L6/(D6+N6)*1000</f>
        <v>3.5860002550044627</v>
      </c>
      <c r="N6" s="44">
        <f>SUM(N8:N50)</f>
        <v>187</v>
      </c>
      <c r="O6" s="47">
        <f>N6/(D6+N6)*1000</f>
        <v>2.9803646563814867</v>
      </c>
      <c r="P6" s="44">
        <f>SUM(P8:P50)</f>
        <v>38</v>
      </c>
      <c r="Q6" s="47">
        <f>P6/D6*1000</f>
        <v>0.6074460092395735</v>
      </c>
      <c r="R6" s="44">
        <f>SUM(R8:R50)</f>
        <v>1339</v>
      </c>
      <c r="S6" s="47">
        <f>R6/(D6+R6)*1000</f>
        <v>20.955928383623387</v>
      </c>
      <c r="T6" s="44">
        <f>SUM(T8:T50)</f>
        <v>609</v>
      </c>
      <c r="U6" s="47">
        <f>T6/(D6+R6)*1000</f>
        <v>9.53111305872042</v>
      </c>
      <c r="V6" s="44">
        <f>SUM(V8:V50)</f>
        <v>730</v>
      </c>
      <c r="W6" s="47">
        <f>V6/(D6+R6)*1000</f>
        <v>11.424815324902967</v>
      </c>
      <c r="X6" s="44">
        <f>SUM(X8:X50)</f>
        <v>46395</v>
      </c>
      <c r="Y6" s="47">
        <f>X6/8809000*1000</f>
        <v>5.266772618912476</v>
      </c>
      <c r="Z6" s="44">
        <f>SUM(Z8:Z50)</f>
        <v>16282</v>
      </c>
      <c r="AA6" s="48">
        <f>Z6/8809000*1000</f>
        <v>1.8483369281416733</v>
      </c>
      <c r="AB6" s="34">
        <v>1905.29</v>
      </c>
      <c r="AC6" s="44">
        <f>SUM(AC8:AC50)</f>
        <v>4084935</v>
      </c>
      <c r="AD6" s="49">
        <f>C6/AB6</f>
        <v>4631.0288722451705</v>
      </c>
    </row>
    <row r="7" spans="1:30" ht="21" customHeight="1">
      <c r="A7" s="62" t="s">
        <v>12</v>
      </c>
      <c r="B7" s="64"/>
      <c r="C7" s="39">
        <f>SUM(C8:C42)</f>
        <v>3116507</v>
      </c>
      <c r="D7" s="19">
        <f>SUM(D8:D42)</f>
        <v>21542</v>
      </c>
      <c r="E7" s="18">
        <f>D7/C7*1000</f>
        <v>6.912225770710607</v>
      </c>
      <c r="F7" s="19">
        <f>SUM(F8:F42)</f>
        <v>30863</v>
      </c>
      <c r="G7" s="18">
        <f aca="true" t="shared" si="0" ref="G7:G50">F7/C7*1000</f>
        <v>9.903074178880395</v>
      </c>
      <c r="H7" s="19">
        <f>SUM(H8:H42)</f>
        <v>38</v>
      </c>
      <c r="I7" s="1">
        <f>H7/D7*1000</f>
        <v>1.7639959149568285</v>
      </c>
      <c r="J7" s="19">
        <f>SUM(J8:J42)</f>
        <v>18</v>
      </c>
      <c r="K7" s="1">
        <f>J7/D7*1000</f>
        <v>0.8355770123479714</v>
      </c>
      <c r="L7" s="19">
        <f>SUM(L8:L42)</f>
        <v>72</v>
      </c>
      <c r="M7" s="1">
        <f>L7/(D7+N7)*1000</f>
        <v>3.3331790194898385</v>
      </c>
      <c r="N7" s="19">
        <f>SUM(N8:N42)</f>
        <v>59</v>
      </c>
      <c r="O7" s="1">
        <f>N7/(D7+N7)*1000</f>
        <v>2.7313550298597287</v>
      </c>
      <c r="P7" s="19">
        <f>SUM(P8:P42)</f>
        <v>13</v>
      </c>
      <c r="Q7" s="1">
        <f>P7/D7*1000</f>
        <v>0.6034722866957571</v>
      </c>
      <c r="R7" s="19">
        <f>SUM(R8:R42)</f>
        <v>431</v>
      </c>
      <c r="S7" s="1">
        <f>R7/(D7+R7)*1000</f>
        <v>19.614982023392347</v>
      </c>
      <c r="T7" s="19">
        <f>SUM(T8:T42)</f>
        <v>210</v>
      </c>
      <c r="U7" s="1">
        <f>T7/(D7+R7)*1000</f>
        <v>9.557183816502071</v>
      </c>
      <c r="V7" s="19">
        <f>SUM(V8:V42)</f>
        <v>221</v>
      </c>
      <c r="W7" s="1">
        <f>V7/(D7+R7)*1000</f>
        <v>10.057798206890274</v>
      </c>
      <c r="X7" s="19">
        <f>SUM(X8:X42)</f>
        <v>14243</v>
      </c>
      <c r="Y7" s="1">
        <f>X7/C7*1000</f>
        <v>4.57018065417469</v>
      </c>
      <c r="Z7" s="19">
        <f>SUM(Z8:Z42)</f>
        <v>5448</v>
      </c>
      <c r="AA7" s="21">
        <f aca="true" t="shared" si="1" ref="AA7:AA50">Z7/C7*1000</f>
        <v>1.7481109460046136</v>
      </c>
      <c r="AB7" s="35">
        <f>SUM(AB8:AB42)</f>
        <v>1195.17</v>
      </c>
      <c r="AC7" s="45">
        <f>SUM(AC8:AC42)</f>
        <v>1341216</v>
      </c>
      <c r="AD7" s="49">
        <f>C7/AB7</f>
        <v>2607.5846950643004</v>
      </c>
    </row>
    <row r="8" spans="1:30" ht="21" customHeight="1">
      <c r="A8" s="12" t="s">
        <v>35</v>
      </c>
      <c r="B8" s="31" t="s">
        <v>63</v>
      </c>
      <c r="C8" s="40">
        <v>104169</v>
      </c>
      <c r="D8" s="27">
        <v>707</v>
      </c>
      <c r="E8" s="18">
        <f>D8/$C8*1000</f>
        <v>6.78704797012547</v>
      </c>
      <c r="F8" s="22">
        <v>974</v>
      </c>
      <c r="G8" s="18">
        <f t="shared" si="0"/>
        <v>9.350190555731553</v>
      </c>
      <c r="H8" s="22">
        <v>0</v>
      </c>
      <c r="I8" s="1">
        <f aca="true" t="shared" si="2" ref="I8:I50">H8/D8*1000</f>
        <v>0</v>
      </c>
      <c r="J8" s="22">
        <v>0</v>
      </c>
      <c r="K8" s="1">
        <f aca="true" t="shared" si="3" ref="K8:K50">J8/D8*1000</f>
        <v>0</v>
      </c>
      <c r="L8" s="17">
        <v>2</v>
      </c>
      <c r="M8" s="1">
        <f aca="true" t="shared" si="4" ref="M8:M50">L8/(D8+N8)*1000</f>
        <v>2.8208744710860367</v>
      </c>
      <c r="N8" s="17">
        <v>2</v>
      </c>
      <c r="O8" s="1">
        <f aca="true" t="shared" si="5" ref="O8:O50">N8/(D8+N8)*1000</f>
        <v>2.8208744710860367</v>
      </c>
      <c r="P8" s="17">
        <v>0</v>
      </c>
      <c r="Q8" s="1">
        <f aca="true" t="shared" si="6" ref="Q8:Q50">P8/D8*1000</f>
        <v>0</v>
      </c>
      <c r="R8" s="23">
        <f>T8+V8</f>
        <v>14</v>
      </c>
      <c r="S8" s="1">
        <f aca="true" t="shared" si="7" ref="S8:S50">R8/(D8+R8)*1000</f>
        <v>19.41747572815534</v>
      </c>
      <c r="T8" s="23">
        <v>5</v>
      </c>
      <c r="U8" s="1">
        <f aca="true" t="shared" si="8" ref="U8:U50">T8/(D8+R8)*1000</f>
        <v>6.934812760055479</v>
      </c>
      <c r="V8" s="23">
        <v>9</v>
      </c>
      <c r="W8" s="1">
        <f aca="true" t="shared" si="9" ref="W8:W50">V8/(D8+R8)*1000</f>
        <v>12.482662968099861</v>
      </c>
      <c r="X8" s="22">
        <v>489</v>
      </c>
      <c r="Y8" s="1">
        <f>X8/C8*1000</f>
        <v>4.694294847795409</v>
      </c>
      <c r="Z8" s="22">
        <v>147</v>
      </c>
      <c r="AA8" s="21">
        <f t="shared" si="1"/>
        <v>1.4111683898280678</v>
      </c>
      <c r="AB8" s="36">
        <v>22.14</v>
      </c>
      <c r="AC8" s="43">
        <v>47974</v>
      </c>
      <c r="AD8" s="49">
        <f aca="true" t="shared" si="10" ref="AD8:AD47">C8/AB8</f>
        <v>4705.013550135502</v>
      </c>
    </row>
    <row r="9" spans="1:30" ht="21" customHeight="1">
      <c r="A9" s="12" t="s">
        <v>0</v>
      </c>
      <c r="B9" s="31" t="s">
        <v>64</v>
      </c>
      <c r="C9" s="40">
        <v>18441</v>
      </c>
      <c r="D9" s="27">
        <v>41</v>
      </c>
      <c r="E9" s="18">
        <f aca="true" t="shared" si="11" ref="E9:E50">D9/$C9*1000</f>
        <v>2.2233067621061764</v>
      </c>
      <c r="F9" s="22">
        <v>235</v>
      </c>
      <c r="G9" s="18">
        <f t="shared" si="0"/>
        <v>12.743343636462232</v>
      </c>
      <c r="H9" s="22">
        <v>0</v>
      </c>
      <c r="I9" s="1">
        <f t="shared" si="2"/>
        <v>0</v>
      </c>
      <c r="J9" s="22">
        <v>0</v>
      </c>
      <c r="K9" s="1">
        <f t="shared" si="3"/>
        <v>0</v>
      </c>
      <c r="L9" s="17">
        <v>1</v>
      </c>
      <c r="M9" s="1">
        <f t="shared" si="4"/>
        <v>23.809523809523807</v>
      </c>
      <c r="N9" s="17">
        <v>1</v>
      </c>
      <c r="O9" s="1">
        <f t="shared" si="5"/>
        <v>23.809523809523807</v>
      </c>
      <c r="P9" s="17">
        <v>0</v>
      </c>
      <c r="Q9" s="1">
        <f t="shared" si="6"/>
        <v>0</v>
      </c>
      <c r="R9" s="23">
        <f aca="true" t="shared" si="12" ref="R9:R50">T9+V9</f>
        <v>2</v>
      </c>
      <c r="S9" s="1">
        <f t="shared" si="7"/>
        <v>46.51162790697674</v>
      </c>
      <c r="T9" s="23">
        <v>2</v>
      </c>
      <c r="U9" s="1">
        <f t="shared" si="8"/>
        <v>46.51162790697674</v>
      </c>
      <c r="V9" s="23">
        <v>0</v>
      </c>
      <c r="W9" s="1">
        <f t="shared" si="9"/>
        <v>0</v>
      </c>
      <c r="X9" s="22">
        <v>34</v>
      </c>
      <c r="Y9" s="1">
        <f aca="true" t="shared" si="13" ref="Y9:Y47">X9/C9*1000</f>
        <v>1.843717802722195</v>
      </c>
      <c r="Z9" s="22">
        <v>12</v>
      </c>
      <c r="AA9" s="21">
        <f t="shared" si="1"/>
        <v>0.6507239303725394</v>
      </c>
      <c r="AB9" s="36">
        <v>34.34</v>
      </c>
      <c r="AC9" s="43">
        <v>7734</v>
      </c>
      <c r="AD9" s="49">
        <f t="shared" si="10"/>
        <v>537.0122306348281</v>
      </c>
    </row>
    <row r="10" spans="1:30" ht="21" customHeight="1">
      <c r="A10" s="12" t="s">
        <v>0</v>
      </c>
      <c r="B10" s="31" t="s">
        <v>65</v>
      </c>
      <c r="C10" s="40">
        <v>136184</v>
      </c>
      <c r="D10" s="27">
        <v>976</v>
      </c>
      <c r="E10" s="18">
        <f t="shared" si="11"/>
        <v>7.166774364095636</v>
      </c>
      <c r="F10" s="22">
        <v>1135</v>
      </c>
      <c r="G10" s="18">
        <f t="shared" si="0"/>
        <v>8.334312400869413</v>
      </c>
      <c r="H10" s="22">
        <v>1</v>
      </c>
      <c r="I10" s="1">
        <f t="shared" si="2"/>
        <v>1.0245901639344264</v>
      </c>
      <c r="J10" s="22">
        <v>1</v>
      </c>
      <c r="K10" s="1">
        <f t="shared" si="3"/>
        <v>1.0245901639344264</v>
      </c>
      <c r="L10" s="17">
        <v>4</v>
      </c>
      <c r="M10" s="1">
        <f t="shared" si="4"/>
        <v>4.085801838610828</v>
      </c>
      <c r="N10" s="17">
        <v>3</v>
      </c>
      <c r="O10" s="1">
        <f t="shared" si="5"/>
        <v>3.0643513789581203</v>
      </c>
      <c r="P10" s="17">
        <v>1</v>
      </c>
      <c r="Q10" s="1">
        <f t="shared" si="6"/>
        <v>1.0245901639344264</v>
      </c>
      <c r="R10" s="23">
        <f t="shared" si="12"/>
        <v>14</v>
      </c>
      <c r="S10" s="1">
        <f t="shared" si="7"/>
        <v>14.141414141414142</v>
      </c>
      <c r="T10" s="23">
        <v>6</v>
      </c>
      <c r="U10" s="1">
        <f t="shared" si="8"/>
        <v>6.0606060606060606</v>
      </c>
      <c r="V10" s="23">
        <v>8</v>
      </c>
      <c r="W10" s="1">
        <f t="shared" si="9"/>
        <v>8.080808080808081</v>
      </c>
      <c r="X10" s="22">
        <v>453</v>
      </c>
      <c r="Y10" s="1">
        <f t="shared" si="13"/>
        <v>3.326381953827175</v>
      </c>
      <c r="Z10" s="22">
        <v>196</v>
      </c>
      <c r="AA10" s="21">
        <f t="shared" si="1"/>
        <v>1.4392292780355989</v>
      </c>
      <c r="AB10" s="37">
        <v>47.9</v>
      </c>
      <c r="AC10" s="43">
        <v>59129</v>
      </c>
      <c r="AD10" s="49">
        <f t="shared" si="10"/>
        <v>2843.0897703549062</v>
      </c>
    </row>
    <row r="11" spans="1:30" ht="21" customHeight="1">
      <c r="A11" s="13" t="s">
        <v>0</v>
      </c>
      <c r="B11" s="31" t="s">
        <v>66</v>
      </c>
      <c r="C11" s="40">
        <v>9189</v>
      </c>
      <c r="D11" s="27">
        <v>19</v>
      </c>
      <c r="E11" s="18">
        <f t="shared" si="11"/>
        <v>2.067689628904125</v>
      </c>
      <c r="F11" s="22">
        <v>141</v>
      </c>
      <c r="G11" s="18">
        <f t="shared" si="0"/>
        <v>15.344433561867449</v>
      </c>
      <c r="H11" s="22">
        <v>0</v>
      </c>
      <c r="I11" s="1">
        <f t="shared" si="2"/>
        <v>0</v>
      </c>
      <c r="J11" s="22">
        <v>0</v>
      </c>
      <c r="K11" s="1">
        <f t="shared" si="3"/>
        <v>0</v>
      </c>
      <c r="L11" s="17">
        <v>0</v>
      </c>
      <c r="M11" s="1">
        <f t="shared" si="4"/>
        <v>0</v>
      </c>
      <c r="N11" s="17">
        <v>0</v>
      </c>
      <c r="O11" s="1">
        <f t="shared" si="5"/>
        <v>0</v>
      </c>
      <c r="P11" s="17">
        <v>0</v>
      </c>
      <c r="Q11" s="1">
        <f t="shared" si="6"/>
        <v>0</v>
      </c>
      <c r="R11" s="23">
        <f t="shared" si="12"/>
        <v>1</v>
      </c>
      <c r="S11" s="1">
        <f t="shared" si="7"/>
        <v>50</v>
      </c>
      <c r="T11" s="23">
        <v>0</v>
      </c>
      <c r="U11" s="1">
        <f t="shared" si="8"/>
        <v>0</v>
      </c>
      <c r="V11" s="23">
        <v>1</v>
      </c>
      <c r="W11" s="1">
        <f t="shared" si="9"/>
        <v>50</v>
      </c>
      <c r="X11" s="22">
        <v>36</v>
      </c>
      <c r="Y11" s="1">
        <f t="shared" si="13"/>
        <v>3.9177277179236043</v>
      </c>
      <c r="Z11" s="22">
        <v>19</v>
      </c>
      <c r="AA11" s="21">
        <f t="shared" si="1"/>
        <v>2.067689628904125</v>
      </c>
      <c r="AB11" s="36">
        <v>98.75</v>
      </c>
      <c r="AC11" s="43">
        <v>3658</v>
      </c>
      <c r="AD11" s="49">
        <f t="shared" si="10"/>
        <v>93.05316455696203</v>
      </c>
    </row>
    <row r="12" spans="1:30" ht="21" customHeight="1">
      <c r="A12" s="24" t="s">
        <v>36</v>
      </c>
      <c r="B12" s="31" t="s">
        <v>67</v>
      </c>
      <c r="C12" s="40">
        <v>381829</v>
      </c>
      <c r="D12" s="27">
        <v>2949</v>
      </c>
      <c r="E12" s="18">
        <f t="shared" si="11"/>
        <v>7.723352600247756</v>
      </c>
      <c r="F12" s="22">
        <v>3057</v>
      </c>
      <c r="G12" s="18">
        <f t="shared" si="0"/>
        <v>8.006201729046248</v>
      </c>
      <c r="H12" s="22">
        <v>1</v>
      </c>
      <c r="I12" s="1">
        <f t="shared" si="2"/>
        <v>0.339097999321804</v>
      </c>
      <c r="J12" s="22">
        <v>1</v>
      </c>
      <c r="K12" s="1">
        <f t="shared" si="3"/>
        <v>0.339097999321804</v>
      </c>
      <c r="L12" s="17">
        <v>8</v>
      </c>
      <c r="M12" s="1">
        <f t="shared" si="4"/>
        <v>2.7063599458728014</v>
      </c>
      <c r="N12" s="17">
        <v>7</v>
      </c>
      <c r="O12" s="1">
        <f t="shared" si="5"/>
        <v>2.368064952638701</v>
      </c>
      <c r="P12" s="17">
        <v>1</v>
      </c>
      <c r="Q12" s="1">
        <f t="shared" si="6"/>
        <v>0.339097999321804</v>
      </c>
      <c r="R12" s="23">
        <f t="shared" si="12"/>
        <v>65</v>
      </c>
      <c r="S12" s="1">
        <f t="shared" si="7"/>
        <v>21.566025215660254</v>
      </c>
      <c r="T12" s="23">
        <v>36</v>
      </c>
      <c r="U12" s="1">
        <f t="shared" si="8"/>
        <v>11.944260119442601</v>
      </c>
      <c r="V12" s="23">
        <v>29</v>
      </c>
      <c r="W12" s="1">
        <f t="shared" si="9"/>
        <v>9.62176509621765</v>
      </c>
      <c r="X12" s="22">
        <v>1848</v>
      </c>
      <c r="Y12" s="1">
        <f t="shared" si="13"/>
        <v>4.839862870552</v>
      </c>
      <c r="Z12" s="22">
        <v>506</v>
      </c>
      <c r="AA12" s="21">
        <f t="shared" si="1"/>
        <v>1.3252005478892384</v>
      </c>
      <c r="AB12" s="36">
        <v>36.09</v>
      </c>
      <c r="AC12" s="43">
        <v>176213</v>
      </c>
      <c r="AD12" s="49">
        <f t="shared" si="10"/>
        <v>10579.911332779162</v>
      </c>
    </row>
    <row r="13" spans="1:30" ht="21" customHeight="1">
      <c r="A13" s="65" t="s">
        <v>37</v>
      </c>
      <c r="B13" s="31" t="s">
        <v>68</v>
      </c>
      <c r="C13" s="40">
        <v>86004</v>
      </c>
      <c r="D13" s="27">
        <v>776</v>
      </c>
      <c r="E13" s="18">
        <f t="shared" si="11"/>
        <v>9.022836147155946</v>
      </c>
      <c r="F13" s="22">
        <v>728</v>
      </c>
      <c r="G13" s="18">
        <f t="shared" si="0"/>
        <v>8.464722571043207</v>
      </c>
      <c r="H13" s="22">
        <v>3</v>
      </c>
      <c r="I13" s="1">
        <f t="shared" si="2"/>
        <v>3.865979381443299</v>
      </c>
      <c r="J13" s="22">
        <v>2</v>
      </c>
      <c r="K13" s="1">
        <f t="shared" si="3"/>
        <v>2.577319587628866</v>
      </c>
      <c r="L13" s="17">
        <v>3</v>
      </c>
      <c r="M13" s="1">
        <f t="shared" si="4"/>
        <v>3.8610038610038613</v>
      </c>
      <c r="N13" s="17">
        <v>1</v>
      </c>
      <c r="O13" s="1">
        <f t="shared" si="5"/>
        <v>1.287001287001287</v>
      </c>
      <c r="P13" s="17">
        <v>2</v>
      </c>
      <c r="Q13" s="1">
        <f t="shared" si="6"/>
        <v>2.577319587628866</v>
      </c>
      <c r="R13" s="23">
        <f t="shared" si="12"/>
        <v>16</v>
      </c>
      <c r="S13" s="1">
        <f t="shared" si="7"/>
        <v>20.202020202020204</v>
      </c>
      <c r="T13" s="23">
        <v>6</v>
      </c>
      <c r="U13" s="1">
        <f t="shared" si="8"/>
        <v>7.575757575757576</v>
      </c>
      <c r="V13" s="23">
        <v>10</v>
      </c>
      <c r="W13" s="1">
        <f t="shared" si="9"/>
        <v>12.626262626262626</v>
      </c>
      <c r="X13" s="22">
        <v>547</v>
      </c>
      <c r="Y13" s="1">
        <f t="shared" si="13"/>
        <v>6.360169294451421</v>
      </c>
      <c r="Z13" s="22">
        <v>180</v>
      </c>
      <c r="AA13" s="21">
        <f t="shared" si="1"/>
        <v>2.0929259104227707</v>
      </c>
      <c r="AB13" s="36">
        <v>14.87</v>
      </c>
      <c r="AC13" s="43">
        <v>38898</v>
      </c>
      <c r="AD13" s="49">
        <f t="shared" si="10"/>
        <v>5783.725622057835</v>
      </c>
    </row>
    <row r="14" spans="1:30" ht="21" customHeight="1">
      <c r="A14" s="66"/>
      <c r="B14" s="31" t="s">
        <v>69</v>
      </c>
      <c r="C14" s="40">
        <v>282824</v>
      </c>
      <c r="D14" s="27">
        <v>2252</v>
      </c>
      <c r="E14" s="18">
        <f t="shared" si="11"/>
        <v>7.962549147172799</v>
      </c>
      <c r="F14" s="22">
        <v>2321</v>
      </c>
      <c r="G14" s="18">
        <f t="shared" si="0"/>
        <v>8.206517127259357</v>
      </c>
      <c r="H14" s="22">
        <v>2</v>
      </c>
      <c r="I14" s="1">
        <f t="shared" si="2"/>
        <v>0.8880994671403197</v>
      </c>
      <c r="J14" s="22">
        <v>1</v>
      </c>
      <c r="K14" s="1">
        <f t="shared" si="3"/>
        <v>0.44404973357015987</v>
      </c>
      <c r="L14" s="17">
        <v>7</v>
      </c>
      <c r="M14" s="1">
        <f t="shared" si="4"/>
        <v>3.098716246126605</v>
      </c>
      <c r="N14" s="17">
        <v>7</v>
      </c>
      <c r="O14" s="1">
        <f t="shared" si="5"/>
        <v>3.098716246126605</v>
      </c>
      <c r="P14" s="17">
        <v>0</v>
      </c>
      <c r="Q14" s="1">
        <f t="shared" si="6"/>
        <v>0</v>
      </c>
      <c r="R14" s="23">
        <f t="shared" si="12"/>
        <v>50</v>
      </c>
      <c r="S14" s="1">
        <f t="shared" si="7"/>
        <v>21.720243266724587</v>
      </c>
      <c r="T14" s="23">
        <v>22</v>
      </c>
      <c r="U14" s="1">
        <f t="shared" si="8"/>
        <v>9.556907037358819</v>
      </c>
      <c r="V14" s="23">
        <v>28</v>
      </c>
      <c r="W14" s="1">
        <f t="shared" si="9"/>
        <v>12.16333622936577</v>
      </c>
      <c r="X14" s="22">
        <v>1466</v>
      </c>
      <c r="Y14" s="1">
        <f t="shared" si="13"/>
        <v>5.183435634882471</v>
      </c>
      <c r="Z14" s="22">
        <v>405</v>
      </c>
      <c r="AA14" s="21">
        <f t="shared" si="1"/>
        <v>1.4319859700732611</v>
      </c>
      <c r="AB14" s="36">
        <v>76.49</v>
      </c>
      <c r="AC14" s="43">
        <v>121439</v>
      </c>
      <c r="AD14" s="49">
        <f t="shared" si="10"/>
        <v>3697.5290887697743</v>
      </c>
    </row>
    <row r="15" spans="1:30" ht="21" customHeight="1">
      <c r="A15" s="67"/>
      <c r="B15" s="31" t="s">
        <v>70</v>
      </c>
      <c r="C15" s="40">
        <v>30797</v>
      </c>
      <c r="D15" s="27">
        <v>255</v>
      </c>
      <c r="E15" s="18">
        <f t="shared" si="11"/>
        <v>8.280027275383967</v>
      </c>
      <c r="F15" s="22">
        <v>263</v>
      </c>
      <c r="G15" s="18">
        <f t="shared" si="0"/>
        <v>8.539792836964638</v>
      </c>
      <c r="H15" s="22">
        <v>0</v>
      </c>
      <c r="I15" s="1">
        <f t="shared" si="2"/>
        <v>0</v>
      </c>
      <c r="J15" s="22">
        <v>0</v>
      </c>
      <c r="K15" s="1">
        <f t="shared" si="3"/>
        <v>0</v>
      </c>
      <c r="L15" s="17">
        <v>0</v>
      </c>
      <c r="M15" s="1">
        <f t="shared" si="4"/>
        <v>0</v>
      </c>
      <c r="N15" s="17">
        <v>0</v>
      </c>
      <c r="O15" s="1">
        <f t="shared" si="5"/>
        <v>0</v>
      </c>
      <c r="P15" s="17">
        <v>0</v>
      </c>
      <c r="Q15" s="1">
        <f t="shared" si="6"/>
        <v>0</v>
      </c>
      <c r="R15" s="23">
        <f t="shared" si="12"/>
        <v>6</v>
      </c>
      <c r="S15" s="1">
        <f t="shared" si="7"/>
        <v>22.988505747126435</v>
      </c>
      <c r="T15" s="23">
        <v>3</v>
      </c>
      <c r="U15" s="1">
        <f t="shared" si="8"/>
        <v>11.494252873563218</v>
      </c>
      <c r="V15" s="23">
        <v>3</v>
      </c>
      <c r="W15" s="1">
        <f t="shared" si="9"/>
        <v>11.494252873563218</v>
      </c>
      <c r="X15" s="22">
        <v>124</v>
      </c>
      <c r="Y15" s="1">
        <f t="shared" si="13"/>
        <v>4.026366204500438</v>
      </c>
      <c r="Z15" s="22">
        <v>36</v>
      </c>
      <c r="AA15" s="21">
        <f t="shared" si="1"/>
        <v>1.1689450271130306</v>
      </c>
      <c r="AB15" s="36">
        <v>16.81</v>
      </c>
      <c r="AC15" s="43">
        <v>12719</v>
      </c>
      <c r="AD15" s="49">
        <f t="shared" si="10"/>
        <v>1832.064247471743</v>
      </c>
    </row>
    <row r="16" spans="1:30" ht="21" customHeight="1">
      <c r="A16" s="12" t="s">
        <v>38</v>
      </c>
      <c r="B16" s="31" t="s">
        <v>71</v>
      </c>
      <c r="C16" s="40">
        <v>142262</v>
      </c>
      <c r="D16" s="27">
        <v>1071</v>
      </c>
      <c r="E16" s="18">
        <f t="shared" si="11"/>
        <v>7.528363160928428</v>
      </c>
      <c r="F16" s="22">
        <v>1643</v>
      </c>
      <c r="G16" s="18">
        <f t="shared" si="0"/>
        <v>11.54911360728796</v>
      </c>
      <c r="H16" s="22">
        <v>4</v>
      </c>
      <c r="I16" s="1">
        <f t="shared" si="2"/>
        <v>3.734827264239029</v>
      </c>
      <c r="J16" s="22">
        <v>1</v>
      </c>
      <c r="K16" s="1">
        <f t="shared" si="3"/>
        <v>0.9337068160597572</v>
      </c>
      <c r="L16" s="17">
        <v>2</v>
      </c>
      <c r="M16" s="1">
        <f t="shared" si="4"/>
        <v>1.8656716417910448</v>
      </c>
      <c r="N16" s="17">
        <v>1</v>
      </c>
      <c r="O16" s="1">
        <f t="shared" si="5"/>
        <v>0.9328358208955224</v>
      </c>
      <c r="P16" s="17">
        <v>1</v>
      </c>
      <c r="Q16" s="1">
        <f t="shared" si="6"/>
        <v>0.9337068160597572</v>
      </c>
      <c r="R16" s="23">
        <f t="shared" si="12"/>
        <v>11</v>
      </c>
      <c r="S16" s="1">
        <f t="shared" si="7"/>
        <v>10.166358595194085</v>
      </c>
      <c r="T16" s="23">
        <v>5</v>
      </c>
      <c r="U16" s="1">
        <f t="shared" si="8"/>
        <v>4.621072088724585</v>
      </c>
      <c r="V16" s="23">
        <v>6</v>
      </c>
      <c r="W16" s="1">
        <f t="shared" si="9"/>
        <v>5.545286506469501</v>
      </c>
      <c r="X16" s="22">
        <v>796</v>
      </c>
      <c r="Y16" s="1">
        <f>X16/C16*1000</f>
        <v>5.595310061717114</v>
      </c>
      <c r="Z16" s="22">
        <v>249</v>
      </c>
      <c r="AA16" s="21">
        <f t="shared" si="1"/>
        <v>1.750291715285881</v>
      </c>
      <c r="AB16" s="36">
        <v>12.71</v>
      </c>
      <c r="AC16" s="43">
        <v>67144</v>
      </c>
      <c r="AD16" s="49">
        <f t="shared" si="10"/>
        <v>11192.918961447678</v>
      </c>
    </row>
    <row r="17" spans="1:30" ht="21" customHeight="1">
      <c r="A17" s="13" t="s">
        <v>0</v>
      </c>
      <c r="B17" s="31" t="s">
        <v>72</v>
      </c>
      <c r="C17" s="40">
        <v>119692</v>
      </c>
      <c r="D17" s="27">
        <v>735</v>
      </c>
      <c r="E17" s="18">
        <f t="shared" si="11"/>
        <v>6.14076128730408</v>
      </c>
      <c r="F17" s="22">
        <v>1368</v>
      </c>
      <c r="G17" s="18">
        <f t="shared" si="0"/>
        <v>11.429335293921064</v>
      </c>
      <c r="H17" s="22">
        <v>3</v>
      </c>
      <c r="I17" s="1">
        <f t="shared" si="2"/>
        <v>4.081632653061225</v>
      </c>
      <c r="J17" s="22">
        <v>0</v>
      </c>
      <c r="K17" s="1">
        <f t="shared" si="3"/>
        <v>0</v>
      </c>
      <c r="L17" s="17">
        <v>1</v>
      </c>
      <c r="M17" s="1">
        <f t="shared" si="4"/>
        <v>1.358695652173913</v>
      </c>
      <c r="N17" s="17">
        <v>1</v>
      </c>
      <c r="O17" s="1">
        <f t="shared" si="5"/>
        <v>1.358695652173913</v>
      </c>
      <c r="P17" s="17">
        <v>0</v>
      </c>
      <c r="Q17" s="1">
        <f t="shared" si="6"/>
        <v>0</v>
      </c>
      <c r="R17" s="23">
        <f t="shared" si="12"/>
        <v>18</v>
      </c>
      <c r="S17" s="1">
        <f t="shared" si="7"/>
        <v>23.904382470119522</v>
      </c>
      <c r="T17" s="23">
        <v>5</v>
      </c>
      <c r="U17" s="1">
        <f t="shared" si="8"/>
        <v>6.6401062416998675</v>
      </c>
      <c r="V17" s="23">
        <v>13</v>
      </c>
      <c r="W17" s="1">
        <f t="shared" si="9"/>
        <v>17.264276228419654</v>
      </c>
      <c r="X17" s="22">
        <v>705</v>
      </c>
      <c r="Y17" s="1">
        <f t="shared" si="13"/>
        <v>5.890117969454934</v>
      </c>
      <c r="Z17" s="22">
        <v>277</v>
      </c>
      <c r="AA17" s="21">
        <f t="shared" si="1"/>
        <v>2.3142733014737824</v>
      </c>
      <c r="AB17" s="37">
        <v>12.3</v>
      </c>
      <c r="AC17" s="43">
        <v>57159</v>
      </c>
      <c r="AD17" s="49">
        <f t="shared" si="10"/>
        <v>9731.056910569105</v>
      </c>
    </row>
    <row r="18" spans="1:30" ht="21" customHeight="1">
      <c r="A18" s="12" t="s">
        <v>25</v>
      </c>
      <c r="B18" s="31" t="s">
        <v>1</v>
      </c>
      <c r="C18" s="40">
        <v>55427</v>
      </c>
      <c r="D18" s="27">
        <v>391</v>
      </c>
      <c r="E18" s="18">
        <f t="shared" si="11"/>
        <v>7.054323705053493</v>
      </c>
      <c r="F18" s="22">
        <v>502</v>
      </c>
      <c r="G18" s="18">
        <f t="shared" si="0"/>
        <v>9.056957800350009</v>
      </c>
      <c r="H18" s="22">
        <v>3</v>
      </c>
      <c r="I18" s="1">
        <f t="shared" si="2"/>
        <v>7.672634271099745</v>
      </c>
      <c r="J18" s="22">
        <v>2</v>
      </c>
      <c r="K18" s="1">
        <f t="shared" si="3"/>
        <v>5.115089514066496</v>
      </c>
      <c r="L18" s="17">
        <v>4</v>
      </c>
      <c r="M18" s="1">
        <f t="shared" si="4"/>
        <v>10.178117048346056</v>
      </c>
      <c r="N18" s="17">
        <v>2</v>
      </c>
      <c r="O18" s="1">
        <f t="shared" si="5"/>
        <v>5.089058524173028</v>
      </c>
      <c r="P18" s="17">
        <v>2</v>
      </c>
      <c r="Q18" s="1">
        <f t="shared" si="6"/>
        <v>5.115089514066496</v>
      </c>
      <c r="R18" s="23">
        <f t="shared" si="12"/>
        <v>4</v>
      </c>
      <c r="S18" s="1">
        <f t="shared" si="7"/>
        <v>10.126582278481013</v>
      </c>
      <c r="T18" s="23">
        <v>2</v>
      </c>
      <c r="U18" s="1">
        <f t="shared" si="8"/>
        <v>5.063291139240507</v>
      </c>
      <c r="V18" s="23">
        <v>2</v>
      </c>
      <c r="W18" s="1">
        <f t="shared" si="9"/>
        <v>5.063291139240507</v>
      </c>
      <c r="X18" s="22">
        <v>240</v>
      </c>
      <c r="Y18" s="1">
        <f t="shared" si="13"/>
        <v>4.330019665505981</v>
      </c>
      <c r="Z18" s="22">
        <v>104</v>
      </c>
      <c r="AA18" s="21">
        <f t="shared" si="1"/>
        <v>1.8763418550525919</v>
      </c>
      <c r="AB18" s="36">
        <v>18.69</v>
      </c>
      <c r="AC18" s="43">
        <v>22715</v>
      </c>
      <c r="AD18" s="49">
        <f t="shared" si="10"/>
        <v>2965.5965757089352</v>
      </c>
    </row>
    <row r="19" spans="1:30" ht="21" customHeight="1">
      <c r="A19" s="12" t="s">
        <v>0</v>
      </c>
      <c r="B19" s="31" t="s">
        <v>73</v>
      </c>
      <c r="C19" s="40">
        <v>76100</v>
      </c>
      <c r="D19" s="27">
        <v>479</v>
      </c>
      <c r="E19" s="18">
        <f t="shared" si="11"/>
        <v>6.294349540078844</v>
      </c>
      <c r="F19" s="22">
        <v>716</v>
      </c>
      <c r="G19" s="18">
        <f t="shared" si="0"/>
        <v>9.40867279894875</v>
      </c>
      <c r="H19" s="22">
        <v>0</v>
      </c>
      <c r="I19" s="1">
        <f t="shared" si="2"/>
        <v>0</v>
      </c>
      <c r="J19" s="22">
        <v>0</v>
      </c>
      <c r="K19" s="1">
        <f t="shared" si="3"/>
        <v>0</v>
      </c>
      <c r="L19" s="17">
        <v>1</v>
      </c>
      <c r="M19" s="1">
        <f t="shared" si="4"/>
        <v>2.0833333333333335</v>
      </c>
      <c r="N19" s="17">
        <v>1</v>
      </c>
      <c r="O19" s="1">
        <f t="shared" si="5"/>
        <v>2.0833333333333335</v>
      </c>
      <c r="P19" s="17">
        <v>0</v>
      </c>
      <c r="Q19" s="1">
        <f t="shared" si="6"/>
        <v>0</v>
      </c>
      <c r="R19" s="23">
        <f t="shared" si="12"/>
        <v>7</v>
      </c>
      <c r="S19" s="1">
        <f t="shared" si="7"/>
        <v>14.40329218106996</v>
      </c>
      <c r="T19" s="23">
        <v>3</v>
      </c>
      <c r="U19" s="1">
        <f t="shared" si="8"/>
        <v>6.172839506172839</v>
      </c>
      <c r="V19" s="23">
        <v>4</v>
      </c>
      <c r="W19" s="1">
        <f t="shared" si="9"/>
        <v>8.23045267489712</v>
      </c>
      <c r="X19" s="22">
        <v>284</v>
      </c>
      <c r="Y19" s="1">
        <f t="shared" si="13"/>
        <v>3.731931668856767</v>
      </c>
      <c r="Z19" s="22">
        <v>120</v>
      </c>
      <c r="AA19" s="21">
        <f t="shared" si="1"/>
        <v>1.5768725361366622</v>
      </c>
      <c r="AB19" s="36">
        <v>25.55</v>
      </c>
      <c r="AC19" s="43">
        <v>30067</v>
      </c>
      <c r="AD19" s="49">
        <f t="shared" si="10"/>
        <v>2978.473581213307</v>
      </c>
    </row>
    <row r="20" spans="1:30" ht="21" customHeight="1">
      <c r="A20" s="12"/>
      <c r="B20" s="31" t="s">
        <v>74</v>
      </c>
      <c r="C20" s="40">
        <v>119986</v>
      </c>
      <c r="D20" s="27">
        <v>789</v>
      </c>
      <c r="E20" s="18">
        <f t="shared" si="11"/>
        <v>6.575767172836831</v>
      </c>
      <c r="F20" s="22">
        <v>1166</v>
      </c>
      <c r="G20" s="18">
        <f t="shared" si="0"/>
        <v>9.717800410047838</v>
      </c>
      <c r="H20" s="22">
        <v>0</v>
      </c>
      <c r="I20" s="1">
        <f t="shared" si="2"/>
        <v>0</v>
      </c>
      <c r="J20" s="22">
        <v>0</v>
      </c>
      <c r="K20" s="1">
        <f t="shared" si="3"/>
        <v>0</v>
      </c>
      <c r="L20" s="17">
        <v>2</v>
      </c>
      <c r="M20" s="1">
        <f t="shared" si="4"/>
        <v>2.5284450063211126</v>
      </c>
      <c r="N20" s="17">
        <v>2</v>
      </c>
      <c r="O20" s="1">
        <f t="shared" si="5"/>
        <v>2.5284450063211126</v>
      </c>
      <c r="P20" s="17">
        <v>0</v>
      </c>
      <c r="Q20" s="1">
        <f t="shared" si="6"/>
        <v>0</v>
      </c>
      <c r="R20" s="23">
        <f t="shared" si="12"/>
        <v>12</v>
      </c>
      <c r="S20" s="1">
        <f t="shared" si="7"/>
        <v>14.9812734082397</v>
      </c>
      <c r="T20" s="23">
        <v>5</v>
      </c>
      <c r="U20" s="1">
        <f t="shared" si="8"/>
        <v>6.242197253433208</v>
      </c>
      <c r="V20" s="23">
        <v>7</v>
      </c>
      <c r="W20" s="1">
        <f t="shared" si="9"/>
        <v>8.739076154806492</v>
      </c>
      <c r="X20" s="22">
        <v>610</v>
      </c>
      <c r="Y20" s="1">
        <f t="shared" si="13"/>
        <v>5.0839264580867765</v>
      </c>
      <c r="Z20" s="22">
        <v>274</v>
      </c>
      <c r="AA20" s="21">
        <f t="shared" si="1"/>
        <v>2.2835997533045522</v>
      </c>
      <c r="AB20" s="36">
        <v>18.27</v>
      </c>
      <c r="AC20" s="43">
        <v>53108</v>
      </c>
      <c r="AD20" s="49">
        <f t="shared" si="10"/>
        <v>6567.378215654078</v>
      </c>
    </row>
    <row r="21" spans="1:30" ht="21" customHeight="1">
      <c r="A21" s="33" t="s">
        <v>59</v>
      </c>
      <c r="B21" s="32" t="s">
        <v>75</v>
      </c>
      <c r="C21" s="40">
        <v>68400</v>
      </c>
      <c r="D21" s="27">
        <v>407</v>
      </c>
      <c r="E21" s="18">
        <f t="shared" si="11"/>
        <v>5.950292397660818</v>
      </c>
      <c r="F21" s="22">
        <v>728</v>
      </c>
      <c r="G21" s="18">
        <f t="shared" si="0"/>
        <v>10.64327485380117</v>
      </c>
      <c r="H21" s="22">
        <v>1</v>
      </c>
      <c r="I21" s="1">
        <f t="shared" si="2"/>
        <v>2.457002457002457</v>
      </c>
      <c r="J21" s="22">
        <v>1</v>
      </c>
      <c r="K21" s="1">
        <f t="shared" si="3"/>
        <v>2.457002457002457</v>
      </c>
      <c r="L21" s="17">
        <v>3</v>
      </c>
      <c r="M21" s="1">
        <f t="shared" si="4"/>
        <v>7.334963325183374</v>
      </c>
      <c r="N21" s="17">
        <v>2</v>
      </c>
      <c r="O21" s="1">
        <f t="shared" si="5"/>
        <v>4.88997555012225</v>
      </c>
      <c r="P21" s="17">
        <v>1</v>
      </c>
      <c r="Q21" s="1">
        <f t="shared" si="6"/>
        <v>2.457002457002457</v>
      </c>
      <c r="R21" s="23">
        <f t="shared" si="12"/>
        <v>13</v>
      </c>
      <c r="S21" s="1">
        <f t="shared" si="7"/>
        <v>30.952380952380953</v>
      </c>
      <c r="T21" s="23">
        <v>5</v>
      </c>
      <c r="U21" s="1">
        <f t="shared" si="8"/>
        <v>11.904761904761903</v>
      </c>
      <c r="V21" s="23">
        <v>8</v>
      </c>
      <c r="W21" s="1">
        <f t="shared" si="9"/>
        <v>19.04761904761905</v>
      </c>
      <c r="X21" s="22">
        <v>267</v>
      </c>
      <c r="Y21" s="1">
        <f t="shared" si="13"/>
        <v>3.903508771929825</v>
      </c>
      <c r="Z21" s="22">
        <v>115</v>
      </c>
      <c r="AA21" s="21">
        <f t="shared" si="1"/>
        <v>1.6812865497076024</v>
      </c>
      <c r="AB21" s="36">
        <v>25.33</v>
      </c>
      <c r="AC21" s="43">
        <v>29424</v>
      </c>
      <c r="AD21" s="49">
        <f t="shared" si="10"/>
        <v>2700.3553099091987</v>
      </c>
    </row>
    <row r="22" spans="1:30" ht="21" customHeight="1">
      <c r="A22" s="12"/>
      <c r="B22" s="32" t="s">
        <v>76</v>
      </c>
      <c r="C22" s="40">
        <v>118340</v>
      </c>
      <c r="D22" s="27">
        <v>748</v>
      </c>
      <c r="E22" s="18">
        <f t="shared" si="11"/>
        <v>6.320770660807842</v>
      </c>
      <c r="F22" s="22">
        <v>1366</v>
      </c>
      <c r="G22" s="18">
        <f t="shared" si="0"/>
        <v>11.543011661314855</v>
      </c>
      <c r="H22" s="22">
        <v>1</v>
      </c>
      <c r="I22" s="1">
        <f t="shared" si="2"/>
        <v>1.3368983957219251</v>
      </c>
      <c r="J22" s="22">
        <v>0</v>
      </c>
      <c r="K22" s="1">
        <f t="shared" si="3"/>
        <v>0</v>
      </c>
      <c r="L22" s="17">
        <v>3</v>
      </c>
      <c r="M22" s="1">
        <f t="shared" si="4"/>
        <v>3.9946737683089215</v>
      </c>
      <c r="N22" s="17">
        <v>3</v>
      </c>
      <c r="O22" s="1">
        <f t="shared" si="5"/>
        <v>3.9946737683089215</v>
      </c>
      <c r="P22" s="17">
        <v>0</v>
      </c>
      <c r="Q22" s="1">
        <f t="shared" si="6"/>
        <v>0</v>
      </c>
      <c r="R22" s="23">
        <f t="shared" si="12"/>
        <v>21</v>
      </c>
      <c r="S22" s="1">
        <f t="shared" si="7"/>
        <v>27.308192457737324</v>
      </c>
      <c r="T22" s="23">
        <v>13</v>
      </c>
      <c r="U22" s="1">
        <f t="shared" si="8"/>
        <v>16.90507152145644</v>
      </c>
      <c r="V22" s="23">
        <v>8</v>
      </c>
      <c r="W22" s="1">
        <f t="shared" si="9"/>
        <v>10.403120936280885</v>
      </c>
      <c r="X22" s="22">
        <v>538</v>
      </c>
      <c r="Y22" s="1">
        <f t="shared" si="13"/>
        <v>4.546222748014197</v>
      </c>
      <c r="Z22" s="22">
        <v>249</v>
      </c>
      <c r="AA22" s="21">
        <f t="shared" si="1"/>
        <v>2.104106810883894</v>
      </c>
      <c r="AB22" s="36">
        <v>16.66</v>
      </c>
      <c r="AC22" s="43">
        <v>51490</v>
      </c>
      <c r="AD22" s="49">
        <f t="shared" si="10"/>
        <v>7103.241296518608</v>
      </c>
    </row>
    <row r="23" spans="1:30" ht="21" customHeight="1">
      <c r="A23" s="12"/>
      <c r="B23" s="32" t="s">
        <v>2</v>
      </c>
      <c r="C23" s="40">
        <v>109553</v>
      </c>
      <c r="D23" s="27">
        <v>657</v>
      </c>
      <c r="E23" s="18">
        <f t="shared" si="11"/>
        <v>5.997097295373016</v>
      </c>
      <c r="F23" s="22">
        <v>1284</v>
      </c>
      <c r="G23" s="18">
        <f t="shared" si="0"/>
        <v>11.720354531596579</v>
      </c>
      <c r="H23" s="22">
        <v>1</v>
      </c>
      <c r="I23" s="1">
        <f t="shared" si="2"/>
        <v>1.5220700152207</v>
      </c>
      <c r="J23" s="22">
        <v>0</v>
      </c>
      <c r="K23" s="1">
        <f t="shared" si="3"/>
        <v>0</v>
      </c>
      <c r="L23" s="17">
        <v>1</v>
      </c>
      <c r="M23" s="1">
        <f t="shared" si="4"/>
        <v>1.5197568389057752</v>
      </c>
      <c r="N23" s="17">
        <v>1</v>
      </c>
      <c r="O23" s="1">
        <f t="shared" si="5"/>
        <v>1.5197568389057752</v>
      </c>
      <c r="P23" s="17">
        <v>0</v>
      </c>
      <c r="Q23" s="1">
        <f t="shared" si="6"/>
        <v>0</v>
      </c>
      <c r="R23" s="23">
        <f t="shared" si="12"/>
        <v>17</v>
      </c>
      <c r="S23" s="1">
        <f t="shared" si="7"/>
        <v>25.222551928783382</v>
      </c>
      <c r="T23" s="23">
        <v>9</v>
      </c>
      <c r="U23" s="1">
        <f t="shared" si="8"/>
        <v>13.353115727002967</v>
      </c>
      <c r="V23" s="23">
        <v>8</v>
      </c>
      <c r="W23" s="1">
        <f t="shared" si="9"/>
        <v>11.869436201780417</v>
      </c>
      <c r="X23" s="22">
        <v>481</v>
      </c>
      <c r="Y23" s="1">
        <f>X23/C23*1000</f>
        <v>4.390568948362892</v>
      </c>
      <c r="Z23" s="22">
        <v>217</v>
      </c>
      <c r="AA23" s="21">
        <f t="shared" si="1"/>
        <v>1.9807764278477082</v>
      </c>
      <c r="AB23" s="36">
        <v>26.45</v>
      </c>
      <c r="AC23" s="43">
        <v>45171</v>
      </c>
      <c r="AD23" s="49">
        <f t="shared" si="10"/>
        <v>4141.890359168242</v>
      </c>
    </row>
    <row r="24" spans="1:30" ht="21" customHeight="1">
      <c r="A24" s="25"/>
      <c r="B24" s="32" t="s">
        <v>3</v>
      </c>
      <c r="C24" s="40">
        <v>63814</v>
      </c>
      <c r="D24" s="27">
        <v>421</v>
      </c>
      <c r="E24" s="18">
        <f t="shared" si="11"/>
        <v>6.597298398470555</v>
      </c>
      <c r="F24" s="22">
        <v>678</v>
      </c>
      <c r="G24" s="18">
        <f t="shared" si="0"/>
        <v>10.624627824615288</v>
      </c>
      <c r="H24" s="22">
        <v>2</v>
      </c>
      <c r="I24" s="1">
        <f t="shared" si="2"/>
        <v>4.750593824228028</v>
      </c>
      <c r="J24" s="22">
        <v>1</v>
      </c>
      <c r="K24" s="1">
        <f t="shared" si="3"/>
        <v>2.375296912114014</v>
      </c>
      <c r="L24" s="17">
        <v>0</v>
      </c>
      <c r="M24" s="1">
        <f t="shared" si="4"/>
        <v>0</v>
      </c>
      <c r="N24" s="17">
        <v>0</v>
      </c>
      <c r="O24" s="1">
        <f t="shared" si="5"/>
        <v>0</v>
      </c>
      <c r="P24" s="17">
        <v>0</v>
      </c>
      <c r="Q24" s="1">
        <f t="shared" si="6"/>
        <v>0</v>
      </c>
      <c r="R24" s="23">
        <f t="shared" si="12"/>
        <v>4</v>
      </c>
      <c r="S24" s="1">
        <f t="shared" si="7"/>
        <v>9.411764705882351</v>
      </c>
      <c r="T24" s="23">
        <v>1</v>
      </c>
      <c r="U24" s="1">
        <f t="shared" si="8"/>
        <v>2.352941176470588</v>
      </c>
      <c r="V24" s="23">
        <v>3</v>
      </c>
      <c r="W24" s="1">
        <f t="shared" si="9"/>
        <v>7.058823529411765</v>
      </c>
      <c r="X24" s="22">
        <v>257</v>
      </c>
      <c r="Y24" s="1">
        <f t="shared" si="13"/>
        <v>4.027329426144733</v>
      </c>
      <c r="Z24" s="22">
        <v>130</v>
      </c>
      <c r="AA24" s="21">
        <f t="shared" si="1"/>
        <v>2.0371705268436395</v>
      </c>
      <c r="AB24" s="36">
        <v>8.89</v>
      </c>
      <c r="AC24" s="43">
        <v>27625</v>
      </c>
      <c r="AD24" s="49">
        <f t="shared" si="10"/>
        <v>7178.1777277840265</v>
      </c>
    </row>
    <row r="25" spans="1:30" ht="21" customHeight="1">
      <c r="A25" s="12" t="s">
        <v>40</v>
      </c>
      <c r="B25" s="31" t="s">
        <v>9</v>
      </c>
      <c r="C25" s="40">
        <v>58746</v>
      </c>
      <c r="D25" s="27">
        <v>480</v>
      </c>
      <c r="E25" s="18">
        <f t="shared" si="11"/>
        <v>8.170769073639056</v>
      </c>
      <c r="F25" s="22">
        <v>532</v>
      </c>
      <c r="G25" s="18">
        <f t="shared" si="0"/>
        <v>9.055935723283287</v>
      </c>
      <c r="H25" s="22">
        <v>0</v>
      </c>
      <c r="I25" s="1">
        <f t="shared" si="2"/>
        <v>0</v>
      </c>
      <c r="J25" s="22">
        <v>0</v>
      </c>
      <c r="K25" s="1">
        <f t="shared" si="3"/>
        <v>0</v>
      </c>
      <c r="L25" s="17">
        <v>1</v>
      </c>
      <c r="M25" s="1">
        <f t="shared" si="4"/>
        <v>2.079002079002079</v>
      </c>
      <c r="N25" s="17">
        <v>1</v>
      </c>
      <c r="O25" s="1">
        <f t="shared" si="5"/>
        <v>2.079002079002079</v>
      </c>
      <c r="P25" s="17">
        <v>0</v>
      </c>
      <c r="Q25" s="1">
        <f t="shared" si="6"/>
        <v>0</v>
      </c>
      <c r="R25" s="23">
        <f t="shared" si="12"/>
        <v>5</v>
      </c>
      <c r="S25" s="1">
        <f t="shared" si="7"/>
        <v>10.309278350515465</v>
      </c>
      <c r="T25" s="23">
        <v>2</v>
      </c>
      <c r="U25" s="1">
        <f t="shared" si="8"/>
        <v>4.123711340206186</v>
      </c>
      <c r="V25" s="23">
        <v>3</v>
      </c>
      <c r="W25" s="1">
        <f t="shared" si="9"/>
        <v>6.185567010309278</v>
      </c>
      <c r="X25" s="22">
        <v>241</v>
      </c>
      <c r="Y25" s="1">
        <f t="shared" si="13"/>
        <v>4.102406972389609</v>
      </c>
      <c r="Z25" s="22">
        <v>110</v>
      </c>
      <c r="AA25" s="21">
        <f t="shared" si="1"/>
        <v>1.8724679127089503</v>
      </c>
      <c r="AB25" s="36">
        <v>11.92</v>
      </c>
      <c r="AC25" s="43">
        <v>24033</v>
      </c>
      <c r="AD25" s="49">
        <f t="shared" si="10"/>
        <v>4928.355704697987</v>
      </c>
    </row>
    <row r="26" spans="1:30" ht="21" customHeight="1">
      <c r="A26" s="12" t="s">
        <v>0</v>
      </c>
      <c r="B26" s="31" t="s">
        <v>41</v>
      </c>
      <c r="C26" s="40">
        <v>110132</v>
      </c>
      <c r="D26" s="27">
        <v>657</v>
      </c>
      <c r="E26" s="18">
        <f t="shared" si="11"/>
        <v>5.96556859041877</v>
      </c>
      <c r="F26" s="22">
        <v>1186</v>
      </c>
      <c r="G26" s="18">
        <f t="shared" si="0"/>
        <v>10.76889550720953</v>
      </c>
      <c r="H26" s="22">
        <v>1</v>
      </c>
      <c r="I26" s="1">
        <f t="shared" si="2"/>
        <v>1.5220700152207</v>
      </c>
      <c r="J26" s="22">
        <v>0</v>
      </c>
      <c r="K26" s="1">
        <f t="shared" si="3"/>
        <v>0</v>
      </c>
      <c r="L26" s="17">
        <v>4</v>
      </c>
      <c r="M26" s="1">
        <f t="shared" si="4"/>
        <v>6.051437216338881</v>
      </c>
      <c r="N26" s="17">
        <v>4</v>
      </c>
      <c r="O26" s="1">
        <f t="shared" si="5"/>
        <v>6.051437216338881</v>
      </c>
      <c r="P26" s="17">
        <v>0</v>
      </c>
      <c r="Q26" s="1">
        <f t="shared" si="6"/>
        <v>0</v>
      </c>
      <c r="R26" s="23">
        <f t="shared" si="12"/>
        <v>15</v>
      </c>
      <c r="S26" s="1">
        <f t="shared" si="7"/>
        <v>22.321428571428573</v>
      </c>
      <c r="T26" s="23">
        <v>11</v>
      </c>
      <c r="U26" s="1">
        <f t="shared" si="8"/>
        <v>16.36904761904762</v>
      </c>
      <c r="V26" s="23">
        <v>4</v>
      </c>
      <c r="W26" s="1">
        <f t="shared" si="9"/>
        <v>5.952380952380952</v>
      </c>
      <c r="X26" s="22">
        <v>431</v>
      </c>
      <c r="Y26" s="1">
        <f t="shared" si="13"/>
        <v>3.9134856354193146</v>
      </c>
      <c r="Z26" s="22">
        <v>187</v>
      </c>
      <c r="AA26" s="21">
        <f t="shared" si="1"/>
        <v>1.697962445065921</v>
      </c>
      <c r="AB26" s="36">
        <v>39.72</v>
      </c>
      <c r="AC26" s="43">
        <v>46743</v>
      </c>
      <c r="AD26" s="49">
        <f t="shared" si="10"/>
        <v>2772.7089627391742</v>
      </c>
    </row>
    <row r="27" spans="1:30" ht="21" customHeight="1">
      <c r="A27" s="12" t="s">
        <v>39</v>
      </c>
      <c r="B27" s="31" t="s">
        <v>8</v>
      </c>
      <c r="C27" s="40">
        <v>102102</v>
      </c>
      <c r="D27" s="27">
        <v>499</v>
      </c>
      <c r="E27" s="18">
        <f t="shared" si="11"/>
        <v>4.887269593151946</v>
      </c>
      <c r="F27" s="22">
        <v>1204</v>
      </c>
      <c r="G27" s="18">
        <f t="shared" si="0"/>
        <v>11.792129439188262</v>
      </c>
      <c r="H27" s="22">
        <v>3</v>
      </c>
      <c r="I27" s="1">
        <f t="shared" si="2"/>
        <v>6.012024048096192</v>
      </c>
      <c r="J27" s="22">
        <v>1</v>
      </c>
      <c r="K27" s="1">
        <f t="shared" si="3"/>
        <v>2.004008016032064</v>
      </c>
      <c r="L27" s="17">
        <v>1</v>
      </c>
      <c r="M27" s="1">
        <f t="shared" si="4"/>
        <v>2</v>
      </c>
      <c r="N27" s="17">
        <v>1</v>
      </c>
      <c r="O27" s="1">
        <f t="shared" si="5"/>
        <v>2</v>
      </c>
      <c r="P27" s="17">
        <v>0</v>
      </c>
      <c r="Q27" s="1">
        <f t="shared" si="6"/>
        <v>0</v>
      </c>
      <c r="R27" s="23">
        <f t="shared" si="12"/>
        <v>6</v>
      </c>
      <c r="S27" s="1">
        <f t="shared" si="7"/>
        <v>11.881188118811881</v>
      </c>
      <c r="T27" s="23">
        <v>2</v>
      </c>
      <c r="U27" s="1">
        <f t="shared" si="8"/>
        <v>3.9603960396039604</v>
      </c>
      <c r="V27" s="23">
        <v>4</v>
      </c>
      <c r="W27" s="1">
        <f t="shared" si="9"/>
        <v>7.920792079207921</v>
      </c>
      <c r="X27" s="22">
        <v>356</v>
      </c>
      <c r="Y27" s="1">
        <f t="shared" si="13"/>
        <v>3.4867093690623103</v>
      </c>
      <c r="Z27" s="22">
        <v>148</v>
      </c>
      <c r="AA27" s="21">
        <f t="shared" si="1"/>
        <v>1.449530861295567</v>
      </c>
      <c r="AB27" s="36">
        <v>109.63</v>
      </c>
      <c r="AC27" s="43">
        <v>42341</v>
      </c>
      <c r="AD27" s="49">
        <f t="shared" si="10"/>
        <v>931.3326644166743</v>
      </c>
    </row>
    <row r="28" spans="1:30" ht="21" customHeight="1">
      <c r="A28" s="12" t="s">
        <v>0</v>
      </c>
      <c r="B28" s="31" t="s">
        <v>77</v>
      </c>
      <c r="C28" s="40">
        <v>15751</v>
      </c>
      <c r="D28" s="27">
        <v>79</v>
      </c>
      <c r="E28" s="18">
        <f t="shared" si="11"/>
        <v>5.015554567963939</v>
      </c>
      <c r="F28" s="22">
        <v>179</v>
      </c>
      <c r="G28" s="18">
        <f t="shared" si="0"/>
        <v>11.364357818551202</v>
      </c>
      <c r="H28" s="22">
        <v>0</v>
      </c>
      <c r="I28" s="1">
        <f t="shared" si="2"/>
        <v>0</v>
      </c>
      <c r="J28" s="22">
        <v>0</v>
      </c>
      <c r="K28" s="1">
        <f t="shared" si="3"/>
        <v>0</v>
      </c>
      <c r="L28" s="17">
        <v>1</v>
      </c>
      <c r="M28" s="1">
        <f t="shared" si="4"/>
        <v>12.5</v>
      </c>
      <c r="N28" s="17">
        <v>1</v>
      </c>
      <c r="O28" s="1">
        <f t="shared" si="5"/>
        <v>12.5</v>
      </c>
      <c r="P28" s="17">
        <v>0</v>
      </c>
      <c r="Q28" s="1">
        <f t="shared" si="6"/>
        <v>0</v>
      </c>
      <c r="R28" s="23">
        <f t="shared" si="12"/>
        <v>4</v>
      </c>
      <c r="S28" s="1">
        <f t="shared" si="7"/>
        <v>48.19277108433735</v>
      </c>
      <c r="T28" s="23">
        <v>2</v>
      </c>
      <c r="U28" s="1">
        <f t="shared" si="8"/>
        <v>24.096385542168676</v>
      </c>
      <c r="V28" s="23">
        <v>2</v>
      </c>
      <c r="W28" s="1">
        <f t="shared" si="9"/>
        <v>24.096385542168676</v>
      </c>
      <c r="X28" s="22">
        <v>48</v>
      </c>
      <c r="Y28" s="1">
        <f t="shared" si="13"/>
        <v>3.0474255602818867</v>
      </c>
      <c r="Z28" s="22">
        <v>44</v>
      </c>
      <c r="AA28" s="21">
        <f t="shared" si="1"/>
        <v>2.7934734302583966</v>
      </c>
      <c r="AB28" s="36">
        <v>25.26</v>
      </c>
      <c r="AC28" s="43">
        <v>6323</v>
      </c>
      <c r="AD28" s="49">
        <f t="shared" si="10"/>
        <v>623.5550277117973</v>
      </c>
    </row>
    <row r="29" spans="1:30" ht="21" customHeight="1">
      <c r="A29" s="12"/>
      <c r="B29" s="31" t="s">
        <v>78</v>
      </c>
      <c r="C29" s="40">
        <v>13213</v>
      </c>
      <c r="D29" s="27">
        <v>70</v>
      </c>
      <c r="E29" s="18">
        <f t="shared" si="11"/>
        <v>5.297812760160448</v>
      </c>
      <c r="F29" s="22">
        <v>110</v>
      </c>
      <c r="G29" s="18">
        <f t="shared" si="0"/>
        <v>8.32513433739499</v>
      </c>
      <c r="H29" s="22">
        <v>0</v>
      </c>
      <c r="I29" s="1">
        <f t="shared" si="2"/>
        <v>0</v>
      </c>
      <c r="J29" s="22">
        <v>0</v>
      </c>
      <c r="K29" s="1">
        <f t="shared" si="3"/>
        <v>0</v>
      </c>
      <c r="L29" s="17">
        <v>0</v>
      </c>
      <c r="M29" s="1">
        <f t="shared" si="4"/>
        <v>0</v>
      </c>
      <c r="N29" s="17">
        <v>0</v>
      </c>
      <c r="O29" s="1">
        <f t="shared" si="5"/>
        <v>0</v>
      </c>
      <c r="P29" s="17">
        <v>0</v>
      </c>
      <c r="Q29" s="1">
        <f t="shared" si="6"/>
        <v>0</v>
      </c>
      <c r="R29" s="23">
        <f t="shared" si="12"/>
        <v>1</v>
      </c>
      <c r="S29" s="1">
        <f t="shared" si="7"/>
        <v>14.084507042253522</v>
      </c>
      <c r="T29" s="23">
        <v>0</v>
      </c>
      <c r="U29" s="1">
        <f t="shared" si="8"/>
        <v>0</v>
      </c>
      <c r="V29" s="23">
        <v>1</v>
      </c>
      <c r="W29" s="1">
        <f t="shared" si="9"/>
        <v>14.084507042253522</v>
      </c>
      <c r="X29" s="22">
        <v>50</v>
      </c>
      <c r="Y29" s="1">
        <f t="shared" si="13"/>
        <v>3.784151971543177</v>
      </c>
      <c r="Z29" s="22">
        <v>28</v>
      </c>
      <c r="AA29" s="21">
        <f t="shared" si="1"/>
        <v>2.119125104064179</v>
      </c>
      <c r="AB29" s="36">
        <v>14.17</v>
      </c>
      <c r="AC29" s="43">
        <v>5159</v>
      </c>
      <c r="AD29" s="49">
        <f t="shared" si="10"/>
        <v>932.4629498941425</v>
      </c>
    </row>
    <row r="30" spans="1:30" ht="21" customHeight="1">
      <c r="A30" s="13" t="s">
        <v>39</v>
      </c>
      <c r="B30" s="31" t="s">
        <v>4</v>
      </c>
      <c r="C30" s="40">
        <v>4921</v>
      </c>
      <c r="D30" s="27">
        <v>10</v>
      </c>
      <c r="E30" s="18">
        <f t="shared" si="11"/>
        <v>2.03210729526519</v>
      </c>
      <c r="F30" s="22">
        <v>88</v>
      </c>
      <c r="G30" s="18">
        <f t="shared" si="0"/>
        <v>17.882544198333672</v>
      </c>
      <c r="H30" s="22">
        <v>1</v>
      </c>
      <c r="I30" s="1">
        <f t="shared" si="2"/>
        <v>100</v>
      </c>
      <c r="J30" s="22">
        <v>1</v>
      </c>
      <c r="K30" s="1">
        <f t="shared" si="3"/>
        <v>100</v>
      </c>
      <c r="L30" s="17">
        <v>0</v>
      </c>
      <c r="M30" s="1">
        <f t="shared" si="4"/>
        <v>0</v>
      </c>
      <c r="N30" s="17">
        <v>0</v>
      </c>
      <c r="O30" s="1">
        <f t="shared" si="5"/>
        <v>0</v>
      </c>
      <c r="P30" s="17">
        <v>0</v>
      </c>
      <c r="Q30" s="1">
        <f t="shared" si="6"/>
        <v>0</v>
      </c>
      <c r="R30" s="23">
        <f t="shared" si="12"/>
        <v>0</v>
      </c>
      <c r="S30" s="1">
        <f t="shared" si="7"/>
        <v>0</v>
      </c>
      <c r="T30" s="23">
        <v>0</v>
      </c>
      <c r="U30" s="1">
        <f t="shared" si="8"/>
        <v>0</v>
      </c>
      <c r="V30" s="23">
        <v>0</v>
      </c>
      <c r="W30" s="1">
        <f t="shared" si="9"/>
        <v>0</v>
      </c>
      <c r="X30" s="22">
        <v>12</v>
      </c>
      <c r="Y30" s="1">
        <f>X30/C30*1000</f>
        <v>2.4385287543182277</v>
      </c>
      <c r="Z30" s="22">
        <v>3</v>
      </c>
      <c r="AA30" s="21">
        <f t="shared" si="1"/>
        <v>0.6096321885795569</v>
      </c>
      <c r="AB30" s="37">
        <v>37.3</v>
      </c>
      <c r="AC30" s="43">
        <v>1985</v>
      </c>
      <c r="AD30" s="49">
        <f t="shared" si="10"/>
        <v>131.93029490616624</v>
      </c>
    </row>
    <row r="31" spans="1:30" ht="21" customHeight="1">
      <c r="A31" s="12" t="s">
        <v>42</v>
      </c>
      <c r="B31" s="31" t="s">
        <v>79</v>
      </c>
      <c r="C31" s="40">
        <v>185208</v>
      </c>
      <c r="D31" s="27">
        <v>1289</v>
      </c>
      <c r="E31" s="18">
        <f t="shared" si="11"/>
        <v>6.959742559716642</v>
      </c>
      <c r="F31" s="22">
        <v>1589</v>
      </c>
      <c r="G31" s="18">
        <f t="shared" si="0"/>
        <v>8.579543000302362</v>
      </c>
      <c r="H31" s="22">
        <v>2</v>
      </c>
      <c r="I31" s="1">
        <f t="shared" si="2"/>
        <v>1.5515903801396431</v>
      </c>
      <c r="J31" s="22">
        <v>2</v>
      </c>
      <c r="K31" s="1">
        <f t="shared" si="3"/>
        <v>1.5515903801396431</v>
      </c>
      <c r="L31" s="17">
        <v>7</v>
      </c>
      <c r="M31" s="1">
        <f t="shared" si="4"/>
        <v>5.4095826893353935</v>
      </c>
      <c r="N31" s="17">
        <v>5</v>
      </c>
      <c r="O31" s="1">
        <f t="shared" si="5"/>
        <v>3.8639876352395675</v>
      </c>
      <c r="P31" s="17">
        <v>2</v>
      </c>
      <c r="Q31" s="1">
        <f t="shared" si="6"/>
        <v>1.5515903801396431</v>
      </c>
      <c r="R31" s="23">
        <f t="shared" si="12"/>
        <v>23</v>
      </c>
      <c r="S31" s="1">
        <f t="shared" si="7"/>
        <v>17.53048780487805</v>
      </c>
      <c r="T31" s="23">
        <v>11</v>
      </c>
      <c r="U31" s="1">
        <f t="shared" si="8"/>
        <v>8.384146341463415</v>
      </c>
      <c r="V31" s="23">
        <v>12</v>
      </c>
      <c r="W31" s="1">
        <f t="shared" si="9"/>
        <v>9.146341463414634</v>
      </c>
      <c r="X31" s="22">
        <v>824</v>
      </c>
      <c r="Y31" s="1">
        <f t="shared" si="13"/>
        <v>4.4490518768087775</v>
      </c>
      <c r="Z31" s="22">
        <v>336</v>
      </c>
      <c r="AA31" s="21">
        <f t="shared" si="1"/>
        <v>1.814176493456006</v>
      </c>
      <c r="AB31" s="36">
        <v>84.98</v>
      </c>
      <c r="AC31" s="43">
        <v>74317</v>
      </c>
      <c r="AD31" s="49">
        <f t="shared" si="10"/>
        <v>2179.430454224523</v>
      </c>
    </row>
    <row r="32" spans="1:30" ht="21" customHeight="1">
      <c r="A32" s="12" t="s">
        <v>0</v>
      </c>
      <c r="B32" s="31" t="s">
        <v>5</v>
      </c>
      <c r="C32" s="40">
        <v>74566</v>
      </c>
      <c r="D32" s="27">
        <v>556</v>
      </c>
      <c r="E32" s="18">
        <f t="shared" si="11"/>
        <v>7.456481506316552</v>
      </c>
      <c r="F32" s="22">
        <v>763</v>
      </c>
      <c r="G32" s="18">
        <f t="shared" si="0"/>
        <v>10.232545664243757</v>
      </c>
      <c r="H32" s="22">
        <v>0</v>
      </c>
      <c r="I32" s="1">
        <f t="shared" si="2"/>
        <v>0</v>
      </c>
      <c r="J32" s="22">
        <v>0</v>
      </c>
      <c r="K32" s="1">
        <f t="shared" si="3"/>
        <v>0</v>
      </c>
      <c r="L32" s="17">
        <v>4</v>
      </c>
      <c r="M32" s="1">
        <f t="shared" si="4"/>
        <v>7.142857142857142</v>
      </c>
      <c r="N32" s="17">
        <v>4</v>
      </c>
      <c r="O32" s="1">
        <f t="shared" si="5"/>
        <v>7.142857142857142</v>
      </c>
      <c r="P32" s="17">
        <v>0</v>
      </c>
      <c r="Q32" s="1">
        <f t="shared" si="6"/>
        <v>0</v>
      </c>
      <c r="R32" s="23">
        <f t="shared" si="12"/>
        <v>16</v>
      </c>
      <c r="S32" s="1">
        <f t="shared" si="7"/>
        <v>27.972027972027973</v>
      </c>
      <c r="T32" s="23">
        <v>7</v>
      </c>
      <c r="U32" s="1">
        <f t="shared" si="8"/>
        <v>12.237762237762238</v>
      </c>
      <c r="V32" s="23">
        <v>9</v>
      </c>
      <c r="W32" s="1">
        <f t="shared" si="9"/>
        <v>15.734265734265735</v>
      </c>
      <c r="X32" s="22">
        <v>388</v>
      </c>
      <c r="Y32" s="1">
        <f t="shared" si="13"/>
        <v>5.203443928868385</v>
      </c>
      <c r="Z32" s="22">
        <v>132</v>
      </c>
      <c r="AA32" s="21">
        <f t="shared" si="1"/>
        <v>1.770243810852131</v>
      </c>
      <c r="AB32" s="36">
        <v>14.33</v>
      </c>
      <c r="AC32" s="43">
        <v>31929</v>
      </c>
      <c r="AD32" s="49">
        <f t="shared" si="10"/>
        <v>5203.489183531054</v>
      </c>
    </row>
    <row r="33" spans="1:30" ht="21" customHeight="1">
      <c r="A33" s="12" t="s">
        <v>0</v>
      </c>
      <c r="B33" s="31" t="s">
        <v>80</v>
      </c>
      <c r="C33" s="40">
        <v>56320</v>
      </c>
      <c r="D33" s="27">
        <v>471</v>
      </c>
      <c r="E33" s="18">
        <f t="shared" si="11"/>
        <v>8.362926136363637</v>
      </c>
      <c r="F33" s="22">
        <v>607</v>
      </c>
      <c r="G33" s="18">
        <f t="shared" si="0"/>
        <v>10.777698863636365</v>
      </c>
      <c r="H33" s="22">
        <v>1</v>
      </c>
      <c r="I33" s="1">
        <f t="shared" si="2"/>
        <v>2.1231422505307855</v>
      </c>
      <c r="J33" s="22">
        <v>0</v>
      </c>
      <c r="K33" s="1">
        <f t="shared" si="3"/>
        <v>0</v>
      </c>
      <c r="L33" s="17">
        <v>1</v>
      </c>
      <c r="M33" s="1">
        <f t="shared" si="4"/>
        <v>2.1186440677966103</v>
      </c>
      <c r="N33" s="17">
        <v>1</v>
      </c>
      <c r="O33" s="1">
        <f t="shared" si="5"/>
        <v>2.1186440677966103</v>
      </c>
      <c r="P33" s="17">
        <v>0</v>
      </c>
      <c r="Q33" s="1">
        <f t="shared" si="6"/>
        <v>0</v>
      </c>
      <c r="R33" s="23">
        <f t="shared" si="12"/>
        <v>10</v>
      </c>
      <c r="S33" s="1">
        <f t="shared" si="7"/>
        <v>20.79002079002079</v>
      </c>
      <c r="T33" s="23">
        <v>4</v>
      </c>
      <c r="U33" s="1">
        <f t="shared" si="8"/>
        <v>8.316008316008316</v>
      </c>
      <c r="V33" s="23">
        <v>6</v>
      </c>
      <c r="W33" s="1">
        <f t="shared" si="9"/>
        <v>12.474012474012476</v>
      </c>
      <c r="X33" s="22">
        <v>294</v>
      </c>
      <c r="Y33" s="1">
        <f t="shared" si="13"/>
        <v>5.220170454545455</v>
      </c>
      <c r="Z33" s="22">
        <v>102</v>
      </c>
      <c r="AA33" s="21">
        <f t="shared" si="1"/>
        <v>1.8110795454545454</v>
      </c>
      <c r="AB33" s="37">
        <v>11.3</v>
      </c>
      <c r="AC33" s="43">
        <v>23282</v>
      </c>
      <c r="AD33" s="49">
        <f t="shared" si="10"/>
        <v>4984.070796460177</v>
      </c>
    </row>
    <row r="34" spans="1:30" ht="21" customHeight="1">
      <c r="A34" s="13" t="s">
        <v>0</v>
      </c>
      <c r="B34" s="31" t="s">
        <v>81</v>
      </c>
      <c r="C34" s="40">
        <v>16840</v>
      </c>
      <c r="D34" s="27">
        <v>99</v>
      </c>
      <c r="E34" s="18">
        <f t="shared" si="11"/>
        <v>5.878859857482185</v>
      </c>
      <c r="F34" s="22">
        <v>199</v>
      </c>
      <c r="G34" s="18">
        <f t="shared" si="0"/>
        <v>11.81710213776722</v>
      </c>
      <c r="H34" s="22">
        <v>0</v>
      </c>
      <c r="I34" s="1">
        <f t="shared" si="2"/>
        <v>0</v>
      </c>
      <c r="J34" s="22">
        <v>0</v>
      </c>
      <c r="K34" s="1">
        <f t="shared" si="3"/>
        <v>0</v>
      </c>
      <c r="L34" s="17">
        <v>1</v>
      </c>
      <c r="M34" s="1">
        <f t="shared" si="4"/>
        <v>10</v>
      </c>
      <c r="N34" s="17">
        <v>1</v>
      </c>
      <c r="O34" s="1">
        <f t="shared" si="5"/>
        <v>10</v>
      </c>
      <c r="P34" s="17">
        <v>0</v>
      </c>
      <c r="Q34" s="1">
        <f t="shared" si="6"/>
        <v>0</v>
      </c>
      <c r="R34" s="23">
        <f t="shared" si="12"/>
        <v>3</v>
      </c>
      <c r="S34" s="1">
        <f t="shared" si="7"/>
        <v>29.41176470588235</v>
      </c>
      <c r="T34" s="23">
        <v>2</v>
      </c>
      <c r="U34" s="1">
        <f t="shared" si="8"/>
        <v>19.607843137254903</v>
      </c>
      <c r="V34" s="23">
        <v>1</v>
      </c>
      <c r="W34" s="1">
        <f t="shared" si="9"/>
        <v>9.803921568627452</v>
      </c>
      <c r="X34" s="22">
        <v>88</v>
      </c>
      <c r="Y34" s="1">
        <f t="shared" si="13"/>
        <v>5.225653206650831</v>
      </c>
      <c r="Z34" s="22">
        <v>34</v>
      </c>
      <c r="AA34" s="21">
        <f t="shared" si="1"/>
        <v>2.019002375296912</v>
      </c>
      <c r="AB34" s="36">
        <v>3.97</v>
      </c>
      <c r="AC34" s="43">
        <v>6909</v>
      </c>
      <c r="AD34" s="49">
        <f t="shared" si="10"/>
        <v>4241.813602015113</v>
      </c>
    </row>
    <row r="35" spans="1:30" ht="21" customHeight="1">
      <c r="A35" s="12" t="s">
        <v>43</v>
      </c>
      <c r="B35" s="31" t="s">
        <v>6</v>
      </c>
      <c r="C35" s="40">
        <v>189811</v>
      </c>
      <c r="D35" s="27">
        <v>1380</v>
      </c>
      <c r="E35" s="18">
        <f t="shared" si="11"/>
        <v>7.270390019545759</v>
      </c>
      <c r="F35" s="22">
        <v>2161</v>
      </c>
      <c r="G35" s="18">
        <f t="shared" si="0"/>
        <v>11.385009298723467</v>
      </c>
      <c r="H35" s="22">
        <v>2</v>
      </c>
      <c r="I35" s="1">
        <f t="shared" si="2"/>
        <v>1.4492753623188406</v>
      </c>
      <c r="J35" s="22">
        <v>0</v>
      </c>
      <c r="K35" s="1">
        <f t="shared" si="3"/>
        <v>0</v>
      </c>
      <c r="L35" s="17">
        <v>3</v>
      </c>
      <c r="M35" s="1">
        <f t="shared" si="4"/>
        <v>2.1691973969631237</v>
      </c>
      <c r="N35" s="17">
        <v>3</v>
      </c>
      <c r="O35" s="1">
        <f t="shared" si="5"/>
        <v>2.1691973969631237</v>
      </c>
      <c r="P35" s="17">
        <v>0</v>
      </c>
      <c r="Q35" s="1">
        <f t="shared" si="6"/>
        <v>0</v>
      </c>
      <c r="R35" s="23">
        <f t="shared" si="12"/>
        <v>18</v>
      </c>
      <c r="S35" s="1">
        <f t="shared" si="7"/>
        <v>12.875536480686696</v>
      </c>
      <c r="T35" s="23">
        <v>10</v>
      </c>
      <c r="U35" s="1">
        <f t="shared" si="8"/>
        <v>7.15307582260372</v>
      </c>
      <c r="V35" s="23">
        <v>8</v>
      </c>
      <c r="W35" s="1">
        <f t="shared" si="9"/>
        <v>5.7224606580829755</v>
      </c>
      <c r="X35" s="22">
        <v>866</v>
      </c>
      <c r="Y35" s="1">
        <f t="shared" si="13"/>
        <v>4.562433157193208</v>
      </c>
      <c r="Z35" s="22">
        <v>388</v>
      </c>
      <c r="AA35" s="21">
        <f t="shared" si="1"/>
        <v>2.0441386431766335</v>
      </c>
      <c r="AB35" s="36">
        <v>72.72</v>
      </c>
      <c r="AC35" s="43">
        <v>77155</v>
      </c>
      <c r="AD35" s="49">
        <f t="shared" si="10"/>
        <v>2610.1622662266227</v>
      </c>
    </row>
    <row r="36" spans="1:30" ht="21" customHeight="1">
      <c r="A36" s="13" t="s">
        <v>39</v>
      </c>
      <c r="B36" s="31" t="s">
        <v>82</v>
      </c>
      <c r="C36" s="40">
        <v>85860</v>
      </c>
      <c r="D36" s="27">
        <v>558</v>
      </c>
      <c r="E36" s="18">
        <f t="shared" si="11"/>
        <v>6.49895178197065</v>
      </c>
      <c r="F36" s="22">
        <v>885</v>
      </c>
      <c r="G36" s="18">
        <f t="shared" si="0"/>
        <v>10.307477288609364</v>
      </c>
      <c r="H36" s="22">
        <v>1</v>
      </c>
      <c r="I36" s="1">
        <f t="shared" si="2"/>
        <v>1.7921146953405018</v>
      </c>
      <c r="J36" s="22">
        <v>1</v>
      </c>
      <c r="K36" s="1">
        <f t="shared" si="3"/>
        <v>1.7921146953405018</v>
      </c>
      <c r="L36" s="17">
        <v>0</v>
      </c>
      <c r="M36" s="1">
        <f t="shared" si="4"/>
        <v>0</v>
      </c>
      <c r="N36" s="17">
        <v>0</v>
      </c>
      <c r="O36" s="1">
        <f t="shared" si="5"/>
        <v>0</v>
      </c>
      <c r="P36" s="17">
        <v>0</v>
      </c>
      <c r="Q36" s="1">
        <f t="shared" si="6"/>
        <v>0</v>
      </c>
      <c r="R36" s="23">
        <f t="shared" si="12"/>
        <v>14</v>
      </c>
      <c r="S36" s="1">
        <f t="shared" si="7"/>
        <v>24.475524475524477</v>
      </c>
      <c r="T36" s="23">
        <v>9</v>
      </c>
      <c r="U36" s="1">
        <f t="shared" si="8"/>
        <v>15.734265734265735</v>
      </c>
      <c r="V36" s="23">
        <v>5</v>
      </c>
      <c r="W36" s="1">
        <f t="shared" si="9"/>
        <v>8.741258741258742</v>
      </c>
      <c r="X36" s="22">
        <v>336</v>
      </c>
      <c r="Y36" s="1">
        <f t="shared" si="13"/>
        <v>3.9133473095737243</v>
      </c>
      <c r="Z36" s="22">
        <v>168</v>
      </c>
      <c r="AA36" s="21">
        <f t="shared" si="1"/>
        <v>1.9566736547868622</v>
      </c>
      <c r="AB36" s="36">
        <v>43.93</v>
      </c>
      <c r="AC36" s="43">
        <v>33959</v>
      </c>
      <c r="AD36" s="49">
        <f t="shared" si="10"/>
        <v>1954.473025267471</v>
      </c>
    </row>
    <row r="37" spans="1:30" ht="21" customHeight="1">
      <c r="A37" s="12" t="s">
        <v>44</v>
      </c>
      <c r="B37" s="31" t="s">
        <v>7</v>
      </c>
      <c r="C37" s="40">
        <v>100239</v>
      </c>
      <c r="D37" s="27">
        <v>668</v>
      </c>
      <c r="E37" s="18">
        <f t="shared" si="11"/>
        <v>6.664072865850617</v>
      </c>
      <c r="F37" s="22">
        <v>1081</v>
      </c>
      <c r="G37" s="18">
        <f t="shared" si="0"/>
        <v>10.784225700575625</v>
      </c>
      <c r="H37" s="22">
        <v>0</v>
      </c>
      <c r="I37" s="1">
        <f t="shared" si="2"/>
        <v>0</v>
      </c>
      <c r="J37" s="22">
        <v>0</v>
      </c>
      <c r="K37" s="1">
        <f t="shared" si="3"/>
        <v>0</v>
      </c>
      <c r="L37" s="17">
        <v>1</v>
      </c>
      <c r="M37" s="1">
        <f t="shared" si="4"/>
        <v>1.4947683109118086</v>
      </c>
      <c r="N37" s="17">
        <v>1</v>
      </c>
      <c r="O37" s="1">
        <f t="shared" si="5"/>
        <v>1.4947683109118086</v>
      </c>
      <c r="P37" s="17">
        <v>0</v>
      </c>
      <c r="Q37" s="1">
        <f t="shared" si="6"/>
        <v>0</v>
      </c>
      <c r="R37" s="23">
        <f t="shared" si="12"/>
        <v>15</v>
      </c>
      <c r="S37" s="1">
        <f t="shared" si="7"/>
        <v>21.96193265007321</v>
      </c>
      <c r="T37" s="23">
        <v>8</v>
      </c>
      <c r="U37" s="1">
        <f t="shared" si="8"/>
        <v>11.71303074670571</v>
      </c>
      <c r="V37" s="23">
        <v>7</v>
      </c>
      <c r="W37" s="1">
        <f t="shared" si="9"/>
        <v>10.248901903367496</v>
      </c>
      <c r="X37" s="22">
        <v>456</v>
      </c>
      <c r="Y37" s="1">
        <f t="shared" si="13"/>
        <v>4.549127585071679</v>
      </c>
      <c r="Z37" s="22">
        <v>205</v>
      </c>
      <c r="AA37" s="21">
        <f t="shared" si="1"/>
        <v>2.045112181885294</v>
      </c>
      <c r="AB37" s="36">
        <v>56.51</v>
      </c>
      <c r="AC37" s="43">
        <v>43749</v>
      </c>
      <c r="AD37" s="49">
        <f t="shared" si="10"/>
        <v>1773.8276411254647</v>
      </c>
    </row>
    <row r="38" spans="1:30" ht="21" customHeight="1">
      <c r="A38" s="12" t="s">
        <v>0</v>
      </c>
      <c r="B38" s="31" t="s">
        <v>83</v>
      </c>
      <c r="C38" s="40">
        <v>43884</v>
      </c>
      <c r="D38" s="27">
        <v>285</v>
      </c>
      <c r="E38" s="18">
        <f t="shared" si="11"/>
        <v>6.494394312277823</v>
      </c>
      <c r="F38" s="22">
        <v>390</v>
      </c>
      <c r="G38" s="18">
        <f t="shared" si="0"/>
        <v>8.887065901011757</v>
      </c>
      <c r="H38" s="22">
        <v>0</v>
      </c>
      <c r="I38" s="1">
        <f t="shared" si="2"/>
        <v>0</v>
      </c>
      <c r="J38" s="22">
        <v>0</v>
      </c>
      <c r="K38" s="1">
        <f t="shared" si="3"/>
        <v>0</v>
      </c>
      <c r="L38" s="17">
        <v>0</v>
      </c>
      <c r="M38" s="1">
        <f t="shared" si="4"/>
        <v>0</v>
      </c>
      <c r="N38" s="17">
        <v>0</v>
      </c>
      <c r="O38" s="1">
        <f t="shared" si="5"/>
        <v>0</v>
      </c>
      <c r="P38" s="17">
        <v>0</v>
      </c>
      <c r="Q38" s="1">
        <f t="shared" si="6"/>
        <v>0</v>
      </c>
      <c r="R38" s="23">
        <f t="shared" si="12"/>
        <v>3</v>
      </c>
      <c r="S38" s="1">
        <f t="shared" si="7"/>
        <v>10.416666666666666</v>
      </c>
      <c r="T38" s="23">
        <v>0</v>
      </c>
      <c r="U38" s="1">
        <f t="shared" si="8"/>
        <v>0</v>
      </c>
      <c r="V38" s="23">
        <v>3</v>
      </c>
      <c r="W38" s="1">
        <f t="shared" si="9"/>
        <v>10.416666666666666</v>
      </c>
      <c r="X38" s="22">
        <v>158</v>
      </c>
      <c r="Y38" s="1">
        <f>X38/C38*1000</f>
        <v>3.600401057332969</v>
      </c>
      <c r="Z38" s="22">
        <v>66</v>
      </c>
      <c r="AA38" s="21">
        <f t="shared" si="1"/>
        <v>1.5039649986327592</v>
      </c>
      <c r="AB38" s="36">
        <v>17.24</v>
      </c>
      <c r="AC38" s="43">
        <v>17036</v>
      </c>
      <c r="AD38" s="49">
        <f t="shared" si="10"/>
        <v>2545.4756380510444</v>
      </c>
    </row>
    <row r="39" spans="1:30" ht="21" customHeight="1">
      <c r="A39" s="12" t="s">
        <v>0</v>
      </c>
      <c r="B39" s="31" t="s">
        <v>84</v>
      </c>
      <c r="C39" s="40">
        <v>8536</v>
      </c>
      <c r="D39" s="27">
        <v>70</v>
      </c>
      <c r="E39" s="18">
        <f t="shared" si="11"/>
        <v>8.200562324273665</v>
      </c>
      <c r="F39" s="22">
        <v>82</v>
      </c>
      <c r="G39" s="18">
        <f t="shared" si="0"/>
        <v>9.606373008434863</v>
      </c>
      <c r="H39" s="22">
        <v>2</v>
      </c>
      <c r="I39" s="1">
        <f t="shared" si="2"/>
        <v>28.57142857142857</v>
      </c>
      <c r="J39" s="22">
        <v>2</v>
      </c>
      <c r="K39" s="1">
        <f t="shared" si="3"/>
        <v>28.57142857142857</v>
      </c>
      <c r="L39" s="17">
        <v>2</v>
      </c>
      <c r="M39" s="1">
        <f t="shared" si="4"/>
        <v>28.57142857142857</v>
      </c>
      <c r="N39" s="17">
        <v>0</v>
      </c>
      <c r="O39" s="1">
        <f t="shared" si="5"/>
        <v>0</v>
      </c>
      <c r="P39" s="17">
        <v>2</v>
      </c>
      <c r="Q39" s="1">
        <f t="shared" si="6"/>
        <v>28.57142857142857</v>
      </c>
      <c r="R39" s="23">
        <f t="shared" si="12"/>
        <v>1</v>
      </c>
      <c r="S39" s="1">
        <f t="shared" si="7"/>
        <v>14.084507042253522</v>
      </c>
      <c r="T39" s="23">
        <v>1</v>
      </c>
      <c r="U39" s="1">
        <f t="shared" si="8"/>
        <v>14.084507042253522</v>
      </c>
      <c r="V39" s="23">
        <v>0</v>
      </c>
      <c r="W39" s="1">
        <f t="shared" si="9"/>
        <v>0</v>
      </c>
      <c r="X39" s="22">
        <v>41</v>
      </c>
      <c r="Y39" s="1">
        <f t="shared" si="13"/>
        <v>4.8031865042174315</v>
      </c>
      <c r="Z39" s="22">
        <v>14</v>
      </c>
      <c r="AA39" s="21">
        <f t="shared" si="1"/>
        <v>1.6401124648547327</v>
      </c>
      <c r="AB39" s="37">
        <v>5.62</v>
      </c>
      <c r="AC39" s="43">
        <v>3886</v>
      </c>
      <c r="AD39" s="49">
        <f t="shared" si="10"/>
        <v>1518.8612099644129</v>
      </c>
    </row>
    <row r="40" spans="1:30" ht="20.25" customHeight="1">
      <c r="A40" s="12" t="s">
        <v>0</v>
      </c>
      <c r="B40" s="31" t="s">
        <v>85</v>
      </c>
      <c r="C40" s="40">
        <v>60435</v>
      </c>
      <c r="D40" s="27">
        <v>410</v>
      </c>
      <c r="E40" s="18">
        <f t="shared" si="11"/>
        <v>6.784148258459503</v>
      </c>
      <c r="F40" s="22">
        <v>677</v>
      </c>
      <c r="G40" s="18">
        <f t="shared" si="0"/>
        <v>11.202117977992886</v>
      </c>
      <c r="H40" s="22">
        <v>3</v>
      </c>
      <c r="I40" s="1">
        <f t="shared" si="2"/>
        <v>7.317073170731708</v>
      </c>
      <c r="J40" s="22">
        <v>1</v>
      </c>
      <c r="K40" s="1">
        <f t="shared" si="3"/>
        <v>2.4390243902439024</v>
      </c>
      <c r="L40" s="17">
        <v>4</v>
      </c>
      <c r="M40" s="1">
        <f t="shared" si="4"/>
        <v>9.685230024213075</v>
      </c>
      <c r="N40" s="17">
        <v>3</v>
      </c>
      <c r="O40" s="1">
        <f t="shared" si="5"/>
        <v>7.263922518159807</v>
      </c>
      <c r="P40" s="17">
        <v>1</v>
      </c>
      <c r="Q40" s="1">
        <f t="shared" si="6"/>
        <v>2.4390243902439024</v>
      </c>
      <c r="R40" s="23">
        <f t="shared" si="12"/>
        <v>13</v>
      </c>
      <c r="S40" s="1">
        <f t="shared" si="7"/>
        <v>30.73286052009456</v>
      </c>
      <c r="T40" s="23">
        <v>8</v>
      </c>
      <c r="U40" s="1">
        <f t="shared" si="8"/>
        <v>18.912529550827422</v>
      </c>
      <c r="V40" s="23">
        <v>5</v>
      </c>
      <c r="W40" s="1">
        <f t="shared" si="9"/>
        <v>11.82033096926714</v>
      </c>
      <c r="X40" s="22">
        <v>238</v>
      </c>
      <c r="Y40" s="1">
        <f t="shared" si="13"/>
        <v>3.938115330520394</v>
      </c>
      <c r="Z40" s="22">
        <v>119</v>
      </c>
      <c r="AA40" s="21">
        <f t="shared" si="1"/>
        <v>1.969057665260197</v>
      </c>
      <c r="AB40" s="36">
        <v>48.98</v>
      </c>
      <c r="AC40" s="43">
        <v>23312</v>
      </c>
      <c r="AD40" s="49">
        <f t="shared" si="10"/>
        <v>1233.8709677419356</v>
      </c>
    </row>
    <row r="41" spans="1:30" ht="21" customHeight="1">
      <c r="A41" s="12" t="s">
        <v>39</v>
      </c>
      <c r="B41" s="31" t="s">
        <v>86</v>
      </c>
      <c r="C41" s="40">
        <v>51747</v>
      </c>
      <c r="D41" s="27">
        <v>249</v>
      </c>
      <c r="E41" s="18">
        <f t="shared" si="11"/>
        <v>4.811873152066787</v>
      </c>
      <c r="F41" s="22">
        <v>594</v>
      </c>
      <c r="G41" s="18">
        <f t="shared" si="0"/>
        <v>11.47892631456896</v>
      </c>
      <c r="H41" s="22">
        <v>0</v>
      </c>
      <c r="I41" s="1">
        <f t="shared" si="2"/>
        <v>0</v>
      </c>
      <c r="J41" s="22">
        <v>0</v>
      </c>
      <c r="K41" s="1">
        <f t="shared" si="3"/>
        <v>0</v>
      </c>
      <c r="L41" s="17">
        <v>0</v>
      </c>
      <c r="M41" s="1">
        <f t="shared" si="4"/>
        <v>0</v>
      </c>
      <c r="N41" s="17">
        <v>0</v>
      </c>
      <c r="O41" s="1">
        <f t="shared" si="5"/>
        <v>0</v>
      </c>
      <c r="P41" s="17">
        <v>0</v>
      </c>
      <c r="Q41" s="1">
        <f t="shared" si="6"/>
        <v>0</v>
      </c>
      <c r="R41" s="23">
        <f t="shared" si="12"/>
        <v>6</v>
      </c>
      <c r="S41" s="1">
        <f t="shared" si="7"/>
        <v>23.52941176470588</v>
      </c>
      <c r="T41" s="23">
        <v>3</v>
      </c>
      <c r="U41" s="1">
        <f t="shared" si="8"/>
        <v>11.76470588235294</v>
      </c>
      <c r="V41" s="23">
        <v>3</v>
      </c>
      <c r="W41" s="1">
        <f t="shared" si="9"/>
        <v>11.76470588235294</v>
      </c>
      <c r="X41" s="22">
        <v>192</v>
      </c>
      <c r="Y41" s="1">
        <f t="shared" si="13"/>
        <v>3.710360020870775</v>
      </c>
      <c r="Z41" s="22">
        <v>95</v>
      </c>
      <c r="AA41" s="21">
        <f t="shared" si="1"/>
        <v>1.8358552186600188</v>
      </c>
      <c r="AB41" s="37">
        <v>36.17</v>
      </c>
      <c r="AC41" s="43">
        <v>20930</v>
      </c>
      <c r="AD41" s="49">
        <f t="shared" si="10"/>
        <v>1430.6607685927563</v>
      </c>
    </row>
    <row r="42" spans="1:30" ht="21" customHeight="1">
      <c r="A42" s="26" t="s">
        <v>0</v>
      </c>
      <c r="B42" s="31" t="s">
        <v>87</v>
      </c>
      <c r="C42" s="40">
        <v>15185</v>
      </c>
      <c r="D42" s="27">
        <v>39</v>
      </c>
      <c r="E42" s="18">
        <f t="shared" si="11"/>
        <v>2.5683240039512674</v>
      </c>
      <c r="F42" s="22">
        <v>231</v>
      </c>
      <c r="G42" s="18">
        <f t="shared" si="0"/>
        <v>15.212380638788279</v>
      </c>
      <c r="H42" s="22">
        <v>0</v>
      </c>
      <c r="I42" s="1">
        <f t="shared" si="2"/>
        <v>0</v>
      </c>
      <c r="J42" s="22">
        <v>0</v>
      </c>
      <c r="K42" s="1">
        <f t="shared" si="3"/>
        <v>0</v>
      </c>
      <c r="L42" s="17">
        <v>0</v>
      </c>
      <c r="M42" s="1">
        <f t="shared" si="4"/>
        <v>0</v>
      </c>
      <c r="N42" s="17">
        <v>0</v>
      </c>
      <c r="O42" s="1">
        <f t="shared" si="5"/>
        <v>0</v>
      </c>
      <c r="P42" s="17">
        <v>0</v>
      </c>
      <c r="Q42" s="1">
        <f t="shared" si="6"/>
        <v>0</v>
      </c>
      <c r="R42" s="23">
        <f t="shared" si="12"/>
        <v>3</v>
      </c>
      <c r="S42" s="1">
        <f t="shared" si="7"/>
        <v>71.42857142857143</v>
      </c>
      <c r="T42" s="23">
        <v>2</v>
      </c>
      <c r="U42" s="1">
        <f t="shared" si="8"/>
        <v>47.61904761904761</v>
      </c>
      <c r="V42" s="23">
        <v>1</v>
      </c>
      <c r="W42" s="1">
        <f t="shared" si="9"/>
        <v>23.809523809523807</v>
      </c>
      <c r="X42" s="22">
        <v>49</v>
      </c>
      <c r="Y42" s="1">
        <f t="shared" si="13"/>
        <v>3.2268686203490287</v>
      </c>
      <c r="Z42" s="22">
        <v>33</v>
      </c>
      <c r="AA42" s="21">
        <f t="shared" si="1"/>
        <v>2.173197234112611</v>
      </c>
      <c r="AB42" s="37">
        <v>49.18</v>
      </c>
      <c r="AC42" s="43">
        <v>6501</v>
      </c>
      <c r="AD42" s="49">
        <f t="shared" si="10"/>
        <v>308.7637250915006</v>
      </c>
    </row>
    <row r="43" spans="1:30" ht="20.25" customHeight="1">
      <c r="A43" s="60" t="s">
        <v>89</v>
      </c>
      <c r="B43" s="61"/>
      <c r="C43" s="41">
        <v>2740202</v>
      </c>
      <c r="D43" s="27">
        <v>20327</v>
      </c>
      <c r="E43" s="18">
        <f t="shared" si="11"/>
        <v>7.418066259348763</v>
      </c>
      <c r="F43" s="22">
        <v>29431</v>
      </c>
      <c r="G43" s="18">
        <f t="shared" si="0"/>
        <v>10.740449061784497</v>
      </c>
      <c r="H43" s="22">
        <v>36</v>
      </c>
      <c r="I43" s="1">
        <f t="shared" si="2"/>
        <v>1.7710434397599253</v>
      </c>
      <c r="J43" s="22">
        <v>21</v>
      </c>
      <c r="K43" s="1">
        <f t="shared" si="3"/>
        <v>1.0331086731932897</v>
      </c>
      <c r="L43" s="17">
        <v>79</v>
      </c>
      <c r="M43" s="1">
        <f t="shared" si="4"/>
        <v>3.87425825118925</v>
      </c>
      <c r="N43" s="17">
        <v>64</v>
      </c>
      <c r="O43" s="1">
        <f t="shared" si="5"/>
        <v>3.138639595900152</v>
      </c>
      <c r="P43" s="17">
        <v>15</v>
      </c>
      <c r="Q43" s="1">
        <f t="shared" si="6"/>
        <v>0.7379347665666355</v>
      </c>
      <c r="R43" s="23">
        <f t="shared" si="12"/>
        <v>478</v>
      </c>
      <c r="S43" s="1">
        <f t="shared" si="7"/>
        <v>22.97524633501562</v>
      </c>
      <c r="T43" s="23">
        <v>204</v>
      </c>
      <c r="U43" s="1">
        <f t="shared" si="8"/>
        <v>9.805335255948089</v>
      </c>
      <c r="V43" s="20">
        <v>274</v>
      </c>
      <c r="W43" s="1">
        <f t="shared" si="9"/>
        <v>13.169911079067532</v>
      </c>
      <c r="X43" s="22">
        <v>18463</v>
      </c>
      <c r="Y43" s="1">
        <f t="shared" si="13"/>
        <v>6.737824437760428</v>
      </c>
      <c r="Z43" s="22">
        <v>5821</v>
      </c>
      <c r="AA43" s="21">
        <f t="shared" si="1"/>
        <v>2.1242959460652897</v>
      </c>
      <c r="AB43" s="37">
        <v>225.3</v>
      </c>
      <c r="AC43" s="43">
        <v>1437612</v>
      </c>
      <c r="AD43" s="49">
        <f t="shared" si="10"/>
        <v>12162.458943630714</v>
      </c>
    </row>
    <row r="44" spans="1:30" ht="21" customHeight="1">
      <c r="A44" s="60" t="s">
        <v>90</v>
      </c>
      <c r="B44" s="61"/>
      <c r="C44" s="41">
        <v>827971</v>
      </c>
      <c r="D44" s="27">
        <v>5881</v>
      </c>
      <c r="E44" s="18">
        <f t="shared" si="11"/>
        <v>7.102905778100924</v>
      </c>
      <c r="F44" s="22">
        <v>8741</v>
      </c>
      <c r="G44" s="18">
        <f t="shared" si="0"/>
        <v>10.557133039683757</v>
      </c>
      <c r="H44" s="22">
        <v>12</v>
      </c>
      <c r="I44" s="1">
        <f t="shared" si="2"/>
        <v>2.0404693079408265</v>
      </c>
      <c r="J44" s="22">
        <v>5</v>
      </c>
      <c r="K44" s="1">
        <f t="shared" si="3"/>
        <v>0.8501955449753443</v>
      </c>
      <c r="L44" s="17">
        <v>23</v>
      </c>
      <c r="M44" s="1">
        <f t="shared" si="4"/>
        <v>3.897644467039485</v>
      </c>
      <c r="N44" s="17">
        <v>20</v>
      </c>
      <c r="O44" s="1">
        <f t="shared" si="5"/>
        <v>3.3892560582952043</v>
      </c>
      <c r="P44" s="17">
        <v>3</v>
      </c>
      <c r="Q44" s="1">
        <f t="shared" si="6"/>
        <v>0.5101173269852066</v>
      </c>
      <c r="R44" s="23">
        <f t="shared" si="12"/>
        <v>115</v>
      </c>
      <c r="S44" s="1">
        <f t="shared" si="7"/>
        <v>19.179452968645762</v>
      </c>
      <c r="T44" s="23">
        <v>55</v>
      </c>
      <c r="U44" s="1">
        <f t="shared" si="8"/>
        <v>9.172781854569713</v>
      </c>
      <c r="V44" s="20">
        <v>60</v>
      </c>
      <c r="W44" s="1">
        <f t="shared" si="9"/>
        <v>10.00667111407605</v>
      </c>
      <c r="X44" s="22">
        <v>3939</v>
      </c>
      <c r="Y44" s="1">
        <f>X44/C44*1000</f>
        <v>4.757413001179993</v>
      </c>
      <c r="Z44" s="22">
        <v>1440</v>
      </c>
      <c r="AA44" s="21">
        <f t="shared" si="1"/>
        <v>1.7391913484892587</v>
      </c>
      <c r="AB44" s="36">
        <v>149.82</v>
      </c>
      <c r="AC44" s="43">
        <v>359346</v>
      </c>
      <c r="AD44" s="49">
        <f t="shared" si="10"/>
        <v>5526.438392737952</v>
      </c>
    </row>
    <row r="45" spans="1:30" ht="21" customHeight="1">
      <c r="A45" s="60" t="s">
        <v>91</v>
      </c>
      <c r="B45" s="61"/>
      <c r="C45" s="42">
        <v>348247</v>
      </c>
      <c r="D45" s="27">
        <v>2401</v>
      </c>
      <c r="E45" s="18">
        <f t="shared" si="11"/>
        <v>6.894531754760271</v>
      </c>
      <c r="F45" s="22">
        <v>3275</v>
      </c>
      <c r="G45" s="18">
        <f t="shared" si="0"/>
        <v>9.404244688396453</v>
      </c>
      <c r="H45" s="22">
        <v>4</v>
      </c>
      <c r="I45" s="1">
        <f t="shared" si="2"/>
        <v>1.665972511453561</v>
      </c>
      <c r="J45" s="22">
        <v>0</v>
      </c>
      <c r="K45" s="1">
        <f t="shared" si="3"/>
        <v>0</v>
      </c>
      <c r="L45" s="17">
        <v>9</v>
      </c>
      <c r="M45" s="1">
        <f t="shared" si="4"/>
        <v>3.7344398340248963</v>
      </c>
      <c r="N45" s="17">
        <v>9</v>
      </c>
      <c r="O45" s="1">
        <f t="shared" si="5"/>
        <v>3.7344398340248963</v>
      </c>
      <c r="P45" s="17">
        <v>0</v>
      </c>
      <c r="Q45" s="1">
        <f t="shared" si="6"/>
        <v>0</v>
      </c>
      <c r="R45" s="23">
        <f t="shared" si="12"/>
        <v>47</v>
      </c>
      <c r="S45" s="1">
        <f t="shared" si="7"/>
        <v>19.19934640522876</v>
      </c>
      <c r="T45" s="23">
        <v>25</v>
      </c>
      <c r="U45" s="1">
        <f t="shared" si="8"/>
        <v>10.212418300653596</v>
      </c>
      <c r="V45" s="20">
        <v>22</v>
      </c>
      <c r="W45" s="1">
        <f t="shared" si="9"/>
        <v>8.986928104575163</v>
      </c>
      <c r="X45" s="22">
        <v>1614</v>
      </c>
      <c r="Y45" s="1">
        <f t="shared" si="13"/>
        <v>4.634641504449428</v>
      </c>
      <c r="Z45" s="22">
        <v>497</v>
      </c>
      <c r="AA45" s="21">
        <f t="shared" si="1"/>
        <v>1.427147972559706</v>
      </c>
      <c r="AB45" s="36">
        <v>105.29</v>
      </c>
      <c r="AC45" s="43">
        <v>150941</v>
      </c>
      <c r="AD45" s="49">
        <f t="shared" si="10"/>
        <v>3307.503086712888</v>
      </c>
    </row>
    <row r="46" spans="1:30" ht="21" customHeight="1">
      <c r="A46" s="60" t="s">
        <v>92</v>
      </c>
      <c r="B46" s="61"/>
      <c r="C46" s="42">
        <v>494640</v>
      </c>
      <c r="D46" s="27">
        <v>3118</v>
      </c>
      <c r="E46" s="18">
        <f t="shared" si="11"/>
        <v>6.303574316674753</v>
      </c>
      <c r="F46" s="22">
        <v>5251</v>
      </c>
      <c r="G46" s="18">
        <f t="shared" si="0"/>
        <v>10.615801390910562</v>
      </c>
      <c r="H46" s="22">
        <v>1</v>
      </c>
      <c r="I46" s="1">
        <f t="shared" si="2"/>
        <v>0.32071840923669015</v>
      </c>
      <c r="J46" s="22">
        <v>0</v>
      </c>
      <c r="K46" s="1">
        <f t="shared" si="3"/>
        <v>0</v>
      </c>
      <c r="L46" s="17">
        <v>7</v>
      </c>
      <c r="M46" s="1">
        <f t="shared" si="4"/>
        <v>2.2399999999999998</v>
      </c>
      <c r="N46" s="17">
        <v>7</v>
      </c>
      <c r="O46" s="1">
        <f t="shared" si="5"/>
        <v>2.2399999999999998</v>
      </c>
      <c r="P46" s="17">
        <v>0</v>
      </c>
      <c r="Q46" s="1">
        <f t="shared" si="6"/>
        <v>0</v>
      </c>
      <c r="R46" s="23">
        <f t="shared" si="12"/>
        <v>77</v>
      </c>
      <c r="S46" s="1">
        <f t="shared" si="7"/>
        <v>24.10015649452269</v>
      </c>
      <c r="T46" s="23">
        <v>21</v>
      </c>
      <c r="U46" s="1">
        <f t="shared" si="8"/>
        <v>6.572769953051643</v>
      </c>
      <c r="V46" s="20">
        <v>56</v>
      </c>
      <c r="W46" s="1">
        <f t="shared" si="9"/>
        <v>17.52738654147105</v>
      </c>
      <c r="X46" s="22">
        <v>2474</v>
      </c>
      <c r="Y46" s="1">
        <f t="shared" si="13"/>
        <v>5.001617337861879</v>
      </c>
      <c r="Z46" s="22">
        <v>947</v>
      </c>
      <c r="AA46" s="21">
        <f t="shared" si="1"/>
        <v>1.9145236939996766</v>
      </c>
      <c r="AB46" s="36">
        <v>61.78</v>
      </c>
      <c r="AC46" s="43">
        <v>230057</v>
      </c>
      <c r="AD46" s="49">
        <f t="shared" si="10"/>
        <v>8006.474587245063</v>
      </c>
    </row>
    <row r="47" spans="1:30" ht="21" customHeight="1">
      <c r="A47" s="60" t="s">
        <v>93</v>
      </c>
      <c r="B47" s="61"/>
      <c r="C47" s="42">
        <v>400329</v>
      </c>
      <c r="D47" s="27">
        <v>3343</v>
      </c>
      <c r="E47" s="18">
        <f t="shared" si="11"/>
        <v>8.350631605504471</v>
      </c>
      <c r="F47" s="22">
        <v>3714</v>
      </c>
      <c r="G47" s="18">
        <f t="shared" si="0"/>
        <v>9.277369363698359</v>
      </c>
      <c r="H47" s="22">
        <v>6</v>
      </c>
      <c r="I47" s="1">
        <f t="shared" si="2"/>
        <v>1.7947950942267423</v>
      </c>
      <c r="J47" s="22">
        <v>4</v>
      </c>
      <c r="K47" s="1">
        <f t="shared" si="3"/>
        <v>1.1965300628178284</v>
      </c>
      <c r="L47" s="17">
        <v>12</v>
      </c>
      <c r="M47" s="1">
        <f t="shared" si="4"/>
        <v>3.579952267303103</v>
      </c>
      <c r="N47" s="17">
        <v>9</v>
      </c>
      <c r="O47" s="1">
        <f t="shared" si="5"/>
        <v>2.6849642004773266</v>
      </c>
      <c r="P47" s="17">
        <v>3</v>
      </c>
      <c r="Q47" s="1">
        <f t="shared" si="6"/>
        <v>0.8973975471133712</v>
      </c>
      <c r="R47" s="23">
        <f t="shared" si="12"/>
        <v>66</v>
      </c>
      <c r="S47" s="1">
        <f t="shared" si="7"/>
        <v>19.360516280434148</v>
      </c>
      <c r="T47" s="23">
        <v>33</v>
      </c>
      <c r="U47" s="1">
        <f t="shared" si="8"/>
        <v>9.680258140217074</v>
      </c>
      <c r="V47" s="20">
        <v>33</v>
      </c>
      <c r="W47" s="1">
        <f t="shared" si="9"/>
        <v>9.680258140217074</v>
      </c>
      <c r="X47" s="22">
        <v>1874</v>
      </c>
      <c r="Y47" s="1">
        <f t="shared" si="13"/>
        <v>4.681149754327066</v>
      </c>
      <c r="Z47" s="22">
        <v>624</v>
      </c>
      <c r="AA47" s="21">
        <f t="shared" si="1"/>
        <v>1.5587179544824383</v>
      </c>
      <c r="AB47" s="36">
        <v>36.39</v>
      </c>
      <c r="AC47" s="43">
        <v>176976</v>
      </c>
      <c r="AD47" s="49">
        <f t="shared" si="10"/>
        <v>11001.071723000825</v>
      </c>
    </row>
    <row r="48" spans="1:30" ht="21" customHeight="1">
      <c r="A48" s="60" t="s">
        <v>94</v>
      </c>
      <c r="B48" s="61"/>
      <c r="C48" s="42">
        <v>399197</v>
      </c>
      <c r="D48" s="27">
        <v>2594</v>
      </c>
      <c r="E48" s="18">
        <f t="shared" si="11"/>
        <v>6.4980448249861595</v>
      </c>
      <c r="F48" s="22">
        <v>3731</v>
      </c>
      <c r="G48" s="18">
        <f t="shared" si="0"/>
        <v>9.346262622214095</v>
      </c>
      <c r="H48" s="22">
        <v>6</v>
      </c>
      <c r="I48" s="1">
        <f t="shared" si="2"/>
        <v>2.3130300693909023</v>
      </c>
      <c r="J48" s="22">
        <v>2</v>
      </c>
      <c r="K48" s="1">
        <f t="shared" si="3"/>
        <v>0.7710100231303006</v>
      </c>
      <c r="L48" s="17">
        <v>13</v>
      </c>
      <c r="M48" s="1">
        <f t="shared" si="4"/>
        <v>4.990403071017274</v>
      </c>
      <c r="N48" s="17">
        <v>11</v>
      </c>
      <c r="O48" s="1">
        <f t="shared" si="5"/>
        <v>4.222648752399232</v>
      </c>
      <c r="P48" s="17">
        <v>2</v>
      </c>
      <c r="Q48" s="1">
        <f t="shared" si="6"/>
        <v>0.7710100231303006</v>
      </c>
      <c r="R48" s="23">
        <f t="shared" si="12"/>
        <v>49</v>
      </c>
      <c r="S48" s="1">
        <f t="shared" si="7"/>
        <v>18.539538403329548</v>
      </c>
      <c r="T48" s="23">
        <v>24</v>
      </c>
      <c r="U48" s="1">
        <f t="shared" si="8"/>
        <v>9.080590238365494</v>
      </c>
      <c r="V48" s="20">
        <v>25</v>
      </c>
      <c r="W48" s="1">
        <f t="shared" si="9"/>
        <v>9.458948164964056</v>
      </c>
      <c r="X48" s="22">
        <v>1579</v>
      </c>
      <c r="Y48" s="1">
        <f>X48/C48*1000</f>
        <v>3.955440546897898</v>
      </c>
      <c r="Z48" s="22">
        <v>599</v>
      </c>
      <c r="AA48" s="21">
        <f t="shared" si="1"/>
        <v>1.5005122783988858</v>
      </c>
      <c r="AB48" s="36">
        <v>65.12</v>
      </c>
      <c r="AC48" s="43">
        <v>171938</v>
      </c>
      <c r="AD48" s="49">
        <f>C48/AB48</f>
        <v>6130.175061425061</v>
      </c>
    </row>
    <row r="49" spans="1:30" ht="21" customHeight="1">
      <c r="A49" s="60" t="s">
        <v>95</v>
      </c>
      <c r="B49" s="61"/>
      <c r="C49" s="42">
        <v>266386</v>
      </c>
      <c r="D49" s="27">
        <v>1894</v>
      </c>
      <c r="E49" s="18">
        <f t="shared" si="11"/>
        <v>7.10998325737839</v>
      </c>
      <c r="F49" s="22">
        <v>2902</v>
      </c>
      <c r="G49" s="18">
        <f t="shared" si="0"/>
        <v>10.893965899108812</v>
      </c>
      <c r="H49" s="22">
        <v>1</v>
      </c>
      <c r="I49" s="1">
        <f t="shared" si="2"/>
        <v>0.5279831045406547</v>
      </c>
      <c r="J49" s="22">
        <v>0</v>
      </c>
      <c r="K49" s="1">
        <f t="shared" si="3"/>
        <v>0</v>
      </c>
      <c r="L49" s="17">
        <v>4</v>
      </c>
      <c r="M49" s="1">
        <f t="shared" si="4"/>
        <v>2.107481559536354</v>
      </c>
      <c r="N49" s="17">
        <v>4</v>
      </c>
      <c r="O49" s="1">
        <f t="shared" si="5"/>
        <v>2.107481559536354</v>
      </c>
      <c r="P49" s="17">
        <v>0</v>
      </c>
      <c r="Q49" s="1">
        <f t="shared" si="6"/>
        <v>0</v>
      </c>
      <c r="R49" s="23">
        <f t="shared" si="12"/>
        <v>41</v>
      </c>
      <c r="S49" s="1">
        <f t="shared" si="7"/>
        <v>21.188630490956072</v>
      </c>
      <c r="T49" s="23">
        <v>22</v>
      </c>
      <c r="U49" s="1">
        <f t="shared" si="8"/>
        <v>11.369509043927648</v>
      </c>
      <c r="V49" s="20">
        <v>19</v>
      </c>
      <c r="W49" s="1">
        <f t="shared" si="9"/>
        <v>9.819121447028422</v>
      </c>
      <c r="X49" s="22">
        <v>1239</v>
      </c>
      <c r="Y49" s="1">
        <f>X49/C49*1000</f>
        <v>4.651145330460309</v>
      </c>
      <c r="Z49" s="22">
        <v>479</v>
      </c>
      <c r="AA49" s="21">
        <f t="shared" si="1"/>
        <v>1.7981425450286426</v>
      </c>
      <c r="AB49" s="36">
        <v>41.72</v>
      </c>
      <c r="AC49" s="43">
        <v>114177</v>
      </c>
      <c r="AD49" s="49">
        <f>C49/AB49</f>
        <v>6385.091083413231</v>
      </c>
    </row>
    <row r="50" spans="1:30" ht="21" customHeight="1">
      <c r="A50" s="60" t="s">
        <v>62</v>
      </c>
      <c r="B50" s="61"/>
      <c r="C50" s="43">
        <v>229974</v>
      </c>
      <c r="D50" s="27">
        <v>1457</v>
      </c>
      <c r="E50" s="18">
        <f t="shared" si="11"/>
        <v>6.335498795516015</v>
      </c>
      <c r="F50" s="22">
        <v>2502</v>
      </c>
      <c r="G50" s="18">
        <f t="shared" si="0"/>
        <v>10.879490725038483</v>
      </c>
      <c r="H50" s="22">
        <v>4</v>
      </c>
      <c r="I50" s="1">
        <f t="shared" si="2"/>
        <v>2.7453671928620453</v>
      </c>
      <c r="J50" s="22">
        <v>2</v>
      </c>
      <c r="K50" s="1">
        <f t="shared" si="3"/>
        <v>1.3726835964310227</v>
      </c>
      <c r="L50" s="17">
        <v>6</v>
      </c>
      <c r="M50" s="1">
        <f t="shared" si="4"/>
        <v>4.106776180698152</v>
      </c>
      <c r="N50" s="17">
        <v>4</v>
      </c>
      <c r="O50" s="1">
        <f t="shared" si="5"/>
        <v>2.737850787132101</v>
      </c>
      <c r="P50" s="17">
        <v>2</v>
      </c>
      <c r="Q50" s="1">
        <f t="shared" si="6"/>
        <v>1.3726835964310227</v>
      </c>
      <c r="R50" s="23">
        <f t="shared" si="12"/>
        <v>35</v>
      </c>
      <c r="S50" s="1">
        <f t="shared" si="7"/>
        <v>23.458445040214475</v>
      </c>
      <c r="T50" s="23">
        <v>15</v>
      </c>
      <c r="U50" s="1">
        <f t="shared" si="8"/>
        <v>10.05361930294906</v>
      </c>
      <c r="V50" s="20">
        <v>20</v>
      </c>
      <c r="W50" s="1">
        <f t="shared" si="9"/>
        <v>13.404825737265416</v>
      </c>
      <c r="X50" s="22">
        <v>970</v>
      </c>
      <c r="Y50" s="1">
        <f>X50/C50*1000</f>
        <v>4.217868106829467</v>
      </c>
      <c r="Z50" s="22">
        <v>427</v>
      </c>
      <c r="AA50" s="21">
        <f t="shared" si="1"/>
        <v>1.856731630532147</v>
      </c>
      <c r="AB50" s="36">
        <v>24.7</v>
      </c>
      <c r="AC50" s="43">
        <v>102672</v>
      </c>
      <c r="AD50" s="49">
        <f>C50/AB50</f>
        <v>9310.688259109313</v>
      </c>
    </row>
    <row r="51" spans="1:26" ht="14.25">
      <c r="A51" s="50" t="s">
        <v>45</v>
      </c>
      <c r="B51" s="51" t="s">
        <v>96</v>
      </c>
      <c r="C51" s="51"/>
      <c r="D51" s="51"/>
      <c r="E51" s="51"/>
      <c r="F51" s="51"/>
      <c r="G51" s="51"/>
      <c r="H51" s="51"/>
      <c r="I51" s="52"/>
      <c r="J51" s="53"/>
      <c r="K51" s="53"/>
      <c r="M51" s="6"/>
      <c r="N51" s="7"/>
      <c r="O51" s="6"/>
      <c r="P51" s="7"/>
      <c r="Q51" s="6"/>
      <c r="R51" s="8"/>
      <c r="S51" s="6"/>
      <c r="T51" s="8"/>
      <c r="U51" s="6"/>
      <c r="V51" s="8"/>
      <c r="W51" s="4"/>
      <c r="X51" s="8"/>
      <c r="Y51" s="4"/>
      <c r="Z51" s="9"/>
    </row>
    <row r="52" spans="1:26" ht="16.5" customHeight="1">
      <c r="A52" s="50" t="s">
        <v>47</v>
      </c>
      <c r="B52" s="51" t="s">
        <v>97</v>
      </c>
      <c r="C52" s="29"/>
      <c r="D52" s="29"/>
      <c r="E52" s="54"/>
      <c r="F52" s="29"/>
      <c r="G52" s="29"/>
      <c r="H52" s="29"/>
      <c r="I52" s="52"/>
      <c r="J52" s="53"/>
      <c r="K52" s="53"/>
      <c r="M52" s="6"/>
      <c r="N52" s="7"/>
      <c r="O52" s="6"/>
      <c r="P52" s="7"/>
      <c r="Q52" s="6"/>
      <c r="R52" s="8"/>
      <c r="S52" s="6"/>
      <c r="T52" s="8"/>
      <c r="U52" s="6"/>
      <c r="V52" s="8"/>
      <c r="W52" s="4"/>
      <c r="X52" s="8"/>
      <c r="Y52" s="4"/>
      <c r="Z52" s="9"/>
    </row>
    <row r="53" spans="1:26" ht="16.5" customHeight="1">
      <c r="A53" s="55" t="s">
        <v>48</v>
      </c>
      <c r="B53" s="51" t="s">
        <v>46</v>
      </c>
      <c r="C53" s="56"/>
      <c r="D53" s="56"/>
      <c r="E53" s="56"/>
      <c r="F53" s="56"/>
      <c r="G53" s="56"/>
      <c r="H53" s="56"/>
      <c r="I53" s="56"/>
      <c r="J53" s="56"/>
      <c r="K53" s="56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6.5" customHeight="1">
      <c r="A54" s="55"/>
      <c r="B54" s="29" t="s">
        <v>100</v>
      </c>
      <c r="C54" s="57"/>
      <c r="D54" s="57"/>
      <c r="E54" s="57"/>
      <c r="F54" s="57"/>
      <c r="G54" s="57"/>
      <c r="H54" s="57"/>
      <c r="I54" s="57"/>
      <c r="J54" s="57"/>
      <c r="K54" s="57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7" ht="16.5" customHeight="1">
      <c r="A55" s="55"/>
      <c r="B55" s="29" t="s">
        <v>88</v>
      </c>
      <c r="C55" s="57"/>
      <c r="D55" s="57"/>
      <c r="E55" s="57"/>
      <c r="F55" s="57"/>
      <c r="G55" s="57"/>
      <c r="H55" s="57"/>
      <c r="I55" s="57"/>
      <c r="J55" s="57"/>
      <c r="K55" s="57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6"/>
    </row>
    <row r="56" spans="1:11" ht="14.25">
      <c r="A56" s="55" t="s">
        <v>55</v>
      </c>
      <c r="B56" s="52" t="s">
        <v>54</v>
      </c>
      <c r="C56" s="58"/>
      <c r="D56" s="58"/>
      <c r="E56" s="59"/>
      <c r="F56" s="58"/>
      <c r="G56" s="59"/>
      <c r="H56" s="52"/>
      <c r="I56" s="53"/>
      <c r="J56" s="52"/>
      <c r="K56" s="53"/>
    </row>
    <row r="57" spans="1:11" ht="14.25">
      <c r="A57" s="50" t="s">
        <v>57</v>
      </c>
      <c r="B57" s="52" t="s">
        <v>56</v>
      </c>
      <c r="C57" s="58"/>
      <c r="D57" s="58"/>
      <c r="E57" s="59"/>
      <c r="F57" s="58"/>
      <c r="G57" s="59"/>
      <c r="H57" s="52"/>
      <c r="I57" s="53"/>
      <c r="J57" s="52"/>
      <c r="K57" s="53"/>
    </row>
    <row r="58" spans="1:11" ht="14.25">
      <c r="A58" s="50" t="s">
        <v>60</v>
      </c>
      <c r="B58" s="52" t="s">
        <v>61</v>
      </c>
      <c r="C58" s="58"/>
      <c r="D58" s="58"/>
      <c r="E58" s="59"/>
      <c r="F58" s="58"/>
      <c r="G58" s="59"/>
      <c r="H58" s="52"/>
      <c r="I58" s="53"/>
      <c r="J58" s="52"/>
      <c r="K58" s="53"/>
    </row>
    <row r="59" spans="1:11" ht="14.25">
      <c r="A59" s="52"/>
      <c r="B59" s="52"/>
      <c r="C59" s="58"/>
      <c r="D59" s="58"/>
      <c r="E59" s="59"/>
      <c r="F59" s="58"/>
      <c r="G59" s="59"/>
      <c r="H59" s="52"/>
      <c r="I59" s="53"/>
      <c r="J59" s="52"/>
      <c r="K59" s="53"/>
    </row>
  </sheetData>
  <sheetProtection/>
  <mergeCells count="43">
    <mergeCell ref="A49:B49"/>
    <mergeCell ref="A3:A5"/>
    <mergeCell ref="B3:B5"/>
    <mergeCell ref="C3:C5"/>
    <mergeCell ref="D3:E3"/>
    <mergeCell ref="F3:G3"/>
    <mergeCell ref="H3:I3"/>
    <mergeCell ref="AD3:AD5"/>
    <mergeCell ref="D4:D5"/>
    <mergeCell ref="E4:E5"/>
    <mergeCell ref="F4:F5"/>
    <mergeCell ref="G4:G5"/>
    <mergeCell ref="H4:H5"/>
    <mergeCell ref="I4:I5"/>
    <mergeCell ref="J4:J5"/>
    <mergeCell ref="K4:K5"/>
    <mergeCell ref="J3:K3"/>
    <mergeCell ref="AC3:AC5"/>
    <mergeCell ref="AB3:AB5"/>
    <mergeCell ref="V4:W4"/>
    <mergeCell ref="X4:X5"/>
    <mergeCell ref="Y4:Y5"/>
    <mergeCell ref="Z4:Z5"/>
    <mergeCell ref="AA4:AA5"/>
    <mergeCell ref="T4:U4"/>
    <mergeCell ref="L3:Q3"/>
    <mergeCell ref="R3:W3"/>
    <mergeCell ref="X3:Y3"/>
    <mergeCell ref="Z3:AA3"/>
    <mergeCell ref="L4:M4"/>
    <mergeCell ref="N4:O4"/>
    <mergeCell ref="P4:Q4"/>
    <mergeCell ref="R4:S4"/>
    <mergeCell ref="A50:B50"/>
    <mergeCell ref="A48:B48"/>
    <mergeCell ref="A47:B47"/>
    <mergeCell ref="A6:B6"/>
    <mergeCell ref="A7:B7"/>
    <mergeCell ref="A13:A15"/>
    <mergeCell ref="A43:B43"/>
    <mergeCell ref="A44:B44"/>
    <mergeCell ref="A45:B45"/>
    <mergeCell ref="A46:B46"/>
  </mergeCells>
  <printOptions horizontalCentered="1" verticalCentered="1"/>
  <pageMargins left="0.15748031496062992" right="0.15748031496062992" top="0.7086614173228347" bottom="0.7086614173228347" header="0.5118110236220472" footer="0.275590551181102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2020-03-26T04:25:03Z</dcterms:created>
  <dcterms:modified xsi:type="dcterms:W3CDTF">2021-03-14T06:01:33Z</dcterms:modified>
  <cp:category/>
  <cp:version/>
  <cp:contentType/>
  <cp:contentStatus/>
</cp:coreProperties>
</file>