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00" windowHeight="7905" activeTab="0"/>
  </bookViews>
  <sheets>
    <sheet name="H23発行計画" sheetId="1" r:id="rId1"/>
  </sheets>
  <definedNames>
    <definedName name="_xlnm.Print_Area" localSheetId="0">'H23発行計画'!$A$1:$R$21</definedName>
  </definedNames>
  <calcPr fullCalcOnLoad="1"/>
</workbook>
</file>

<file path=xl/sharedStrings.xml><?xml version="1.0" encoding="utf-8"?>
<sst xmlns="http://schemas.openxmlformats.org/spreadsheetml/2006/main" count="36" uniqueCount="33">
  <si>
    <t>参考資料</t>
  </si>
  <si>
    <t>平成23年度下半期の府債発行計画について</t>
  </si>
  <si>
    <t>◎平成２３年度府債発行計画（案）</t>
  </si>
  <si>
    <t>（単位：億円）</t>
  </si>
  <si>
    <t>区分</t>
  </si>
  <si>
    <t>４月</t>
  </si>
  <si>
    <t>５月</t>
  </si>
  <si>
    <t>６月</t>
  </si>
  <si>
    <t>７月</t>
  </si>
  <si>
    <t>８月</t>
  </si>
  <si>
    <t>９月</t>
  </si>
  <si>
    <t>上期計</t>
  </si>
  <si>
    <t>１０月</t>
  </si>
  <si>
    <t>１１月</t>
  </si>
  <si>
    <t>１２月</t>
  </si>
  <si>
    <t>１月</t>
  </si>
  <si>
    <t>２月</t>
  </si>
  <si>
    <t>３月</t>
  </si>
  <si>
    <t>下期計</t>
  </si>
  <si>
    <t>合　計</t>
  </si>
  <si>
    <t>市場公募債</t>
  </si>
  <si>
    <t>１０年債</t>
  </si>
  <si>
    <t>５年債</t>
  </si>
  <si>
    <t>２　　年　　債
又　　は　
３　　年　　債</t>
  </si>
  <si>
    <t>合計</t>
  </si>
  <si>
    <t>銀行等引受債</t>
  </si>
  <si>
    <t>証書
(固定)</t>
  </si>
  <si>
    <t>証書
(変動)</t>
  </si>
  <si>
    <t>共同発行債</t>
  </si>
  <si>
    <t>小　　　　計</t>
  </si>
  <si>
    <t>フレックス枠</t>
  </si>
  <si>
    <t>合　　　　計</t>
  </si>
  <si>
    <t>※　網掛けは、年度当初の発行計画で既定されていた発行予定額。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</si>
</sst>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0"/>
      <color indexed="9"/>
      <name val="ＭＳ ゴシック"/>
      <family val="3"/>
    </font>
    <font>
      <b/>
      <sz val="28"/>
      <name val="HG丸ｺﾞｼｯｸM-PRO"/>
      <family val="3"/>
    </font>
    <font>
      <b/>
      <sz val="16"/>
      <name val="ＭＳ ゴシック"/>
      <family val="3"/>
    </font>
    <font>
      <b/>
      <sz val="18"/>
      <name val="HG丸ｺﾞｼｯｸM-PRO"/>
      <family val="3"/>
    </font>
    <font>
      <sz val="11"/>
      <name val="ＭＳ 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double"/>
      <right style="double"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thin"/>
      <right style="medium"/>
      <top style="medium"/>
      <bottom style="hair"/>
    </border>
    <border>
      <left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medium"/>
      <top style="double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medium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/>
      <bottom style="double"/>
    </border>
    <border>
      <left style="double"/>
      <right style="medium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thin"/>
      <right style="double"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6" fontId="3" fillId="0" borderId="0" xfId="61" applyNumberFormat="1" applyFont="1" applyFill="1" applyAlignment="1">
      <alignment vertical="center"/>
      <protection/>
    </xf>
    <xf numFmtId="58" fontId="50" fillId="0" borderId="0" xfId="61" applyNumberFormat="1" applyFont="1" applyFill="1" applyAlignment="1">
      <alignment horizontal="distributed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right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 indent="1"/>
      <protection/>
    </xf>
    <xf numFmtId="38" fontId="11" fillId="33" borderId="19" xfId="48" applyFont="1" applyFill="1" applyBorder="1" applyAlignment="1">
      <alignment vertical="center"/>
    </xf>
    <xf numFmtId="38" fontId="11" fillId="33" borderId="20" xfId="48" applyFont="1" applyFill="1" applyBorder="1" applyAlignment="1">
      <alignment vertical="center"/>
    </xf>
    <xf numFmtId="38" fontId="11" fillId="33" borderId="21" xfId="48" applyFont="1" applyFill="1" applyBorder="1" applyAlignment="1">
      <alignment vertical="center"/>
    </xf>
    <xf numFmtId="38" fontId="11" fillId="33" borderId="22" xfId="48" applyFont="1" applyFill="1" applyBorder="1" applyAlignment="1">
      <alignment vertical="center"/>
    </xf>
    <xf numFmtId="38" fontId="11" fillId="33" borderId="23" xfId="48" applyFont="1" applyFill="1" applyBorder="1" applyAlignment="1">
      <alignment vertical="center"/>
    </xf>
    <xf numFmtId="38" fontId="14" fillId="0" borderId="19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  <xf numFmtId="38" fontId="14" fillId="0" borderId="21" xfId="48" applyFont="1" applyFill="1" applyBorder="1" applyAlignment="1">
      <alignment vertical="center"/>
    </xf>
    <xf numFmtId="38" fontId="14" fillId="0" borderId="23" xfId="48" applyFont="1" applyFill="1" applyBorder="1" applyAlignment="1">
      <alignment vertical="center"/>
    </xf>
    <xf numFmtId="38" fontId="14" fillId="0" borderId="24" xfId="48" applyFont="1" applyFill="1" applyBorder="1" applyAlignment="1">
      <alignment vertical="center"/>
    </xf>
    <xf numFmtId="0" fontId="13" fillId="0" borderId="25" xfId="61" applyFont="1" applyFill="1" applyBorder="1" applyAlignment="1">
      <alignment horizontal="distributed" vertical="center" indent="1"/>
      <protection/>
    </xf>
    <xf numFmtId="38" fontId="11" fillId="33" borderId="26" xfId="48" applyFont="1" applyFill="1" applyBorder="1" applyAlignment="1">
      <alignment vertical="center"/>
    </xf>
    <xf numFmtId="38" fontId="11" fillId="33" borderId="27" xfId="48" applyFont="1" applyFill="1" applyBorder="1" applyAlignment="1">
      <alignment vertical="center"/>
    </xf>
    <xf numFmtId="38" fontId="11" fillId="33" borderId="28" xfId="48" applyFont="1" applyFill="1" applyBorder="1" applyAlignment="1">
      <alignment vertical="center"/>
    </xf>
    <xf numFmtId="38" fontId="11" fillId="33" borderId="29" xfId="48" applyFont="1" applyFill="1" applyBorder="1" applyAlignment="1">
      <alignment vertical="center"/>
    </xf>
    <xf numFmtId="38" fontId="11" fillId="33" borderId="30" xfId="48" applyFont="1" applyFill="1" applyBorder="1" applyAlignment="1">
      <alignment vertical="center"/>
    </xf>
    <xf numFmtId="38" fontId="14" fillId="0" borderId="26" xfId="48" applyFont="1" applyFill="1" applyBorder="1" applyAlignment="1">
      <alignment vertical="center"/>
    </xf>
    <xf numFmtId="38" fontId="14" fillId="0" borderId="27" xfId="48" applyFont="1" applyFill="1" applyBorder="1" applyAlignment="1">
      <alignment vertical="center"/>
    </xf>
    <xf numFmtId="38" fontId="14" fillId="0" borderId="28" xfId="48" applyFont="1" applyFill="1" applyBorder="1" applyAlignment="1">
      <alignment vertical="center"/>
    </xf>
    <xf numFmtId="38" fontId="14" fillId="0" borderId="30" xfId="48" applyFont="1" applyFill="1" applyBorder="1" applyAlignment="1">
      <alignment vertical="center"/>
    </xf>
    <xf numFmtId="38" fontId="14" fillId="0" borderId="31" xfId="48" applyFont="1" applyFill="1" applyBorder="1" applyAlignment="1">
      <alignment vertical="center"/>
    </xf>
    <xf numFmtId="0" fontId="13" fillId="0" borderId="32" xfId="61" applyFont="1" applyFill="1" applyBorder="1" applyAlignment="1">
      <alignment horizontal="center" vertical="center" wrapText="1"/>
      <protection/>
    </xf>
    <xf numFmtId="38" fontId="11" fillId="33" borderId="33" xfId="48" applyFont="1" applyFill="1" applyBorder="1" applyAlignment="1">
      <alignment vertical="center"/>
    </xf>
    <xf numFmtId="38" fontId="11" fillId="33" borderId="34" xfId="48" applyFont="1" applyFill="1" applyBorder="1" applyAlignment="1">
      <alignment vertical="center"/>
    </xf>
    <xf numFmtId="38" fontId="11" fillId="33" borderId="35" xfId="48" applyFont="1" applyFill="1" applyBorder="1" applyAlignment="1">
      <alignment vertical="center"/>
    </xf>
    <xf numFmtId="38" fontId="11" fillId="33" borderId="36" xfId="48" applyFont="1" applyFill="1" applyBorder="1" applyAlignment="1">
      <alignment vertical="center"/>
    </xf>
    <xf numFmtId="38" fontId="11" fillId="33" borderId="37" xfId="48" applyFont="1" applyFill="1" applyBorder="1" applyAlignment="1">
      <alignment vertical="center"/>
    </xf>
    <xf numFmtId="38" fontId="14" fillId="0" borderId="38" xfId="48" applyFont="1" applyFill="1" applyBorder="1" applyAlignment="1">
      <alignment vertical="center"/>
    </xf>
    <xf numFmtId="38" fontId="14" fillId="0" borderId="34" xfId="48" applyFont="1" applyFill="1" applyBorder="1" applyAlignment="1">
      <alignment vertical="center"/>
    </xf>
    <xf numFmtId="38" fontId="14" fillId="0" borderId="35" xfId="48" applyFont="1" applyFill="1" applyBorder="1" applyAlignment="1">
      <alignment vertical="center"/>
    </xf>
    <xf numFmtId="38" fontId="14" fillId="0" borderId="36" xfId="48" applyFont="1" applyFill="1" applyBorder="1" applyAlignment="1">
      <alignment vertical="center"/>
    </xf>
    <xf numFmtId="38" fontId="14" fillId="0" borderId="37" xfId="48" applyFont="1" applyFill="1" applyBorder="1" applyAlignment="1">
      <alignment vertical="center"/>
    </xf>
    <xf numFmtId="38" fontId="14" fillId="0" borderId="39" xfId="48" applyFont="1" applyFill="1" applyBorder="1" applyAlignment="1">
      <alignment vertical="center"/>
    </xf>
    <xf numFmtId="0" fontId="13" fillId="0" borderId="40" xfId="61" applyFont="1" applyFill="1" applyBorder="1" applyAlignment="1">
      <alignment horizontal="distributed" vertical="center" indent="1"/>
      <protection/>
    </xf>
    <xf numFmtId="38" fontId="11" fillId="33" borderId="41" xfId="48" applyFont="1" applyFill="1" applyBorder="1" applyAlignment="1">
      <alignment vertical="center"/>
    </xf>
    <xf numFmtId="38" fontId="11" fillId="33" borderId="42" xfId="48" applyFont="1" applyFill="1" applyBorder="1" applyAlignment="1">
      <alignment vertical="center"/>
    </xf>
    <xf numFmtId="38" fontId="11" fillId="33" borderId="43" xfId="48" applyFont="1" applyFill="1" applyBorder="1" applyAlignment="1">
      <alignment vertical="center"/>
    </xf>
    <xf numFmtId="38" fontId="11" fillId="33" borderId="44" xfId="48" applyFont="1" applyFill="1" applyBorder="1" applyAlignment="1">
      <alignment vertical="center"/>
    </xf>
    <xf numFmtId="38" fontId="11" fillId="33" borderId="45" xfId="48" applyFont="1" applyFill="1" applyBorder="1" applyAlignment="1">
      <alignment vertical="center"/>
    </xf>
    <xf numFmtId="38" fontId="14" fillId="0" borderId="46" xfId="48" applyFont="1" applyFill="1" applyBorder="1" applyAlignment="1">
      <alignment vertical="center"/>
    </xf>
    <xf numFmtId="38" fontId="14" fillId="0" borderId="42" xfId="48" applyFont="1" applyFill="1" applyBorder="1" applyAlignment="1">
      <alignment vertical="center"/>
    </xf>
    <xf numFmtId="38" fontId="14" fillId="0" borderId="43" xfId="48" applyFont="1" applyFill="1" applyBorder="1" applyAlignment="1">
      <alignment vertical="center"/>
    </xf>
    <xf numFmtId="38" fontId="14" fillId="0" borderId="44" xfId="48" applyFont="1" applyFill="1" applyBorder="1" applyAlignment="1">
      <alignment vertical="center"/>
    </xf>
    <xf numFmtId="38" fontId="14" fillId="0" borderId="45" xfId="48" applyFont="1" applyFill="1" applyBorder="1" applyAlignment="1">
      <alignment vertical="center"/>
    </xf>
    <xf numFmtId="38" fontId="14" fillId="0" borderId="47" xfId="48" applyFont="1" applyFill="1" applyBorder="1" applyAlignment="1">
      <alignment vertical="center"/>
    </xf>
    <xf numFmtId="0" fontId="13" fillId="0" borderId="25" xfId="61" applyFont="1" applyFill="1" applyBorder="1" applyAlignment="1">
      <alignment horizontal="distributed" vertical="center" wrapText="1" indent="1"/>
      <protection/>
    </xf>
    <xf numFmtId="38" fontId="11" fillId="33" borderId="41" xfId="61" applyNumberFormat="1" applyFont="1" applyFill="1" applyBorder="1" applyAlignment="1">
      <alignment horizontal="right" vertical="center"/>
      <protection/>
    </xf>
    <xf numFmtId="38" fontId="11" fillId="33" borderId="42" xfId="61" applyNumberFormat="1" applyFont="1" applyFill="1" applyBorder="1" applyAlignment="1">
      <alignment horizontal="right" vertical="center"/>
      <protection/>
    </xf>
    <xf numFmtId="38" fontId="11" fillId="33" borderId="43" xfId="61" applyNumberFormat="1" applyFont="1" applyFill="1" applyBorder="1" applyAlignment="1">
      <alignment horizontal="right" vertical="center"/>
      <protection/>
    </xf>
    <xf numFmtId="38" fontId="11" fillId="33" borderId="44" xfId="61" applyNumberFormat="1" applyFont="1" applyFill="1" applyBorder="1" applyAlignment="1">
      <alignment horizontal="right" vertical="center"/>
      <protection/>
    </xf>
    <xf numFmtId="38" fontId="11" fillId="33" borderId="45" xfId="61" applyNumberFormat="1" applyFont="1" applyFill="1" applyBorder="1" applyAlignment="1">
      <alignment horizontal="right" vertical="center"/>
      <protection/>
    </xf>
    <xf numFmtId="38" fontId="14" fillId="0" borderId="46" xfId="61" applyNumberFormat="1" applyFont="1" applyFill="1" applyBorder="1" applyAlignment="1">
      <alignment horizontal="right" vertical="center"/>
      <protection/>
    </xf>
    <xf numFmtId="38" fontId="14" fillId="0" borderId="42" xfId="61" applyNumberFormat="1" applyFont="1" applyFill="1" applyBorder="1" applyAlignment="1">
      <alignment horizontal="right" vertical="center"/>
      <protection/>
    </xf>
    <xf numFmtId="38" fontId="14" fillId="0" borderId="43" xfId="61" applyNumberFormat="1" applyFont="1" applyFill="1" applyBorder="1" applyAlignment="1">
      <alignment horizontal="right" vertical="center"/>
      <protection/>
    </xf>
    <xf numFmtId="38" fontId="14" fillId="0" borderId="44" xfId="61" applyNumberFormat="1" applyFont="1" applyFill="1" applyBorder="1" applyAlignment="1">
      <alignment horizontal="right" vertical="center"/>
      <protection/>
    </xf>
    <xf numFmtId="38" fontId="14" fillId="0" borderId="45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Fill="1" applyBorder="1" applyAlignment="1">
      <alignment vertical="center"/>
      <protection/>
    </xf>
    <xf numFmtId="0" fontId="11" fillId="0" borderId="48" xfId="61" applyFont="1" applyFill="1" applyBorder="1" applyAlignment="1">
      <alignment horizontal="distributed" vertical="center"/>
      <protection/>
    </xf>
    <xf numFmtId="0" fontId="13" fillId="0" borderId="49" xfId="61" applyFont="1" applyFill="1" applyBorder="1" applyAlignment="1">
      <alignment horizontal="distributed" vertical="center" indent="1"/>
      <protection/>
    </xf>
    <xf numFmtId="38" fontId="11" fillId="33" borderId="50" xfId="48" applyFont="1" applyFill="1" applyBorder="1" applyAlignment="1">
      <alignment vertical="center"/>
    </xf>
    <xf numFmtId="38" fontId="11" fillId="33" borderId="51" xfId="48" applyFont="1" applyFill="1" applyBorder="1" applyAlignment="1">
      <alignment vertical="center"/>
    </xf>
    <xf numFmtId="38" fontId="11" fillId="33" borderId="52" xfId="48" applyFont="1" applyFill="1" applyBorder="1" applyAlignment="1">
      <alignment vertical="center"/>
    </xf>
    <xf numFmtId="38" fontId="11" fillId="33" borderId="53" xfId="48" applyFont="1" applyFill="1" applyBorder="1" applyAlignment="1">
      <alignment vertical="center"/>
    </xf>
    <xf numFmtId="38" fontId="11" fillId="33" borderId="54" xfId="48" applyFont="1" applyFill="1" applyBorder="1" applyAlignment="1">
      <alignment vertical="center"/>
    </xf>
    <xf numFmtId="38" fontId="11" fillId="33" borderId="55" xfId="48" applyFont="1" applyFill="1" applyBorder="1" applyAlignment="1">
      <alignment vertical="center"/>
    </xf>
    <xf numFmtId="38" fontId="11" fillId="33" borderId="16" xfId="48" applyFont="1" applyFill="1" applyBorder="1" applyAlignment="1">
      <alignment vertical="center"/>
    </xf>
    <xf numFmtId="38" fontId="11" fillId="33" borderId="12" xfId="48" applyFont="1" applyFill="1" applyBorder="1" applyAlignment="1">
      <alignment vertical="center"/>
    </xf>
    <xf numFmtId="38" fontId="11" fillId="33" borderId="13" xfId="48" applyFont="1" applyFill="1" applyBorder="1" applyAlignment="1">
      <alignment vertical="center"/>
    </xf>
    <xf numFmtId="38" fontId="11" fillId="33" borderId="15" xfId="48" applyFont="1" applyFill="1" applyBorder="1" applyAlignment="1">
      <alignment vertical="center"/>
    </xf>
    <xf numFmtId="38" fontId="14" fillId="0" borderId="56" xfId="48" applyFont="1" applyFill="1" applyBorder="1" applyAlignment="1">
      <alignment vertical="center"/>
    </xf>
    <xf numFmtId="38" fontId="14" fillId="0" borderId="51" xfId="48" applyFont="1" applyFill="1" applyBorder="1" applyAlignment="1">
      <alignment vertical="center"/>
    </xf>
    <xf numFmtId="38" fontId="14" fillId="0" borderId="53" xfId="48" applyFont="1" applyFill="1" applyBorder="1" applyAlignment="1">
      <alignment vertical="center"/>
    </xf>
    <xf numFmtId="38" fontId="14" fillId="0" borderId="15" xfId="48" applyFont="1" applyFill="1" applyBorder="1" applyAlignment="1">
      <alignment vertical="center"/>
    </xf>
    <xf numFmtId="38" fontId="13" fillId="0" borderId="11" xfId="48" applyFont="1" applyFill="1" applyBorder="1" applyAlignment="1">
      <alignment vertical="center"/>
    </xf>
    <xf numFmtId="38" fontId="13" fillId="0" borderId="12" xfId="48" applyFont="1" applyFill="1" applyBorder="1" applyAlignment="1">
      <alignment vertical="center"/>
    </xf>
    <xf numFmtId="38" fontId="13" fillId="34" borderId="12" xfId="48" applyFont="1" applyFill="1" applyBorder="1" applyAlignment="1">
      <alignment vertical="center"/>
    </xf>
    <xf numFmtId="38" fontId="13" fillId="0" borderId="57" xfId="48" applyFont="1" applyFill="1" applyBorder="1" applyAlignment="1">
      <alignment vertical="center"/>
    </xf>
    <xf numFmtId="38" fontId="13" fillId="0" borderId="58" xfId="48" applyFont="1" applyFill="1" applyBorder="1" applyAlignment="1">
      <alignment vertical="center"/>
    </xf>
    <xf numFmtId="38" fontId="13" fillId="34" borderId="58" xfId="48" applyFont="1" applyFill="1" applyBorder="1" applyAlignment="1">
      <alignment vertical="center"/>
    </xf>
    <xf numFmtId="38" fontId="11" fillId="0" borderId="59" xfId="61" applyNumberFormat="1" applyFont="1" applyFill="1" applyBorder="1" applyAlignment="1">
      <alignment vertical="center"/>
      <protection/>
    </xf>
    <xf numFmtId="38" fontId="13" fillId="0" borderId="59" xfId="61" applyNumberFormat="1" applyFont="1" applyFill="1" applyBorder="1" applyAlignment="1">
      <alignment vertical="center"/>
      <protection/>
    </xf>
    <xf numFmtId="38" fontId="14" fillId="0" borderId="60" xfId="61" applyNumberFormat="1" applyFont="1" applyFill="1" applyBorder="1" applyAlignment="1">
      <alignment vertical="center"/>
      <protection/>
    </xf>
    <xf numFmtId="38" fontId="14" fillId="0" borderId="60" xfId="61" applyNumberFormat="1" applyFont="1" applyFill="1" applyBorder="1" applyAlignment="1">
      <alignment horizontal="right" vertical="center"/>
      <protection/>
    </xf>
    <xf numFmtId="38" fontId="11" fillId="33" borderId="61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38" fontId="3" fillId="0" borderId="0" xfId="61" applyNumberFormat="1" applyFont="1" applyFill="1" applyBorder="1" applyAlignment="1">
      <alignment vertical="center"/>
      <protection/>
    </xf>
    <xf numFmtId="176" fontId="15" fillId="0" borderId="0" xfId="61" applyNumberFormat="1" applyFont="1" applyFill="1" applyBorder="1" applyAlignment="1">
      <alignment horizontal="right" vertical="center"/>
      <protection/>
    </xf>
    <xf numFmtId="38" fontId="14" fillId="0" borderId="15" xfId="48" applyFont="1" applyFill="1" applyBorder="1" applyAlignment="1">
      <alignment vertical="center"/>
    </xf>
    <xf numFmtId="38" fontId="14" fillId="0" borderId="62" xfId="48" applyFont="1" applyFill="1" applyBorder="1" applyAlignment="1">
      <alignment vertical="center"/>
    </xf>
    <xf numFmtId="38" fontId="11" fillId="33" borderId="17" xfId="48" applyFont="1" applyFill="1" applyBorder="1" applyAlignment="1">
      <alignment vertical="center"/>
    </xf>
    <xf numFmtId="38" fontId="11" fillId="33" borderId="63" xfId="48" applyFont="1" applyFill="1" applyBorder="1" applyAlignment="1">
      <alignment vertical="center"/>
    </xf>
    <xf numFmtId="38" fontId="13" fillId="0" borderId="64" xfId="48" applyFont="1" applyFill="1" applyBorder="1" applyAlignment="1">
      <alignment horizontal="center" vertical="center" wrapText="1"/>
    </xf>
    <xf numFmtId="38" fontId="13" fillId="0" borderId="65" xfId="48" applyFont="1" applyFill="1" applyBorder="1" applyAlignment="1">
      <alignment horizontal="center" vertical="center"/>
    </xf>
    <xf numFmtId="38" fontId="13" fillId="0" borderId="66" xfId="48" applyFont="1" applyFill="1" applyBorder="1" applyAlignment="1">
      <alignment horizontal="center" vertical="center"/>
    </xf>
    <xf numFmtId="0" fontId="11" fillId="0" borderId="67" xfId="61" applyFont="1" applyFill="1" applyBorder="1" applyAlignment="1">
      <alignment horizontal="distributed" vertical="center" indent="2"/>
      <protection/>
    </xf>
    <xf numFmtId="0" fontId="11" fillId="0" borderId="68" xfId="61" applyFont="1" applyFill="1" applyBorder="1" applyAlignment="1">
      <alignment horizontal="distributed" vertical="center" indent="2"/>
      <protection/>
    </xf>
    <xf numFmtId="0" fontId="11" fillId="0" borderId="69" xfId="61" applyFont="1" applyFill="1" applyBorder="1" applyAlignment="1">
      <alignment horizontal="distributed" vertical="distributed" indent="2"/>
      <protection/>
    </xf>
    <xf numFmtId="0" fontId="11" fillId="0" borderId="70" xfId="61" applyFont="1" applyFill="1" applyBorder="1" applyAlignment="1">
      <alignment horizontal="distributed" vertical="distributed" indent="2"/>
      <protection/>
    </xf>
    <xf numFmtId="0" fontId="11" fillId="0" borderId="71" xfId="61" applyFont="1" applyFill="1" applyBorder="1" applyAlignment="1">
      <alignment horizontal="distributed" vertical="center" indent="2"/>
      <protection/>
    </xf>
    <xf numFmtId="0" fontId="11" fillId="0" borderId="72" xfId="61" applyFont="1" applyFill="1" applyBorder="1" applyAlignment="1">
      <alignment horizontal="distributed" vertical="center" indent="2"/>
      <protection/>
    </xf>
    <xf numFmtId="0" fontId="11" fillId="0" borderId="73" xfId="61" applyFont="1" applyFill="1" applyBorder="1" applyAlignment="1">
      <alignment horizontal="distributed" vertical="center" indent="2"/>
      <protection/>
    </xf>
    <xf numFmtId="0" fontId="11" fillId="0" borderId="74" xfId="61" applyFont="1" applyFill="1" applyBorder="1" applyAlignment="1">
      <alignment horizontal="distributed" vertical="center" indent="2"/>
      <protection/>
    </xf>
    <xf numFmtId="38" fontId="14" fillId="0" borderId="12" xfId="48" applyFont="1" applyFill="1" applyBorder="1" applyAlignment="1">
      <alignment horizontal="right" vertical="center"/>
    </xf>
    <xf numFmtId="38" fontId="14" fillId="0" borderId="58" xfId="48" applyFont="1" applyFill="1" applyBorder="1" applyAlignment="1">
      <alignment horizontal="right" vertical="center"/>
    </xf>
    <xf numFmtId="38" fontId="14" fillId="34" borderId="14" xfId="48" applyFont="1" applyFill="1" applyBorder="1" applyAlignment="1">
      <alignment horizontal="right" vertical="center"/>
    </xf>
    <xf numFmtId="38" fontId="14" fillId="34" borderId="75" xfId="48" applyFont="1" applyFill="1" applyBorder="1" applyAlignment="1">
      <alignment horizontal="right" vertical="center"/>
    </xf>
    <xf numFmtId="38" fontId="14" fillId="0" borderId="76" xfId="48" applyFont="1" applyFill="1" applyBorder="1" applyAlignment="1">
      <alignment horizontal="center" vertical="center"/>
    </xf>
    <xf numFmtId="38" fontId="14" fillId="0" borderId="77" xfId="48" applyFont="1" applyFill="1" applyBorder="1" applyAlignment="1">
      <alignment horizontal="center" vertical="center"/>
    </xf>
    <xf numFmtId="38" fontId="14" fillId="0" borderId="78" xfId="48" applyFont="1" applyFill="1" applyBorder="1" applyAlignment="1">
      <alignment horizontal="center" vertical="center"/>
    </xf>
    <xf numFmtId="0" fontId="11" fillId="0" borderId="79" xfId="61" applyFont="1" applyFill="1" applyBorder="1" applyAlignment="1">
      <alignment horizontal="distributed" vertical="center"/>
      <protection/>
    </xf>
    <xf numFmtId="0" fontId="11" fillId="0" borderId="80" xfId="61" applyFont="1" applyFill="1" applyBorder="1" applyAlignment="1">
      <alignment horizontal="distributed" vertical="center"/>
      <protection/>
    </xf>
    <xf numFmtId="0" fontId="5" fillId="0" borderId="81" xfId="61" applyFont="1" applyFill="1" applyBorder="1" applyAlignment="1">
      <alignment horizontal="center" vertical="center"/>
      <protection/>
    </xf>
    <xf numFmtId="0" fontId="5" fillId="0" borderId="82" xfId="61" applyFont="1" applyFill="1" applyBorder="1" applyAlignment="1">
      <alignment horizontal="center" vertical="center"/>
      <protection/>
    </xf>
    <xf numFmtId="0" fontId="5" fillId="0" borderId="83" xfId="6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distributed" vertical="center" indent="15"/>
      <protection/>
    </xf>
    <xf numFmtId="0" fontId="9" fillId="0" borderId="0" xfId="61" applyFont="1" applyFill="1" applyAlignment="1">
      <alignment vertical="center"/>
      <protection/>
    </xf>
    <xf numFmtId="0" fontId="9" fillId="0" borderId="10" xfId="61" applyFont="1" applyFill="1" applyBorder="1" applyAlignment="1">
      <alignment vertical="center"/>
      <protection/>
    </xf>
    <xf numFmtId="0" fontId="11" fillId="0" borderId="69" xfId="61" applyFont="1" applyFill="1" applyBorder="1" applyAlignment="1">
      <alignment horizontal="distributed" vertical="center" indent="3"/>
      <protection/>
    </xf>
    <xf numFmtId="0" fontId="11" fillId="0" borderId="70" xfId="61" applyFont="1" applyFill="1" applyBorder="1" applyAlignment="1">
      <alignment horizontal="distributed" vertical="center" indent="3"/>
      <protection/>
    </xf>
    <xf numFmtId="0" fontId="12" fillId="0" borderId="11" xfId="61" applyFont="1" applyFill="1" applyBorder="1" applyAlignment="1">
      <alignment horizontal="distributed" vertical="center"/>
      <protection/>
    </xf>
    <xf numFmtId="0" fontId="12" fillId="0" borderId="79" xfId="61" applyFont="1" applyFill="1" applyBorder="1" applyAlignment="1">
      <alignment horizontal="distributed" vertical="center"/>
      <protection/>
    </xf>
    <xf numFmtId="0" fontId="12" fillId="0" borderId="80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【当日資料　資料２】発行計画_【部長内示　２版】　府債発行計画　【民間資金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17</xdr:row>
      <xdr:rowOff>342900</xdr:rowOff>
    </xdr:from>
    <xdr:to>
      <xdr:col>14</xdr:col>
      <xdr:colOff>371475</xdr:colOff>
      <xdr:row>18</xdr:row>
      <xdr:rowOff>542925</xdr:rowOff>
    </xdr:to>
    <xdr:sp>
      <xdr:nvSpPr>
        <xdr:cNvPr id="1" name="大かっこ 1"/>
        <xdr:cNvSpPr>
          <a:spLocks/>
        </xdr:cNvSpPr>
      </xdr:nvSpPr>
      <xdr:spPr>
        <a:xfrm>
          <a:off x="8734425" y="10534650"/>
          <a:ext cx="3800475" cy="552450"/>
        </a:xfrm>
        <a:prstGeom prst="bracketPair">
          <a:avLst>
            <a:gd name="adj" fmla="val -41495"/>
          </a:avLst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うち</a:t>
          </a:r>
          <a:r>
            <a:rPr lang="en-US" cap="none" sz="1400" b="1" i="0" u="none" baseline="0">
              <a:solidFill>
                <a:srgbClr val="000000"/>
              </a:solidFill>
            </a:rPr>
            <a:t>100</a:t>
          </a:r>
          <a:r>
            <a:rPr lang="en-US" cap="none" sz="1400" b="1" i="0" u="none" baseline="0">
              <a:solidFill>
                <a:srgbClr val="000000"/>
              </a:solidFill>
            </a:rPr>
            <a:t>又は</a:t>
          </a:r>
          <a:r>
            <a:rPr lang="en-US" cap="none" sz="1400" b="1" i="0" u="none" baseline="0">
              <a:solidFill>
                <a:srgbClr val="000000"/>
              </a:solidFill>
            </a:rPr>
            <a:t>200</a:t>
          </a:r>
          <a:r>
            <a:rPr lang="en-US" cap="none" sz="1400" b="1" i="0" u="none" baseline="0">
              <a:solidFill>
                <a:srgbClr val="000000"/>
              </a:solidFill>
            </a:rPr>
            <a:t>億円を変動利付債等で発行</a:t>
          </a:r>
          <a:r>
            <a:rPr lang="en-US" cap="none" sz="1400" b="1" i="0" u="none" baseline="0">
              <a:solidFill>
                <a:srgbClr val="000000"/>
              </a:solidFill>
            </a:rPr>
            <a:t>
残余は超長期債で発行</a:t>
          </a:r>
        </a:p>
      </xdr:txBody>
    </xdr:sp>
    <xdr:clientData/>
  </xdr:twoCellAnchor>
  <xdr:twoCellAnchor>
    <xdr:from>
      <xdr:col>15</xdr:col>
      <xdr:colOff>228600</xdr:colOff>
      <xdr:row>9</xdr:row>
      <xdr:rowOff>114300</xdr:rowOff>
    </xdr:from>
    <xdr:to>
      <xdr:col>15</xdr:col>
      <xdr:colOff>819150</xdr:colOff>
      <xdr:row>9</xdr:row>
      <xdr:rowOff>457200</xdr:rowOff>
    </xdr:to>
    <xdr:sp>
      <xdr:nvSpPr>
        <xdr:cNvPr id="2" name="正方形/長方形 2"/>
        <xdr:cNvSpPr>
          <a:spLocks/>
        </xdr:cNvSpPr>
      </xdr:nvSpPr>
      <xdr:spPr>
        <a:xfrm>
          <a:off x="13163550" y="5857875"/>
          <a:ext cx="590550" cy="3429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13</xdr:row>
      <xdr:rowOff>104775</xdr:rowOff>
    </xdr:from>
    <xdr:to>
      <xdr:col>15</xdr:col>
      <xdr:colOff>819150</xdr:colOff>
      <xdr:row>13</xdr:row>
      <xdr:rowOff>447675</xdr:rowOff>
    </xdr:to>
    <xdr:sp>
      <xdr:nvSpPr>
        <xdr:cNvPr id="3" name="正方形/長方形 3"/>
        <xdr:cNvSpPr>
          <a:spLocks/>
        </xdr:cNvSpPr>
      </xdr:nvSpPr>
      <xdr:spPr>
        <a:xfrm>
          <a:off x="13163550" y="8020050"/>
          <a:ext cx="590550" cy="3429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9525</xdr:rowOff>
    </xdr:from>
    <xdr:to>
      <xdr:col>14</xdr:col>
      <xdr:colOff>257175</xdr:colOff>
      <xdr:row>18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8858250" y="10553700"/>
          <a:ext cx="3562350" cy="24765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3</xdr:row>
      <xdr:rowOff>161925</xdr:rowOff>
    </xdr:from>
    <xdr:to>
      <xdr:col>16</xdr:col>
      <xdr:colOff>523875</xdr:colOff>
      <xdr:row>3</xdr:row>
      <xdr:rowOff>2486025</xdr:rowOff>
    </xdr:to>
    <xdr:sp>
      <xdr:nvSpPr>
        <xdr:cNvPr id="5" name="正方形/長方形 5"/>
        <xdr:cNvSpPr>
          <a:spLocks/>
        </xdr:cNvSpPr>
      </xdr:nvSpPr>
      <xdr:spPr>
        <a:xfrm>
          <a:off x="504825" y="1209675"/>
          <a:ext cx="13792200" cy="2324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18000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平成</a:t>
          </a:r>
          <a:r>
            <a:rPr lang="en-US" cap="none" sz="1600" b="0" i="0" u="none" baseline="0">
              <a:solidFill>
                <a:srgbClr val="000000"/>
              </a:solidFill>
            </a:rPr>
            <a:t>23</a:t>
          </a:r>
          <a:r>
            <a:rPr lang="en-US" cap="none" sz="1600" b="0" i="0" u="none" baseline="0">
              <a:solidFill>
                <a:srgbClr val="000000"/>
              </a:solidFill>
            </a:rPr>
            <a:t>年度下半期の府債発行計画は、別途定める「大阪府債の発行管理に関する基本的な考え方及び事務取扱指針」</a:t>
          </a:r>
          <a:r>
            <a:rPr lang="en-US" cap="none" sz="1600" b="0" i="0" u="none" baseline="0">
              <a:solidFill>
                <a:srgbClr val="000000"/>
              </a:solidFill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以下「指針」という。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</a:rPr>
            <a:t>に沿って、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下記の方針により策定する。</a:t>
          </a:r>
          <a:r>
            <a:rPr lang="en-US" cap="none" sz="1600" b="0" i="0" u="none" baseline="0">
              <a:solidFill>
                <a:srgbClr val="000000"/>
              </a:solidFill>
            </a:rPr>
            <a:t>
　１　指針４ -（1）- ①で示した発行計画策定の考え方を本年度下半期から適用し、下期発行額の10％程度を変動利付債等により、残余については、
　　基幹債である市場公募１０年・５年債を1：1を基本として発行する。
　２　証券発行形式による純粋な変動利付債については、投資家アンケートの結果を踏まえると、やや安定消化に懸念があることから、中・短期債（年限
　　2～3年の固定利付債）を中心に考え、変動利付債については、銀行等引受債の発行予定額の範囲内で、まずは証書により取り組むことを検討する。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view="pageBreakPreview" zoomScale="75" zoomScaleSheetLayoutView="75" zoomScalePageLayoutView="0" workbookViewId="0" topLeftCell="A10">
      <selection activeCell="A17" sqref="A17:IV17"/>
    </sheetView>
  </sheetViews>
  <sheetFormatPr defaultColWidth="9.140625" defaultRowHeight="15"/>
  <cols>
    <col min="1" max="1" width="23.140625" style="0" customWidth="1"/>
    <col min="2" max="2" width="19.421875" style="0" customWidth="1"/>
    <col min="3" max="8" width="11.57421875" style="0" customWidth="1"/>
    <col min="9" max="9" width="12.57421875" style="0" customWidth="1"/>
    <col min="10" max="15" width="11.57421875" style="0" customWidth="1"/>
    <col min="16" max="17" width="12.57421875" style="0" customWidth="1"/>
    <col min="18" max="18" width="4.421875" style="0" customWidth="1"/>
  </cols>
  <sheetData>
    <row r="1" spans="16:18" s="1" customFormat="1" ht="21.75" customHeight="1">
      <c r="P1" s="128" t="s">
        <v>0</v>
      </c>
      <c r="Q1" s="129"/>
      <c r="R1" s="2"/>
    </row>
    <row r="2" spans="13:18" s="1" customFormat="1" ht="21.75" customHeight="1">
      <c r="M2" s="3"/>
      <c r="N2" s="3"/>
      <c r="O2" s="3"/>
      <c r="P2" s="130"/>
      <c r="Q2" s="131"/>
      <c r="R2" s="2"/>
    </row>
    <row r="3" spans="1:18" s="1" customFormat="1" ht="39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2"/>
    </row>
    <row r="4" spans="1:18" s="1" customFormat="1" ht="20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18" s="1" customFormat="1" ht="20.25" customHeight="1">
      <c r="A5" s="133" t="s">
        <v>2</v>
      </c>
      <c r="B5" s="133"/>
      <c r="C5" s="133"/>
      <c r="D5" s="133"/>
      <c r="E5" s="133"/>
      <c r="F5" s="13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</row>
    <row r="6" spans="1:18" s="1" customFormat="1" ht="20.25" customHeight="1" thickBot="1">
      <c r="A6" s="134"/>
      <c r="B6" s="134"/>
      <c r="C6" s="134"/>
      <c r="D6" s="134"/>
      <c r="E6" s="134"/>
      <c r="F6" s="134"/>
      <c r="M6" s="5"/>
      <c r="O6" s="6"/>
      <c r="Q6" s="7" t="s">
        <v>3</v>
      </c>
      <c r="R6" s="2"/>
    </row>
    <row r="7" spans="1:18" s="1" customFormat="1" ht="39" customHeight="1" thickBot="1">
      <c r="A7" s="135" t="s">
        <v>4</v>
      </c>
      <c r="B7" s="136"/>
      <c r="C7" s="8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11" t="s">
        <v>10</v>
      </c>
      <c r="I7" s="12" t="s">
        <v>11</v>
      </c>
      <c r="J7" s="13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10" t="s">
        <v>17</v>
      </c>
      <c r="P7" s="12" t="s">
        <v>18</v>
      </c>
      <c r="Q7" s="14" t="s">
        <v>19</v>
      </c>
      <c r="R7" s="15"/>
    </row>
    <row r="8" spans="1:18" s="1" customFormat="1" ht="42.75" customHeight="1" thickTop="1">
      <c r="A8" s="137" t="s">
        <v>20</v>
      </c>
      <c r="B8" s="16" t="s">
        <v>21</v>
      </c>
      <c r="C8" s="17">
        <v>200</v>
      </c>
      <c r="D8" s="18">
        <v>200</v>
      </c>
      <c r="E8" s="18"/>
      <c r="F8" s="19">
        <v>200</v>
      </c>
      <c r="G8" s="18">
        <v>200</v>
      </c>
      <c r="H8" s="20">
        <v>200</v>
      </c>
      <c r="I8" s="21">
        <f>SUM(C8:H8)</f>
        <v>1000</v>
      </c>
      <c r="J8" s="22">
        <v>200</v>
      </c>
      <c r="K8" s="23">
        <v>200</v>
      </c>
      <c r="L8" s="23">
        <v>200</v>
      </c>
      <c r="M8" s="23">
        <v>200</v>
      </c>
      <c r="N8" s="23">
        <v>200</v>
      </c>
      <c r="O8" s="24">
        <v>200</v>
      </c>
      <c r="P8" s="25">
        <f>SUM(J8:O8)</f>
        <v>1200</v>
      </c>
      <c r="Q8" s="26">
        <f>SUM(C8:H8,J8:O8)</f>
        <v>2200</v>
      </c>
      <c r="R8" s="2"/>
    </row>
    <row r="9" spans="1:18" s="1" customFormat="1" ht="42.75" customHeight="1">
      <c r="A9" s="138"/>
      <c r="B9" s="27" t="s">
        <v>22</v>
      </c>
      <c r="C9" s="28">
        <v>200</v>
      </c>
      <c r="D9" s="29">
        <v>200</v>
      </c>
      <c r="E9" s="29">
        <v>200</v>
      </c>
      <c r="F9" s="30">
        <v>200</v>
      </c>
      <c r="G9" s="29"/>
      <c r="H9" s="31">
        <v>200</v>
      </c>
      <c r="I9" s="32">
        <f aca="true" t="shared" si="0" ref="I9:I18">SUM(C9:H9)</f>
        <v>1000</v>
      </c>
      <c r="J9" s="33">
        <v>200</v>
      </c>
      <c r="K9" s="34">
        <v>200</v>
      </c>
      <c r="L9" s="34">
        <v>200</v>
      </c>
      <c r="M9" s="34">
        <v>200</v>
      </c>
      <c r="N9" s="34">
        <v>200</v>
      </c>
      <c r="O9" s="35">
        <v>200</v>
      </c>
      <c r="P9" s="36">
        <f aca="true" t="shared" si="1" ref="P9:P16">SUM(J9:O9)</f>
        <v>1200</v>
      </c>
      <c r="Q9" s="37">
        <f>SUM(C9:H9,J9:O9)</f>
        <v>2200</v>
      </c>
      <c r="R9" s="2"/>
    </row>
    <row r="10" spans="1:18" s="1" customFormat="1" ht="42.75" customHeight="1">
      <c r="A10" s="138"/>
      <c r="B10" s="38" t="s">
        <v>23</v>
      </c>
      <c r="C10" s="39"/>
      <c r="D10" s="40"/>
      <c r="E10" s="40"/>
      <c r="F10" s="41"/>
      <c r="G10" s="40"/>
      <c r="H10" s="42"/>
      <c r="I10" s="43"/>
      <c r="J10" s="44"/>
      <c r="K10" s="45"/>
      <c r="L10" s="45">
        <v>100</v>
      </c>
      <c r="M10" s="46"/>
      <c r="N10" s="45">
        <v>100</v>
      </c>
      <c r="O10" s="47"/>
      <c r="P10" s="48">
        <f t="shared" si="1"/>
        <v>200</v>
      </c>
      <c r="Q10" s="49">
        <f>SUM(C10:H10,J10:O10)</f>
        <v>200</v>
      </c>
      <c r="R10" s="2"/>
    </row>
    <row r="11" spans="1:18" s="1" customFormat="1" ht="42.75" customHeight="1" thickBot="1">
      <c r="A11" s="139"/>
      <c r="B11" s="50" t="s">
        <v>24</v>
      </c>
      <c r="C11" s="51">
        <f aca="true" t="shared" si="2" ref="C11:H11">SUM(C8:C10)</f>
        <v>400</v>
      </c>
      <c r="D11" s="52">
        <f t="shared" si="2"/>
        <v>400</v>
      </c>
      <c r="E11" s="52">
        <f t="shared" si="2"/>
        <v>200</v>
      </c>
      <c r="F11" s="53">
        <f t="shared" si="2"/>
        <v>400</v>
      </c>
      <c r="G11" s="52">
        <f t="shared" si="2"/>
        <v>200</v>
      </c>
      <c r="H11" s="54">
        <f t="shared" si="2"/>
        <v>400</v>
      </c>
      <c r="I11" s="55">
        <f t="shared" si="0"/>
        <v>2000</v>
      </c>
      <c r="J11" s="56">
        <f aca="true" t="shared" si="3" ref="J11:Q11">SUM(J8:J10)</f>
        <v>400</v>
      </c>
      <c r="K11" s="57">
        <f t="shared" si="3"/>
        <v>400</v>
      </c>
      <c r="L11" s="57">
        <f t="shared" si="3"/>
        <v>500</v>
      </c>
      <c r="M11" s="58">
        <f t="shared" si="3"/>
        <v>400</v>
      </c>
      <c r="N11" s="57">
        <f t="shared" si="3"/>
        <v>500</v>
      </c>
      <c r="O11" s="59">
        <f t="shared" si="3"/>
        <v>400</v>
      </c>
      <c r="P11" s="60">
        <f t="shared" si="3"/>
        <v>2600</v>
      </c>
      <c r="Q11" s="61">
        <f t="shared" si="3"/>
        <v>4600</v>
      </c>
      <c r="R11" s="2"/>
    </row>
    <row r="12" spans="1:18" s="1" customFormat="1" ht="42.75" customHeight="1">
      <c r="A12" s="126" t="s">
        <v>25</v>
      </c>
      <c r="B12" s="27" t="s">
        <v>22</v>
      </c>
      <c r="C12" s="28"/>
      <c r="D12" s="29"/>
      <c r="E12" s="29"/>
      <c r="F12" s="30">
        <v>100</v>
      </c>
      <c r="G12" s="29"/>
      <c r="H12" s="31"/>
      <c r="I12" s="32">
        <f t="shared" si="0"/>
        <v>100</v>
      </c>
      <c r="J12" s="33"/>
      <c r="K12" s="34"/>
      <c r="L12" s="34"/>
      <c r="M12" s="34">
        <v>100</v>
      </c>
      <c r="N12" s="34"/>
      <c r="O12" s="35"/>
      <c r="P12" s="36">
        <f t="shared" si="1"/>
        <v>100</v>
      </c>
      <c r="Q12" s="37">
        <f>SUM(C12:H12,J12:O12)</f>
        <v>200</v>
      </c>
      <c r="R12" s="2"/>
    </row>
    <row r="13" spans="1:18" s="1" customFormat="1" ht="42.75" customHeight="1">
      <c r="A13" s="126"/>
      <c r="B13" s="62" t="s">
        <v>26</v>
      </c>
      <c r="C13" s="28"/>
      <c r="D13" s="29">
        <v>200</v>
      </c>
      <c r="E13" s="29"/>
      <c r="F13" s="30">
        <v>200</v>
      </c>
      <c r="G13" s="29"/>
      <c r="H13" s="31"/>
      <c r="I13" s="32">
        <f t="shared" si="0"/>
        <v>400</v>
      </c>
      <c r="J13" s="33">
        <v>200</v>
      </c>
      <c r="K13" s="34"/>
      <c r="L13" s="34"/>
      <c r="M13" s="34"/>
      <c r="N13" s="34">
        <v>200</v>
      </c>
      <c r="O13" s="35"/>
      <c r="P13" s="36">
        <f t="shared" si="1"/>
        <v>400</v>
      </c>
      <c r="Q13" s="37">
        <f>SUM(C13:H13,J13:O13)</f>
        <v>800</v>
      </c>
      <c r="R13" s="2"/>
    </row>
    <row r="14" spans="1:18" s="1" customFormat="1" ht="42.75" customHeight="1">
      <c r="A14" s="126"/>
      <c r="B14" s="62" t="s">
        <v>27</v>
      </c>
      <c r="C14" s="39"/>
      <c r="D14" s="40"/>
      <c r="E14" s="40"/>
      <c r="F14" s="41"/>
      <c r="G14" s="40"/>
      <c r="H14" s="42"/>
      <c r="I14" s="43"/>
      <c r="J14" s="33"/>
      <c r="K14" s="34"/>
      <c r="L14" s="34">
        <v>100</v>
      </c>
      <c r="M14" s="34"/>
      <c r="N14" s="34"/>
      <c r="O14" s="35"/>
      <c r="P14" s="48">
        <f t="shared" si="1"/>
        <v>100</v>
      </c>
      <c r="Q14" s="49">
        <f>I14+P14</f>
        <v>100</v>
      </c>
      <c r="R14" s="2"/>
    </row>
    <row r="15" spans="1:18" s="5" customFormat="1" ht="42.75" customHeight="1" thickBot="1">
      <c r="A15" s="127"/>
      <c r="B15" s="50" t="s">
        <v>24</v>
      </c>
      <c r="C15" s="63"/>
      <c r="D15" s="64">
        <f>SUM(D12:D14)</f>
        <v>200</v>
      </c>
      <c r="E15" s="64"/>
      <c r="F15" s="65">
        <f>SUM(F12:F14)</f>
        <v>300</v>
      </c>
      <c r="G15" s="64"/>
      <c r="H15" s="66"/>
      <c r="I15" s="67">
        <f t="shared" si="0"/>
        <v>500</v>
      </c>
      <c r="J15" s="68">
        <f>SUM(J12:J14)</f>
        <v>200</v>
      </c>
      <c r="K15" s="69"/>
      <c r="L15" s="69">
        <f>SUM(L12:L14)</f>
        <v>100</v>
      </c>
      <c r="M15" s="70">
        <f>SUM(M12:M14)</f>
        <v>100</v>
      </c>
      <c r="N15" s="69">
        <f>SUM(N12:N14)</f>
        <v>200</v>
      </c>
      <c r="O15" s="71"/>
      <c r="P15" s="72">
        <f t="shared" si="1"/>
        <v>600</v>
      </c>
      <c r="Q15" s="61">
        <f>SUM(Q12:Q14)</f>
        <v>1100</v>
      </c>
      <c r="R15" s="73"/>
    </row>
    <row r="16" spans="1:18" s="1" customFormat="1" ht="42.75" customHeight="1" thickBot="1">
      <c r="A16" s="74" t="s">
        <v>28</v>
      </c>
      <c r="B16" s="75" t="s">
        <v>21</v>
      </c>
      <c r="C16" s="76"/>
      <c r="D16" s="77">
        <v>100</v>
      </c>
      <c r="E16" s="77">
        <v>100</v>
      </c>
      <c r="F16" s="78"/>
      <c r="G16" s="77">
        <v>100</v>
      </c>
      <c r="H16" s="79">
        <v>100</v>
      </c>
      <c r="I16" s="80">
        <f t="shared" si="0"/>
        <v>400</v>
      </c>
      <c r="J16" s="76">
        <v>100</v>
      </c>
      <c r="K16" s="77">
        <v>100</v>
      </c>
      <c r="L16" s="77"/>
      <c r="M16" s="77">
        <v>100</v>
      </c>
      <c r="N16" s="77"/>
      <c r="O16" s="78">
        <v>100</v>
      </c>
      <c r="P16" s="80">
        <f t="shared" si="1"/>
        <v>400</v>
      </c>
      <c r="Q16" s="81">
        <f>SUM(C16:O16)-I16</f>
        <v>800</v>
      </c>
      <c r="R16" s="2"/>
    </row>
    <row r="17" spans="1:18" s="1" customFormat="1" ht="51" customHeight="1" thickBot="1">
      <c r="A17" s="113" t="s">
        <v>29</v>
      </c>
      <c r="B17" s="114"/>
      <c r="C17" s="82">
        <f aca="true" t="shared" si="4" ref="C17:H17">C11+C15+C16</f>
        <v>400</v>
      </c>
      <c r="D17" s="83">
        <f t="shared" si="4"/>
        <v>700</v>
      </c>
      <c r="E17" s="83">
        <f t="shared" si="4"/>
        <v>300</v>
      </c>
      <c r="F17" s="84">
        <f t="shared" si="4"/>
        <v>700</v>
      </c>
      <c r="G17" s="83">
        <f t="shared" si="4"/>
        <v>300</v>
      </c>
      <c r="H17" s="84">
        <f t="shared" si="4"/>
        <v>500</v>
      </c>
      <c r="I17" s="85">
        <f t="shared" si="0"/>
        <v>2900</v>
      </c>
      <c r="J17" s="86">
        <f aca="true" t="shared" si="5" ref="J17:Q17">J11+J15+J16</f>
        <v>700</v>
      </c>
      <c r="K17" s="87">
        <f t="shared" si="5"/>
        <v>500</v>
      </c>
      <c r="L17" s="87">
        <f t="shared" si="5"/>
        <v>600</v>
      </c>
      <c r="M17" s="87">
        <f t="shared" si="5"/>
        <v>600</v>
      </c>
      <c r="N17" s="87">
        <f t="shared" si="5"/>
        <v>700</v>
      </c>
      <c r="O17" s="88">
        <f t="shared" si="5"/>
        <v>500</v>
      </c>
      <c r="P17" s="89">
        <f t="shared" si="5"/>
        <v>3600</v>
      </c>
      <c r="Q17" s="81">
        <f t="shared" si="5"/>
        <v>6500</v>
      </c>
      <c r="R17" s="2"/>
    </row>
    <row r="18" spans="1:18" s="1" customFormat="1" ht="27.75" customHeight="1">
      <c r="A18" s="115" t="s">
        <v>30</v>
      </c>
      <c r="B18" s="116"/>
      <c r="C18" s="90"/>
      <c r="D18" s="91"/>
      <c r="E18" s="91"/>
      <c r="F18" s="92"/>
      <c r="G18" s="119"/>
      <c r="H18" s="121">
        <v>300</v>
      </c>
      <c r="I18" s="104">
        <f t="shared" si="0"/>
        <v>300</v>
      </c>
      <c r="J18" s="123">
        <v>500</v>
      </c>
      <c r="K18" s="124"/>
      <c r="L18" s="124"/>
      <c r="M18" s="124"/>
      <c r="N18" s="124"/>
      <c r="O18" s="125"/>
      <c r="P18" s="104">
        <f>J18</f>
        <v>500</v>
      </c>
      <c r="Q18" s="106">
        <f>SUM(C18:O18)-I18</f>
        <v>800</v>
      </c>
      <c r="R18" s="2"/>
    </row>
    <row r="19" spans="1:18" s="1" customFormat="1" ht="45.75" customHeight="1" thickBot="1">
      <c r="A19" s="117"/>
      <c r="B19" s="118"/>
      <c r="C19" s="93"/>
      <c r="D19" s="94"/>
      <c r="E19" s="94"/>
      <c r="F19" s="95"/>
      <c r="G19" s="120"/>
      <c r="H19" s="122"/>
      <c r="I19" s="105"/>
      <c r="J19" s="108"/>
      <c r="K19" s="109"/>
      <c r="L19" s="109"/>
      <c r="M19" s="109"/>
      <c r="N19" s="109"/>
      <c r="O19" s="110"/>
      <c r="P19" s="105"/>
      <c r="Q19" s="107"/>
      <c r="R19" s="2"/>
    </row>
    <row r="20" spans="1:18" s="5" customFormat="1" ht="51" customHeight="1" thickBot="1" thickTop="1">
      <c r="A20" s="111" t="s">
        <v>31</v>
      </c>
      <c r="B20" s="112"/>
      <c r="C20" s="96"/>
      <c r="D20" s="97"/>
      <c r="E20" s="97"/>
      <c r="F20" s="97"/>
      <c r="G20" s="97"/>
      <c r="H20" s="97"/>
      <c r="I20" s="98">
        <f>SUM(I17:I18)</f>
        <v>3200</v>
      </c>
      <c r="J20" s="97"/>
      <c r="K20" s="97"/>
      <c r="L20" s="97"/>
      <c r="M20" s="97"/>
      <c r="N20" s="97"/>
      <c r="O20" s="97"/>
      <c r="P20" s="99">
        <f>SUM(P17:P18)</f>
        <v>4100</v>
      </c>
      <c r="Q20" s="100">
        <f>SUM(Q17:Q18)</f>
        <v>7300</v>
      </c>
      <c r="R20" s="73"/>
    </row>
    <row r="21" spans="1:18" s="5" customFormat="1" ht="21" customHeight="1">
      <c r="A21" s="101" t="s">
        <v>32</v>
      </c>
      <c r="C21" s="102"/>
      <c r="D21" s="102"/>
      <c r="E21" s="102"/>
      <c r="R21" s="103"/>
    </row>
    <row r="22" spans="3:18" s="5" customFormat="1" ht="6.75" customHeight="1">
      <c r="C22" s="102"/>
      <c r="D22" s="102"/>
      <c r="E22" s="102"/>
      <c r="R22" s="73"/>
    </row>
  </sheetData>
  <sheetProtection/>
  <mergeCells count="16">
    <mergeCell ref="A12:A15"/>
    <mergeCell ref="P1:Q2"/>
    <mergeCell ref="A3:Q3"/>
    <mergeCell ref="A5:F6"/>
    <mergeCell ref="A7:B7"/>
    <mergeCell ref="A8:A11"/>
    <mergeCell ref="P18:P19"/>
    <mergeCell ref="Q18:Q19"/>
    <mergeCell ref="J19:O19"/>
    <mergeCell ref="A20:B20"/>
    <mergeCell ref="A17:B17"/>
    <mergeCell ref="A18:B19"/>
    <mergeCell ref="G18:G19"/>
    <mergeCell ref="H18:H19"/>
    <mergeCell ref="I18:I19"/>
    <mergeCell ref="J18:O18"/>
  </mergeCells>
  <printOptions horizontalCentered="1"/>
  <pageMargins left="0.3937007874015748" right="0.1968503937007874" top="0.6692913385826772" bottom="0.31496062992125984" header="0.15748031496062992" footer="0.1574803149606299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dcterms:created xsi:type="dcterms:W3CDTF">2011-08-23T02:33:12Z</dcterms:created>
  <dcterms:modified xsi:type="dcterms:W3CDTF">2011-08-24T04:17:56Z</dcterms:modified>
  <cp:category/>
  <cp:version/>
  <cp:contentType/>
  <cp:contentStatus/>
</cp:coreProperties>
</file>