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970" windowHeight="4740" activeTab="0"/>
  </bookViews>
  <sheets>
    <sheet name="Ⅳ審議会への参画" sheetId="1" r:id="rId1"/>
  </sheets>
  <definedNames>
    <definedName name="_xlnm.Print_Area" localSheetId="0">'Ⅳ審議会への参画'!$A$1:$N$55</definedName>
    <definedName name="Z_15C02222_1DFA_4FD6_9E57_77731A13D3E0_.wvu.PrintArea" localSheetId="0" hidden="1">'Ⅳ審議会への参画'!$A$1:$N$55</definedName>
    <definedName name="Z_1FD44FF9_1BE5_4FC1_B759_44A5A02D9223_.wvu.PrintArea" localSheetId="0" hidden="1">'Ⅳ審議会への参画'!$A$1:$N$55</definedName>
    <definedName name="Z_4A9582CB_448F_4D8B_BF41_95AC50B31CDD_.wvu.PrintArea" localSheetId="0" hidden="1">'Ⅳ審議会への参画'!$A$1:$N$55</definedName>
  </definedNames>
  <calcPr fullCalcOnLoad="1"/>
</workbook>
</file>

<file path=xl/sharedStrings.xml><?xml version="1.0" encoding="utf-8"?>
<sst xmlns="http://schemas.openxmlformats.org/spreadsheetml/2006/main" count="69" uniqueCount="64">
  <si>
    <t>市町村</t>
  </si>
  <si>
    <t>地方自治法（第202条の３）に基づく審議会等における登用状況</t>
  </si>
  <si>
    <t>地方自治法(第180条の５）に基づく委員会等における登用状況</t>
  </si>
  <si>
    <t>議会議員</t>
  </si>
  <si>
    <t>審議会等数</t>
  </si>
  <si>
    <t>総委員数</t>
  </si>
  <si>
    <t>女性比率（％）</t>
  </si>
  <si>
    <t>委員会等数</t>
  </si>
  <si>
    <t>議員数</t>
  </si>
  <si>
    <t>うち女性委員を含む数</t>
  </si>
  <si>
    <t>うち女性委員等数</t>
  </si>
  <si>
    <t>うち女性議員数</t>
  </si>
  <si>
    <t>大阪市</t>
  </si>
  <si>
    <t>堺市</t>
  </si>
  <si>
    <t>貝塚市</t>
  </si>
  <si>
    <t>合計</t>
  </si>
  <si>
    <t>市 計</t>
  </si>
  <si>
    <t>町村計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</si>
  <si>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</si>
  <si>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</si>
  <si>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</si>
  <si>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</si>
  <si>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</si>
  <si>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</si>
  <si>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</si>
  <si>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</si>
  <si>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</si>
  <si>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</si>
  <si>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</si>
  <si>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</si>
  <si>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</si>
  <si>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</si>
  <si>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</si>
  <si>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</si>
  <si>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</si>
  <si>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熊取町</t>
  </si>
  <si>
    <t>田尻町</t>
  </si>
  <si>
    <t>岬町</t>
  </si>
  <si>
    <t>阪南市</t>
  </si>
  <si>
    <t>富田林市</t>
  </si>
  <si>
    <t>河内長野市</t>
  </si>
  <si>
    <t>松原市</t>
  </si>
  <si>
    <t>羽曳野市</t>
  </si>
  <si>
    <t>藤井寺市</t>
  </si>
  <si>
    <t>太子町</t>
  </si>
  <si>
    <t>河南町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</si>
  <si>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</si>
  <si>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</si>
  <si>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</si>
  <si>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</si>
  <si>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</si>
  <si>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</si>
  <si>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</si>
  <si>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</si>
  <si>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</si>
  <si>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</si>
  <si>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</si>
  <si>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広域※</t>
  </si>
  <si>
    <t>総合計</t>
  </si>
  <si>
    <t>Ⅳ　審議会等における女性の参画状況</t>
  </si>
  <si>
    <t>　　</t>
  </si>
  <si>
    <t>※共同設置（池田市・富田林市・大阪狭山市)</t>
  </si>
  <si>
    <t>【平成30年4月1日現在】</t>
  </si>
  <si>
    <t>大阪狭山市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</si>
</sst>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_ "/>
    <numFmt numFmtId="186" formatCode="#,##0.0_);[Red]\(#,##0.0\)"/>
    <numFmt numFmtId="187" formatCode="[$-411]ge\.m\.d;@"/>
    <numFmt numFmtId="188" formatCode="0_ "/>
    <numFmt numFmtId="189" formatCode="#,##0_);[Red]\(#,##0\)"/>
    <numFmt numFmtId="190" formatCode="0_);[Red]\(0\)"/>
    <numFmt numFmtId="191" formatCode="[$-411]ggge&quot;年&quot;m&quot;月&quot;d&quot;日&quot;;@"/>
    <numFmt numFmtId="192" formatCode="_ #,##0;[Red]_ \-#,##0"/>
    <numFmt numFmtId="193" formatCode="0_ ;[Red]\-0\ "/>
    <numFmt numFmtId="194" formatCode="#,##0.0_ "/>
    <numFmt numFmtId="195" formatCode="#,##0.0_ ;[Red]\-#,##0.0\ "/>
    <numFmt numFmtId="196" formatCode="#,##0.0;[Red]\-#,##0.0"/>
    <numFmt numFmtId="197" formatCode="#,##0_ ;[Red]\-#,##0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2" fillId="40" borderId="0" applyNumberFormat="0" applyBorder="0" applyAlignment="0" applyProtection="0"/>
    <xf numFmtId="0" fontId="31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2" fillId="44" borderId="0" applyNumberFormat="0" applyBorder="0" applyAlignment="0" applyProtection="0"/>
    <xf numFmtId="0" fontId="31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31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31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2" fillId="50" borderId="0" applyNumberFormat="0" applyBorder="0" applyAlignment="0" applyProtection="0"/>
    <xf numFmtId="0" fontId="31" fillId="5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2" fillId="53" borderId="0" applyNumberFormat="0" applyBorder="0" applyAlignment="0" applyProtection="0"/>
    <xf numFmtId="0" fontId="31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32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6" borderId="1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36" fillId="56" borderId="1" applyNumberFormat="0" applyAlignment="0" applyProtection="0"/>
    <xf numFmtId="0" fontId="37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37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3" applyNumberFormat="0" applyFont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6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7" applyNumberFormat="0" applyAlignment="0" applyProtection="0"/>
    <xf numFmtId="0" fontId="18" fillId="64" borderId="8" applyNumberFormat="0" applyAlignment="0" applyProtection="0"/>
    <xf numFmtId="0" fontId="18" fillId="64" borderId="8" applyNumberFormat="0" applyAlignment="0" applyProtection="0"/>
    <xf numFmtId="0" fontId="40" fillId="63" borderId="7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12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6" fillId="0" borderId="17" applyNumberFormat="0" applyFill="0" applyAlignment="0" applyProtection="0"/>
    <xf numFmtId="0" fontId="47" fillId="0" borderId="16" applyNumberFormat="0" applyFill="0" applyAlignment="0" applyProtection="0"/>
    <xf numFmtId="0" fontId="48" fillId="63" borderId="18" applyNumberFormat="0" applyAlignment="0" applyProtection="0"/>
    <xf numFmtId="0" fontId="17" fillId="64" borderId="19" applyNumberFormat="0" applyAlignment="0" applyProtection="0"/>
    <xf numFmtId="0" fontId="17" fillId="64" borderId="19" applyNumberFormat="0" applyAlignment="0" applyProtection="0"/>
    <xf numFmtId="0" fontId="48" fillId="63" borderId="18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65" borderId="7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50" fillId="18" borderId="7" applyNumberFormat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6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6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181" applyFont="1">
      <alignment vertical="center"/>
      <protection/>
    </xf>
    <xf numFmtId="0" fontId="8" fillId="0" borderId="0" xfId="181" applyFont="1">
      <alignment vertical="center"/>
      <protection/>
    </xf>
    <xf numFmtId="38" fontId="5" fillId="0" borderId="20" xfId="0" applyNumberFormat="1" applyFont="1" applyFill="1" applyBorder="1" applyAlignment="1">
      <alignment/>
    </xf>
    <xf numFmtId="38" fontId="5" fillId="0" borderId="21" xfId="0" applyNumberFormat="1" applyFont="1" applyFill="1" applyBorder="1" applyAlignment="1">
      <alignment/>
    </xf>
    <xf numFmtId="38" fontId="5" fillId="0" borderId="22" xfId="0" applyNumberFormat="1" applyFont="1" applyFill="1" applyBorder="1" applyAlignment="1">
      <alignment/>
    </xf>
    <xf numFmtId="183" fontId="5" fillId="0" borderId="23" xfId="0" applyNumberFormat="1" applyFont="1" applyFill="1" applyBorder="1" applyAlignment="1">
      <alignment/>
    </xf>
    <xf numFmtId="184" fontId="5" fillId="0" borderId="23" xfId="181" applyNumberFormat="1" applyFont="1" applyFill="1" applyBorder="1">
      <alignment vertical="center"/>
      <protection/>
    </xf>
    <xf numFmtId="38" fontId="5" fillId="0" borderId="24" xfId="141" applyFont="1" applyFill="1" applyBorder="1" applyAlignment="1">
      <alignment vertical="center"/>
    </xf>
    <xf numFmtId="184" fontId="5" fillId="0" borderId="24" xfId="181" applyNumberFormat="1" applyFont="1" applyFill="1" applyBorder="1">
      <alignment vertical="center"/>
      <protection/>
    </xf>
    <xf numFmtId="38" fontId="5" fillId="0" borderId="25" xfId="0" applyNumberFormat="1" applyFont="1" applyFill="1" applyBorder="1" applyAlignment="1">
      <alignment/>
    </xf>
    <xf numFmtId="38" fontId="5" fillId="0" borderId="26" xfId="0" applyNumberFormat="1" applyFont="1" applyFill="1" applyBorder="1" applyAlignment="1">
      <alignment/>
    </xf>
    <xf numFmtId="183" fontId="5" fillId="0" borderId="27" xfId="0" applyNumberFormat="1" applyFont="1" applyFill="1" applyBorder="1" applyAlignment="1">
      <alignment/>
    </xf>
    <xf numFmtId="38" fontId="5" fillId="0" borderId="28" xfId="0" applyNumberFormat="1" applyFont="1" applyFill="1" applyBorder="1" applyAlignment="1">
      <alignment/>
    </xf>
    <xf numFmtId="184" fontId="5" fillId="0" borderId="27" xfId="181" applyNumberFormat="1" applyFont="1" applyFill="1" applyBorder="1">
      <alignment vertical="center"/>
      <protection/>
    </xf>
    <xf numFmtId="38" fontId="5" fillId="0" borderId="0" xfId="141" applyFont="1" applyFill="1" applyBorder="1" applyAlignment="1">
      <alignment vertical="center"/>
    </xf>
    <xf numFmtId="38" fontId="4" fillId="0" borderId="0" xfId="141" applyFont="1" applyFill="1" applyBorder="1" applyAlignment="1">
      <alignment vertical="center"/>
    </xf>
    <xf numFmtId="183" fontId="5" fillId="0" borderId="0" xfId="181" applyNumberFormat="1" applyFont="1" applyFill="1" applyBorder="1">
      <alignment vertical="center"/>
      <protection/>
    </xf>
    <xf numFmtId="0" fontId="5" fillId="67" borderId="29" xfId="0" applyFont="1" applyFill="1" applyBorder="1" applyAlignment="1">
      <alignment horizontal="distributed" vertical="center"/>
    </xf>
    <xf numFmtId="0" fontId="5" fillId="68" borderId="2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69" borderId="32" xfId="181" applyFont="1" applyFill="1" applyBorder="1" applyAlignment="1">
      <alignment wrapText="1"/>
      <protection/>
    </xf>
    <xf numFmtId="0" fontId="5" fillId="69" borderId="32" xfId="181" applyFont="1" applyFill="1" applyBorder="1" applyAlignment="1">
      <alignment vertical="top" wrapText="1"/>
      <protection/>
    </xf>
    <xf numFmtId="38" fontId="5" fillId="0" borderId="33" xfId="141" applyFont="1" applyFill="1" applyBorder="1" applyAlignment="1">
      <alignment/>
    </xf>
    <xf numFmtId="38" fontId="5" fillId="0" borderId="34" xfId="141" applyFont="1" applyFill="1" applyBorder="1" applyAlignment="1">
      <alignment/>
    </xf>
    <xf numFmtId="38" fontId="5" fillId="0" borderId="21" xfId="141" applyFont="1" applyFill="1" applyBorder="1" applyAlignment="1">
      <alignment/>
    </xf>
    <xf numFmtId="184" fontId="5" fillId="0" borderId="23" xfId="181" applyNumberFormat="1" applyFont="1" applyFill="1" applyBorder="1" applyAlignment="1">
      <alignment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68" borderId="35" xfId="181" applyFont="1" applyFill="1" applyBorder="1" applyAlignment="1">
      <alignment horizontal="distributed" vertical="center" wrapText="1"/>
      <protection/>
    </xf>
    <xf numFmtId="0" fontId="4" fillId="69" borderId="36" xfId="181" applyFont="1" applyFill="1" applyBorder="1" applyAlignment="1">
      <alignment vertical="top" wrapText="1"/>
      <protection/>
    </xf>
    <xf numFmtId="0" fontId="5" fillId="70" borderId="2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71" borderId="37" xfId="0" applyFont="1" applyFill="1" applyBorder="1" applyAlignment="1">
      <alignment/>
    </xf>
    <xf numFmtId="0" fontId="5" fillId="71" borderId="38" xfId="0" applyFont="1" applyFill="1" applyBorder="1" applyAlignment="1">
      <alignment/>
    </xf>
    <xf numFmtId="184" fontId="5" fillId="71" borderId="39" xfId="0" applyNumberFormat="1" applyFont="1" applyFill="1" applyBorder="1" applyAlignment="1">
      <alignment/>
    </xf>
    <xf numFmtId="0" fontId="0" fillId="0" borderId="24" xfId="181" applyFont="1" applyFill="1" applyBorder="1" applyAlignment="1">
      <alignment horizontal="center"/>
      <protection/>
    </xf>
    <xf numFmtId="0" fontId="0" fillId="0" borderId="40" xfId="181" applyFont="1" applyFill="1" applyBorder="1" applyAlignment="1">
      <alignment horizontal="center" vertical="center"/>
      <protection/>
    </xf>
    <xf numFmtId="0" fontId="0" fillId="0" borderId="41" xfId="181" applyFont="1" applyFill="1" applyBorder="1" applyAlignment="1">
      <alignment horizontal="center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38" fontId="0" fillId="0" borderId="46" xfId="0" applyNumberFormat="1" applyFont="1" applyBorder="1" applyAlignment="1">
      <alignment/>
    </xf>
    <xf numFmtId="38" fontId="0" fillId="0" borderId="47" xfId="0" applyNumberFormat="1" applyFont="1" applyBorder="1" applyAlignment="1">
      <alignment/>
    </xf>
    <xf numFmtId="183" fontId="5" fillId="0" borderId="48" xfId="0" applyNumberFormat="1" applyFont="1" applyFill="1" applyBorder="1" applyAlignment="1">
      <alignment/>
    </xf>
    <xf numFmtId="0" fontId="5" fillId="69" borderId="49" xfId="181" applyFont="1" applyFill="1" applyBorder="1" applyAlignment="1">
      <alignment horizontal="distributed" vertical="center" wrapText="1"/>
      <protection/>
    </xf>
    <xf numFmtId="0" fontId="5" fillId="69" borderId="50" xfId="181" applyFont="1" applyFill="1" applyBorder="1" applyAlignment="1">
      <alignment horizontal="distributed" vertical="center" wrapText="1"/>
      <protection/>
    </xf>
    <xf numFmtId="0" fontId="5" fillId="69" borderId="51" xfId="181" applyFont="1" applyFill="1" applyBorder="1" applyAlignment="1">
      <alignment horizontal="distributed" vertical="center" wrapText="1"/>
      <protection/>
    </xf>
    <xf numFmtId="0" fontId="5" fillId="69" borderId="52" xfId="181" applyFont="1" applyFill="1" applyBorder="1" applyAlignment="1">
      <alignment vertical="center" wrapText="1"/>
      <protection/>
    </xf>
    <xf numFmtId="0" fontId="5" fillId="69" borderId="53" xfId="181" applyFont="1" applyFill="1" applyBorder="1" applyAlignment="1">
      <alignment vertical="center" wrapText="1"/>
      <protection/>
    </xf>
    <xf numFmtId="0" fontId="5" fillId="69" borderId="54" xfId="181" applyFont="1" applyFill="1" applyBorder="1" applyAlignment="1">
      <alignment vertical="center" wrapText="1"/>
      <protection/>
    </xf>
    <xf numFmtId="0" fontId="5" fillId="69" borderId="55" xfId="181" applyFont="1" applyFill="1" applyBorder="1" applyAlignment="1">
      <alignment vertical="center" wrapText="1"/>
      <protection/>
    </xf>
    <xf numFmtId="0" fontId="5" fillId="69" borderId="56" xfId="181" applyFont="1" applyFill="1" applyBorder="1" applyAlignment="1">
      <alignment horizontal="center" vertical="center" wrapText="1"/>
      <protection/>
    </xf>
    <xf numFmtId="0" fontId="5" fillId="69" borderId="57" xfId="181" applyFont="1" applyFill="1" applyBorder="1" applyAlignment="1">
      <alignment horizontal="center" vertical="center" wrapText="1"/>
      <protection/>
    </xf>
    <xf numFmtId="0" fontId="5" fillId="69" borderId="58" xfId="181" applyFont="1" applyFill="1" applyBorder="1" applyAlignment="1">
      <alignment horizontal="center" vertical="center" wrapText="1"/>
      <protection/>
    </xf>
    <xf numFmtId="0" fontId="5" fillId="69" borderId="59" xfId="181" applyFont="1" applyFill="1" applyBorder="1" applyAlignment="1">
      <alignment vertical="top" wrapText="1"/>
      <protection/>
    </xf>
    <xf numFmtId="0" fontId="5" fillId="69" borderId="60" xfId="181" applyFont="1" applyFill="1" applyBorder="1" applyAlignment="1">
      <alignment vertical="top" wrapText="1"/>
      <protection/>
    </xf>
    <xf numFmtId="0" fontId="5" fillId="69" borderId="39" xfId="181" applyFont="1" applyFill="1" applyBorder="1" applyAlignment="1">
      <alignment vertical="top" wrapText="1"/>
      <protection/>
    </xf>
    <xf numFmtId="0" fontId="5" fillId="69" borderId="61" xfId="181" applyFont="1" applyFill="1" applyBorder="1" applyAlignment="1">
      <alignment vertical="top" wrapText="1"/>
      <protection/>
    </xf>
    <xf numFmtId="0" fontId="5" fillId="69" borderId="62" xfId="181" applyFont="1" applyFill="1" applyBorder="1" applyAlignment="1">
      <alignment vertical="top" wrapText="1"/>
      <protection/>
    </xf>
    <xf numFmtId="0" fontId="5" fillId="69" borderId="63" xfId="181" applyFont="1" applyFill="1" applyBorder="1" applyAlignment="1">
      <alignment vertical="top" wrapText="1"/>
      <protection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69" borderId="64" xfId="181" applyFont="1" applyFill="1" applyBorder="1" applyAlignment="1">
      <alignment vertical="top" wrapText="1"/>
      <protection/>
    </xf>
    <xf numFmtId="0" fontId="5" fillId="69" borderId="65" xfId="181" applyFont="1" applyFill="1" applyBorder="1" applyAlignment="1">
      <alignment vertical="top" wrapText="1"/>
      <protection/>
    </xf>
    <xf numFmtId="0" fontId="5" fillId="69" borderId="36" xfId="181" applyFont="1" applyFill="1" applyBorder="1" applyAlignment="1">
      <alignment vertical="top" wrapText="1"/>
      <protection/>
    </xf>
    <xf numFmtId="0" fontId="5" fillId="72" borderId="2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71" borderId="29" xfId="0" applyFont="1" applyFill="1" applyBorder="1" applyAlignment="1">
      <alignment horizontal="distributed" vertical="center"/>
    </xf>
    <xf numFmtId="38" fontId="5" fillId="71" borderId="37" xfId="141" applyFont="1" applyFill="1" applyBorder="1" applyAlignment="1">
      <alignment vertical="center"/>
    </xf>
    <xf numFmtId="38" fontId="5" fillId="71" borderId="38" xfId="141" applyFont="1" applyFill="1" applyBorder="1" applyAlignment="1">
      <alignment vertical="center"/>
    </xf>
    <xf numFmtId="0" fontId="5" fillId="71" borderId="38" xfId="0" applyFont="1" applyFill="1" applyBorder="1" applyAlignment="1">
      <alignment vertical="center"/>
    </xf>
    <xf numFmtId="183" fontId="5" fillId="71" borderId="39" xfId="0" applyNumberFormat="1" applyFont="1" applyFill="1" applyBorder="1" applyAlignment="1">
      <alignment/>
    </xf>
    <xf numFmtId="0" fontId="27" fillId="0" borderId="0" xfId="181" applyFont="1" applyAlignment="1">
      <alignment horizontal="center"/>
      <protection/>
    </xf>
    <xf numFmtId="0" fontId="28" fillId="0" borderId="0" xfId="181" applyFont="1" applyAlignment="1">
      <alignment horizontal="right" vertical="center"/>
      <protection/>
    </xf>
    <xf numFmtId="38" fontId="5" fillId="71" borderId="66" xfId="141" applyFont="1" applyFill="1" applyBorder="1" applyAlignment="1">
      <alignment vertical="center"/>
    </xf>
    <xf numFmtId="38" fontId="5" fillId="71" borderId="0" xfId="141" applyFont="1" applyFill="1" applyBorder="1" applyAlignment="1">
      <alignment vertical="center"/>
    </xf>
    <xf numFmtId="183" fontId="5" fillId="71" borderId="67" xfId="181" applyNumberFormat="1" applyFont="1" applyFill="1" applyBorder="1">
      <alignment vertical="center"/>
      <protection/>
    </xf>
    <xf numFmtId="184" fontId="5" fillId="71" borderId="68" xfId="181" applyNumberFormat="1" applyFont="1" applyFill="1" applyBorder="1">
      <alignment vertical="center"/>
      <protection/>
    </xf>
    <xf numFmtId="0" fontId="5" fillId="71" borderId="69" xfId="181" applyFont="1" applyFill="1" applyBorder="1">
      <alignment vertical="center"/>
      <protection/>
    </xf>
    <xf numFmtId="0" fontId="5" fillId="71" borderId="70" xfId="181" applyFont="1" applyFill="1" applyBorder="1">
      <alignment vertical="center"/>
      <protection/>
    </xf>
    <xf numFmtId="184" fontId="5" fillId="71" borderId="67" xfId="181" applyNumberFormat="1" applyFont="1" applyFill="1" applyBorder="1">
      <alignment vertical="center"/>
      <protection/>
    </xf>
    <xf numFmtId="0" fontId="5" fillId="71" borderId="37" xfId="0" applyFont="1" applyFill="1" applyBorder="1" applyAlignment="1">
      <alignment/>
    </xf>
    <xf numFmtId="0" fontId="5" fillId="71" borderId="38" xfId="0" applyFont="1" applyFill="1" applyBorder="1" applyAlignment="1">
      <alignment/>
    </xf>
    <xf numFmtId="184" fontId="5" fillId="71" borderId="39" xfId="0" applyNumberFormat="1" applyFont="1" applyFill="1" applyBorder="1" applyAlignment="1">
      <alignment/>
    </xf>
    <xf numFmtId="184" fontId="5" fillId="71" borderId="64" xfId="0" applyNumberFormat="1" applyFont="1" applyFill="1" applyBorder="1" applyAlignment="1">
      <alignment/>
    </xf>
    <xf numFmtId="183" fontId="5" fillId="71" borderId="39" xfId="0" applyNumberFormat="1" applyFont="1" applyFill="1" applyBorder="1" applyAlignment="1">
      <alignment/>
    </xf>
    <xf numFmtId="184" fontId="5" fillId="71" borderId="64" xfId="0" applyNumberFormat="1" applyFont="1" applyFill="1" applyBorder="1" applyAlignment="1">
      <alignment/>
    </xf>
    <xf numFmtId="38" fontId="5" fillId="71" borderId="71" xfId="141" applyFont="1" applyFill="1" applyBorder="1" applyAlignment="1">
      <alignment vertical="center"/>
    </xf>
    <xf numFmtId="183" fontId="5" fillId="71" borderId="39" xfId="0" applyNumberFormat="1" applyFont="1" applyFill="1" applyBorder="1" applyAlignment="1">
      <alignment vertical="center"/>
    </xf>
    <xf numFmtId="184" fontId="5" fillId="71" borderId="64" xfId="0" applyNumberFormat="1" applyFont="1" applyFill="1" applyBorder="1" applyAlignment="1">
      <alignment vertical="center"/>
    </xf>
    <xf numFmtId="0" fontId="5" fillId="71" borderId="37" xfId="0" applyFont="1" applyFill="1" applyBorder="1" applyAlignment="1">
      <alignment vertical="center"/>
    </xf>
    <xf numFmtId="184" fontId="5" fillId="71" borderId="39" xfId="0" applyNumberFormat="1" applyFont="1" applyFill="1" applyBorder="1" applyAlignment="1">
      <alignment vertical="center"/>
    </xf>
    <xf numFmtId="183" fontId="5" fillId="71" borderId="72" xfId="0" applyNumberFormat="1" applyFont="1" applyFill="1" applyBorder="1" applyAlignment="1">
      <alignment/>
    </xf>
    <xf numFmtId="0" fontId="5" fillId="71" borderId="0" xfId="0" applyFont="1" applyFill="1" applyBorder="1" applyAlignment="1">
      <alignment vertical="center"/>
    </xf>
    <xf numFmtId="183" fontId="5" fillId="71" borderId="73" xfId="0" applyNumberFormat="1" applyFont="1" applyFill="1" applyBorder="1" applyAlignment="1">
      <alignment/>
    </xf>
    <xf numFmtId="184" fontId="5" fillId="71" borderId="74" xfId="0" applyNumberFormat="1" applyFont="1" applyFill="1" applyBorder="1" applyAlignment="1">
      <alignment/>
    </xf>
    <xf numFmtId="0" fontId="5" fillId="71" borderId="75" xfId="0" applyFont="1" applyFill="1" applyBorder="1" applyAlignment="1">
      <alignment/>
    </xf>
    <xf numFmtId="0" fontId="5" fillId="71" borderId="76" xfId="0" applyFont="1" applyFill="1" applyBorder="1" applyAlignment="1">
      <alignment/>
    </xf>
    <xf numFmtId="184" fontId="5" fillId="71" borderId="73" xfId="0" applyNumberFormat="1" applyFont="1" applyFill="1" applyBorder="1" applyAlignment="1">
      <alignment/>
    </xf>
    <xf numFmtId="0" fontId="5" fillId="71" borderId="77" xfId="0" applyFont="1" applyFill="1" applyBorder="1" applyAlignment="1">
      <alignment/>
    </xf>
    <xf numFmtId="0" fontId="5" fillId="71" borderId="78" xfId="0" applyFont="1" applyFill="1" applyBorder="1" applyAlignment="1">
      <alignment/>
    </xf>
    <xf numFmtId="184" fontId="5" fillId="71" borderId="79" xfId="0" applyNumberFormat="1" applyFont="1" applyFill="1" applyBorder="1" applyAlignment="1">
      <alignment/>
    </xf>
  </cellXfs>
  <cellStyles count="17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2 2" xfId="116"/>
    <cellStyle name="チェック セル 3" xfId="117"/>
    <cellStyle name="どちらでもない" xfId="118"/>
    <cellStyle name="どちらでもない 2" xfId="119"/>
    <cellStyle name="どちらでもない 2 2" xfId="120"/>
    <cellStyle name="どちらでもない 3" xfId="121"/>
    <cellStyle name="Percent" xfId="122"/>
    <cellStyle name="Hyperlink" xfId="123"/>
    <cellStyle name="メモ" xfId="124"/>
    <cellStyle name="メモ 2" xfId="125"/>
    <cellStyle name="メモ 2 2" xfId="126"/>
    <cellStyle name="メモ 3" xfId="127"/>
    <cellStyle name="リンク セル" xfId="128"/>
    <cellStyle name="リンク セル 2" xfId="129"/>
    <cellStyle name="悪い" xfId="130"/>
    <cellStyle name="悪い 2" xfId="131"/>
    <cellStyle name="悪い 2 2" xfId="132"/>
    <cellStyle name="悪い 3" xfId="133"/>
    <cellStyle name="計算" xfId="134"/>
    <cellStyle name="計算 2" xfId="135"/>
    <cellStyle name="計算 2 2" xfId="136"/>
    <cellStyle name="計算 3" xfId="137"/>
    <cellStyle name="警告文" xfId="138"/>
    <cellStyle name="警告文 2" xfId="139"/>
    <cellStyle name="警告文 3" xfId="140"/>
    <cellStyle name="Comma [0]" xfId="141"/>
    <cellStyle name="Comma" xfId="142"/>
    <cellStyle name="桁区切り 2" xfId="143"/>
    <cellStyle name="見出し 1" xfId="144"/>
    <cellStyle name="見出し 1 2" xfId="145"/>
    <cellStyle name="見出し 2" xfId="146"/>
    <cellStyle name="見出し 2 2" xfId="147"/>
    <cellStyle name="見出し 2 3" xfId="148"/>
    <cellStyle name="見出し 3" xfId="149"/>
    <cellStyle name="見出し 3 2" xfId="150"/>
    <cellStyle name="見出し 4" xfId="151"/>
    <cellStyle name="見出し 4 2" xfId="152"/>
    <cellStyle name="集計" xfId="153"/>
    <cellStyle name="集計 2" xfId="154"/>
    <cellStyle name="集計 3" xfId="155"/>
    <cellStyle name="出力" xfId="156"/>
    <cellStyle name="出力 2" xfId="157"/>
    <cellStyle name="出力 2 2" xfId="158"/>
    <cellStyle name="出力 3" xfId="159"/>
    <cellStyle name="説明文" xfId="160"/>
    <cellStyle name="説明文 2" xfId="161"/>
    <cellStyle name="Currency [0]" xfId="162"/>
    <cellStyle name="Currency" xfId="163"/>
    <cellStyle name="入力" xfId="164"/>
    <cellStyle name="入力 2" xfId="165"/>
    <cellStyle name="入力 2 2" xfId="166"/>
    <cellStyle name="入力 3" xfId="167"/>
    <cellStyle name="標準 10" xfId="168"/>
    <cellStyle name="標準 10 2" xfId="169"/>
    <cellStyle name="標準 11" xfId="170"/>
    <cellStyle name="標準 2" xfId="171"/>
    <cellStyle name="標準 2 2" xfId="172"/>
    <cellStyle name="標準 2 3" xfId="173"/>
    <cellStyle name="標準 3" xfId="174"/>
    <cellStyle name="標準 4" xfId="175"/>
    <cellStyle name="標準 5" xfId="176"/>
    <cellStyle name="標準 6" xfId="177"/>
    <cellStyle name="標準 7" xfId="178"/>
    <cellStyle name="標準 8" xfId="179"/>
    <cellStyle name="標準 9" xfId="180"/>
    <cellStyle name="標準_推進状況調査票４(H14)" xfId="181"/>
    <cellStyle name="Followed Hyperlink" xfId="182"/>
    <cellStyle name="良い" xfId="183"/>
    <cellStyle name="良い 2" xfId="184"/>
    <cellStyle name="良い 2 2" xfId="185"/>
    <cellStyle name="良い 3" xfId="186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Normal="110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0.50390625" style="35" customWidth="1"/>
    <col min="2" max="14" width="6.50390625" style="35" customWidth="1"/>
    <col min="15" max="15" width="9.75390625" style="35" customWidth="1"/>
    <col min="16" max="17" width="6.625" style="35" customWidth="1"/>
    <col min="18" max="18" width="9.00390625" style="35" customWidth="1"/>
    <col min="19" max="20" width="4.625" style="35" customWidth="1"/>
    <col min="21" max="16384" width="9.00390625" style="35" customWidth="1"/>
  </cols>
  <sheetData>
    <row r="1" spans="1:14" ht="19.5" customHeight="1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0" t="s">
        <v>62</v>
      </c>
    </row>
    <row r="3" spans="1:14" s="36" customFormat="1" ht="27" customHeight="1">
      <c r="A3" s="50" t="s">
        <v>0</v>
      </c>
      <c r="B3" s="53" t="s">
        <v>1</v>
      </c>
      <c r="C3" s="54"/>
      <c r="D3" s="54"/>
      <c r="E3" s="54"/>
      <c r="F3" s="55"/>
      <c r="G3" s="56" t="s">
        <v>2</v>
      </c>
      <c r="H3" s="54"/>
      <c r="I3" s="54"/>
      <c r="J3" s="54"/>
      <c r="K3" s="55"/>
      <c r="L3" s="57" t="s">
        <v>3</v>
      </c>
      <c r="M3" s="58"/>
      <c r="N3" s="59"/>
    </row>
    <row r="4" spans="1:14" s="36" customFormat="1" ht="13.5" customHeight="1">
      <c r="A4" s="51"/>
      <c r="B4" s="60" t="s">
        <v>4</v>
      </c>
      <c r="C4" s="23"/>
      <c r="D4" s="68" t="s">
        <v>5</v>
      </c>
      <c r="E4" s="24"/>
      <c r="F4" s="62" t="s">
        <v>6</v>
      </c>
      <c r="G4" s="64" t="s">
        <v>7</v>
      </c>
      <c r="H4" s="24"/>
      <c r="I4" s="68" t="s">
        <v>5</v>
      </c>
      <c r="J4" s="24"/>
      <c r="K4" s="62" t="s">
        <v>6</v>
      </c>
      <c r="L4" s="64" t="s">
        <v>8</v>
      </c>
      <c r="M4" s="24"/>
      <c r="N4" s="62" t="s">
        <v>6</v>
      </c>
    </row>
    <row r="5" spans="1:14" s="36" customFormat="1" ht="37.5" customHeight="1" thickBot="1">
      <c r="A5" s="52"/>
      <c r="B5" s="61"/>
      <c r="C5" s="33" t="s">
        <v>9</v>
      </c>
      <c r="D5" s="69"/>
      <c r="E5" s="33" t="s">
        <v>10</v>
      </c>
      <c r="F5" s="63"/>
      <c r="G5" s="65"/>
      <c r="H5" s="33" t="s">
        <v>9</v>
      </c>
      <c r="I5" s="70"/>
      <c r="J5" s="33" t="s">
        <v>10</v>
      </c>
      <c r="K5" s="63"/>
      <c r="L5" s="65"/>
      <c r="M5" s="33" t="s">
        <v>11</v>
      </c>
      <c r="N5" s="63"/>
    </row>
    <row r="6" spans="1:14" ht="15.75" customHeight="1" thickTop="1">
      <c r="A6" s="32" t="s">
        <v>12</v>
      </c>
      <c r="B6" s="81">
        <v>71</v>
      </c>
      <c r="C6" s="76">
        <v>69</v>
      </c>
      <c r="D6" s="82">
        <v>2264</v>
      </c>
      <c r="E6" s="77">
        <v>774</v>
      </c>
      <c r="F6" s="83">
        <f>E6/D6*100</f>
        <v>34.187279151943464</v>
      </c>
      <c r="G6" s="75">
        <v>6</v>
      </c>
      <c r="H6" s="76">
        <v>4</v>
      </c>
      <c r="I6" s="76">
        <v>46</v>
      </c>
      <c r="J6" s="76">
        <v>13</v>
      </c>
      <c r="K6" s="84">
        <f>J6/I6*100</f>
        <v>28.26086956521739</v>
      </c>
      <c r="L6" s="85">
        <v>86</v>
      </c>
      <c r="M6" s="86">
        <v>16</v>
      </c>
      <c r="N6" s="87">
        <f>M6/L6*100</f>
        <v>18.6046511627907</v>
      </c>
    </row>
    <row r="7" spans="1:14" s="72" customFormat="1" ht="15.75" customHeight="1">
      <c r="A7" s="71" t="s">
        <v>13</v>
      </c>
      <c r="B7" s="75">
        <v>92</v>
      </c>
      <c r="C7" s="76">
        <v>91</v>
      </c>
      <c r="D7" s="76">
        <v>1469</v>
      </c>
      <c r="E7" s="77">
        <v>538</v>
      </c>
      <c r="F7" s="83">
        <f>E7/D7*100</f>
        <v>36.62355343771273</v>
      </c>
      <c r="G7" s="75">
        <v>6</v>
      </c>
      <c r="H7" s="76">
        <v>5</v>
      </c>
      <c r="I7" s="76">
        <v>33</v>
      </c>
      <c r="J7" s="76">
        <v>6</v>
      </c>
      <c r="K7" s="84">
        <f>J7/I7*100</f>
        <v>18.181818181818183</v>
      </c>
      <c r="L7" s="88">
        <v>47</v>
      </c>
      <c r="M7" s="89">
        <v>6</v>
      </c>
      <c r="N7" s="90">
        <v>12.8</v>
      </c>
    </row>
    <row r="8" spans="1:14" ht="15.75" customHeight="1">
      <c r="A8" s="19" t="s">
        <v>18</v>
      </c>
      <c r="B8" s="75">
        <v>73</v>
      </c>
      <c r="C8" s="76">
        <v>67</v>
      </c>
      <c r="D8" s="76">
        <v>1206</v>
      </c>
      <c r="E8" s="77">
        <v>429</v>
      </c>
      <c r="F8" s="78">
        <f>ROUND(E8/D8*100,1)</f>
        <v>35.6</v>
      </c>
      <c r="G8" s="75">
        <v>6</v>
      </c>
      <c r="H8" s="76">
        <v>2</v>
      </c>
      <c r="I8" s="76">
        <v>41</v>
      </c>
      <c r="J8" s="76">
        <v>5</v>
      </c>
      <c r="K8" s="91">
        <f>ROUND(J8/I8*100,1)</f>
        <v>12.2</v>
      </c>
      <c r="L8" s="88">
        <v>36</v>
      </c>
      <c r="M8" s="89">
        <v>10</v>
      </c>
      <c r="N8" s="90">
        <f>ROUND(M8/L8*100,1)</f>
        <v>27.8</v>
      </c>
    </row>
    <row r="9" spans="1:14" ht="15.75" customHeight="1">
      <c r="A9" s="18" t="s">
        <v>19</v>
      </c>
      <c r="B9" s="75">
        <v>61</v>
      </c>
      <c r="C9" s="76">
        <v>53</v>
      </c>
      <c r="D9" s="76">
        <v>787</v>
      </c>
      <c r="E9" s="77">
        <v>223</v>
      </c>
      <c r="F9" s="92">
        <f>ROUND(E9/D9*100,1)</f>
        <v>28.3</v>
      </c>
      <c r="G9" s="75">
        <v>6</v>
      </c>
      <c r="H9" s="76">
        <v>4</v>
      </c>
      <c r="I9" s="76">
        <v>44</v>
      </c>
      <c r="J9" s="76">
        <v>8</v>
      </c>
      <c r="K9" s="93">
        <f>ROUND(J9/I9*100,1)</f>
        <v>18.2</v>
      </c>
      <c r="L9" s="37">
        <v>34</v>
      </c>
      <c r="M9" s="38">
        <v>10</v>
      </c>
      <c r="N9" s="39">
        <f>ROUND(M9/L9*100,1)</f>
        <v>29.4</v>
      </c>
    </row>
    <row r="10" spans="1:14" s="73" customFormat="1" ht="15.75" customHeight="1">
      <c r="A10" s="74" t="s">
        <v>20</v>
      </c>
      <c r="B10" s="75">
        <v>55</v>
      </c>
      <c r="C10" s="76">
        <v>54</v>
      </c>
      <c r="D10" s="76">
        <v>749</v>
      </c>
      <c r="E10" s="77">
        <v>262</v>
      </c>
      <c r="F10" s="78">
        <f>ROUND(E10/D10*100,1)</f>
        <v>35</v>
      </c>
      <c r="G10" s="75">
        <v>6</v>
      </c>
      <c r="H10" s="76">
        <v>5</v>
      </c>
      <c r="I10" s="76">
        <v>40</v>
      </c>
      <c r="J10" s="76">
        <v>7</v>
      </c>
      <c r="K10" s="91">
        <f>ROUND(J10/I10*100,1)</f>
        <v>17.5</v>
      </c>
      <c r="L10" s="88">
        <v>27</v>
      </c>
      <c r="M10" s="89">
        <v>7</v>
      </c>
      <c r="N10" s="90">
        <f>ROUND(M10/L10*100,1)</f>
        <v>25.9</v>
      </c>
    </row>
    <row r="11" spans="1:14" s="72" customFormat="1" ht="15.75" customHeight="1">
      <c r="A11" s="71" t="s">
        <v>21</v>
      </c>
      <c r="B11" s="75">
        <v>33</v>
      </c>
      <c r="C11" s="76">
        <v>30</v>
      </c>
      <c r="D11" s="76">
        <v>439</v>
      </c>
      <c r="E11" s="77">
        <v>154</v>
      </c>
      <c r="F11" s="78">
        <f>ROUND(E11/D11*100,1)</f>
        <v>35.1</v>
      </c>
      <c r="G11" s="75">
        <v>6</v>
      </c>
      <c r="H11" s="76">
        <v>5</v>
      </c>
      <c r="I11" s="76">
        <v>33</v>
      </c>
      <c r="J11" s="76">
        <v>7</v>
      </c>
      <c r="K11" s="91">
        <f>ROUND(J11/I11*100,1)</f>
        <v>21.2</v>
      </c>
      <c r="L11" s="88">
        <v>19</v>
      </c>
      <c r="M11" s="89">
        <v>2</v>
      </c>
      <c r="N11" s="90">
        <f>ROUND(M11/L11*100,1)</f>
        <v>10.5</v>
      </c>
    </row>
    <row r="12" spans="1:14" s="73" customFormat="1" ht="15.75" customHeight="1">
      <c r="A12" s="20" t="s">
        <v>22</v>
      </c>
      <c r="B12" s="75">
        <v>32</v>
      </c>
      <c r="C12" s="76">
        <v>29</v>
      </c>
      <c r="D12" s="76">
        <v>339</v>
      </c>
      <c r="E12" s="77">
        <v>106</v>
      </c>
      <c r="F12" s="78">
        <f>ROUND(E12/D12*100,1)</f>
        <v>31.3</v>
      </c>
      <c r="G12" s="75">
        <v>6</v>
      </c>
      <c r="H12" s="76">
        <v>4</v>
      </c>
      <c r="I12" s="76">
        <v>30</v>
      </c>
      <c r="J12" s="76">
        <v>7</v>
      </c>
      <c r="K12" s="91">
        <f>ROUND(J12/I12*100,1)</f>
        <v>23.3</v>
      </c>
      <c r="L12" s="88">
        <v>14</v>
      </c>
      <c r="M12" s="89">
        <v>6</v>
      </c>
      <c r="N12" s="90">
        <f>ROUND(M12/L12*100,1)</f>
        <v>42.9</v>
      </c>
    </row>
    <row r="13" spans="1:14" ht="15.75" customHeight="1">
      <c r="A13" s="18" t="s">
        <v>23</v>
      </c>
      <c r="B13" s="75">
        <v>76</v>
      </c>
      <c r="C13" s="76">
        <v>66</v>
      </c>
      <c r="D13" s="76">
        <v>922</v>
      </c>
      <c r="E13" s="77">
        <v>246</v>
      </c>
      <c r="F13" s="92">
        <f aca="true" t="shared" si="0" ref="F13:F51">ROUND(E13/D13*100,1)</f>
        <v>26.7</v>
      </c>
      <c r="G13" s="75">
        <v>6</v>
      </c>
      <c r="H13" s="76">
        <v>5</v>
      </c>
      <c r="I13" s="76">
        <v>34</v>
      </c>
      <c r="J13" s="76">
        <v>10</v>
      </c>
      <c r="K13" s="93">
        <f aca="true" t="shared" si="1" ref="K13:K48">ROUND(J13/I13*100,1)</f>
        <v>29.4</v>
      </c>
      <c r="L13" s="37">
        <v>36</v>
      </c>
      <c r="M13" s="38">
        <v>6</v>
      </c>
      <c r="N13" s="39">
        <f aca="true" t="shared" si="2" ref="N13:N48">ROUND(M13/L13*100,1)</f>
        <v>16.7</v>
      </c>
    </row>
    <row r="14" spans="1:14" s="36" customFormat="1" ht="15.75" customHeight="1">
      <c r="A14" s="20" t="s">
        <v>24</v>
      </c>
      <c r="B14" s="75">
        <v>60</v>
      </c>
      <c r="C14" s="76">
        <v>53</v>
      </c>
      <c r="D14" s="76">
        <v>577</v>
      </c>
      <c r="E14" s="77">
        <v>163</v>
      </c>
      <c r="F14" s="92">
        <f t="shared" si="0"/>
        <v>28.2</v>
      </c>
      <c r="G14" s="75">
        <v>5</v>
      </c>
      <c r="H14" s="76">
        <v>2</v>
      </c>
      <c r="I14" s="76">
        <v>32</v>
      </c>
      <c r="J14" s="76">
        <v>3</v>
      </c>
      <c r="K14" s="93">
        <f t="shared" si="1"/>
        <v>9.4</v>
      </c>
      <c r="L14" s="37">
        <v>22</v>
      </c>
      <c r="M14" s="38">
        <v>2</v>
      </c>
      <c r="N14" s="39">
        <f t="shared" si="2"/>
        <v>9.1</v>
      </c>
    </row>
    <row r="15" spans="1:14" s="72" customFormat="1" ht="15.75" customHeight="1">
      <c r="A15" s="18" t="s">
        <v>25</v>
      </c>
      <c r="B15" s="75">
        <v>32</v>
      </c>
      <c r="C15" s="76">
        <v>29</v>
      </c>
      <c r="D15" s="94">
        <v>362</v>
      </c>
      <c r="E15" s="77">
        <v>98</v>
      </c>
      <c r="F15" s="78">
        <f t="shared" si="0"/>
        <v>27.1</v>
      </c>
      <c r="G15" s="75">
        <v>6</v>
      </c>
      <c r="H15" s="76">
        <v>3</v>
      </c>
      <c r="I15" s="76">
        <v>38</v>
      </c>
      <c r="J15" s="76">
        <v>6</v>
      </c>
      <c r="K15" s="91">
        <f t="shared" si="1"/>
        <v>15.8</v>
      </c>
      <c r="L15" s="88">
        <v>23</v>
      </c>
      <c r="M15" s="89">
        <v>5</v>
      </c>
      <c r="N15" s="90">
        <f t="shared" si="2"/>
        <v>21.7</v>
      </c>
    </row>
    <row r="16" spans="1:14" s="36" customFormat="1" ht="15.75" customHeight="1">
      <c r="A16" s="20" t="s">
        <v>26</v>
      </c>
      <c r="B16" s="81">
        <v>20</v>
      </c>
      <c r="C16" s="76">
        <v>13</v>
      </c>
      <c r="D16" s="82">
        <v>221</v>
      </c>
      <c r="E16" s="77">
        <v>34</v>
      </c>
      <c r="F16" s="78">
        <f t="shared" si="0"/>
        <v>15.4</v>
      </c>
      <c r="G16" s="75">
        <v>6</v>
      </c>
      <c r="H16" s="76">
        <v>3</v>
      </c>
      <c r="I16" s="76">
        <v>32</v>
      </c>
      <c r="J16" s="76">
        <v>7</v>
      </c>
      <c r="K16" s="93">
        <f t="shared" si="1"/>
        <v>21.9</v>
      </c>
      <c r="L16" s="37">
        <v>14</v>
      </c>
      <c r="M16" s="38">
        <v>4</v>
      </c>
      <c r="N16" s="39">
        <f t="shared" si="2"/>
        <v>28.6</v>
      </c>
    </row>
    <row r="17" spans="1:14" s="72" customFormat="1" ht="15.75" customHeight="1">
      <c r="A17" s="71" t="s">
        <v>27</v>
      </c>
      <c r="B17" s="75">
        <v>27</v>
      </c>
      <c r="C17" s="76">
        <v>15</v>
      </c>
      <c r="D17" s="76">
        <v>250</v>
      </c>
      <c r="E17" s="77">
        <v>51</v>
      </c>
      <c r="F17" s="95">
        <f t="shared" si="0"/>
        <v>20.4</v>
      </c>
      <c r="G17" s="75">
        <v>6</v>
      </c>
      <c r="H17" s="76">
        <v>3</v>
      </c>
      <c r="I17" s="76">
        <v>39</v>
      </c>
      <c r="J17" s="76">
        <v>4</v>
      </c>
      <c r="K17" s="96">
        <f t="shared" si="1"/>
        <v>10.3</v>
      </c>
      <c r="L17" s="97">
        <v>12</v>
      </c>
      <c r="M17" s="77">
        <v>3</v>
      </c>
      <c r="N17" s="98">
        <f t="shared" si="2"/>
        <v>25</v>
      </c>
    </row>
    <row r="18" spans="1:14" s="36" customFormat="1" ht="15.75" customHeight="1">
      <c r="A18" s="20" t="s">
        <v>28</v>
      </c>
      <c r="B18" s="75">
        <v>17</v>
      </c>
      <c r="C18" s="82">
        <v>14</v>
      </c>
      <c r="D18" s="76">
        <v>221</v>
      </c>
      <c r="E18" s="77">
        <v>62</v>
      </c>
      <c r="F18" s="92">
        <f t="shared" si="0"/>
        <v>28.1</v>
      </c>
      <c r="G18" s="75">
        <v>5</v>
      </c>
      <c r="H18" s="76">
        <v>3</v>
      </c>
      <c r="I18" s="76">
        <v>29</v>
      </c>
      <c r="J18" s="76">
        <v>4</v>
      </c>
      <c r="K18" s="93">
        <f t="shared" si="1"/>
        <v>13.8</v>
      </c>
      <c r="L18" s="37">
        <v>16</v>
      </c>
      <c r="M18" s="38">
        <v>3</v>
      </c>
      <c r="N18" s="39">
        <f t="shared" si="2"/>
        <v>18.8</v>
      </c>
    </row>
    <row r="19" spans="1:14" ht="15.75" customHeight="1">
      <c r="A19" s="18" t="s">
        <v>29</v>
      </c>
      <c r="B19" s="75">
        <v>53</v>
      </c>
      <c r="C19" s="77">
        <v>47</v>
      </c>
      <c r="D19" s="76">
        <v>560</v>
      </c>
      <c r="E19" s="77">
        <v>167</v>
      </c>
      <c r="F19" s="99">
        <f t="shared" si="0"/>
        <v>29.8</v>
      </c>
      <c r="G19" s="75">
        <v>6</v>
      </c>
      <c r="H19" s="76">
        <v>4</v>
      </c>
      <c r="I19" s="76">
        <v>43</v>
      </c>
      <c r="J19" s="76">
        <v>5</v>
      </c>
      <c r="K19" s="93">
        <f t="shared" si="1"/>
        <v>11.6</v>
      </c>
      <c r="L19" s="37">
        <v>24</v>
      </c>
      <c r="M19" s="38">
        <v>5</v>
      </c>
      <c r="N19" s="39">
        <f t="shared" si="2"/>
        <v>20.8</v>
      </c>
    </row>
    <row r="20" spans="1:14" s="36" customFormat="1" ht="15.75" customHeight="1">
      <c r="A20" s="20" t="s">
        <v>30</v>
      </c>
      <c r="B20" s="75">
        <v>33</v>
      </c>
      <c r="C20" s="77">
        <v>30</v>
      </c>
      <c r="D20" s="76">
        <v>370</v>
      </c>
      <c r="E20" s="77">
        <v>112</v>
      </c>
      <c r="F20" s="92">
        <f t="shared" si="0"/>
        <v>30.3</v>
      </c>
      <c r="G20" s="75">
        <v>6</v>
      </c>
      <c r="H20" s="76">
        <v>4</v>
      </c>
      <c r="I20" s="76">
        <v>28</v>
      </c>
      <c r="J20" s="76">
        <v>4</v>
      </c>
      <c r="K20" s="93">
        <f t="shared" si="1"/>
        <v>14.3</v>
      </c>
      <c r="L20" s="37">
        <v>16</v>
      </c>
      <c r="M20" s="38">
        <v>2</v>
      </c>
      <c r="N20" s="39">
        <f t="shared" si="2"/>
        <v>12.5</v>
      </c>
    </row>
    <row r="21" spans="1:14" ht="15.75" customHeight="1">
      <c r="A21" s="18" t="s">
        <v>31</v>
      </c>
      <c r="B21" s="75">
        <v>21</v>
      </c>
      <c r="C21" s="76">
        <v>19</v>
      </c>
      <c r="D21" s="82">
        <v>280</v>
      </c>
      <c r="E21" s="77">
        <v>60</v>
      </c>
      <c r="F21" s="92">
        <f t="shared" si="0"/>
        <v>21.4</v>
      </c>
      <c r="G21" s="75">
        <v>6</v>
      </c>
      <c r="H21" s="76">
        <v>3</v>
      </c>
      <c r="I21" s="76">
        <v>26</v>
      </c>
      <c r="J21" s="76">
        <v>6</v>
      </c>
      <c r="K21" s="93">
        <f t="shared" si="1"/>
        <v>23.1</v>
      </c>
      <c r="L21" s="37">
        <v>12</v>
      </c>
      <c r="M21" s="38">
        <v>2</v>
      </c>
      <c r="N21" s="39">
        <f t="shared" si="2"/>
        <v>16.7</v>
      </c>
    </row>
    <row r="22" spans="1:23" s="36" customFormat="1" ht="15.75" customHeight="1">
      <c r="A22" s="34" t="s">
        <v>32</v>
      </c>
      <c r="B22" s="75">
        <v>43</v>
      </c>
      <c r="C22" s="100">
        <v>37</v>
      </c>
      <c r="D22" s="76">
        <v>559</v>
      </c>
      <c r="E22" s="77">
        <v>166</v>
      </c>
      <c r="F22" s="92">
        <f t="shared" si="0"/>
        <v>29.7</v>
      </c>
      <c r="G22" s="75">
        <v>6</v>
      </c>
      <c r="H22" s="76">
        <v>2</v>
      </c>
      <c r="I22" s="76">
        <v>31</v>
      </c>
      <c r="J22" s="76">
        <v>3</v>
      </c>
      <c r="K22" s="93">
        <f t="shared" si="1"/>
        <v>9.7</v>
      </c>
      <c r="L22" s="88">
        <v>26</v>
      </c>
      <c r="M22" s="89">
        <v>5</v>
      </c>
      <c r="N22" s="39">
        <f t="shared" si="2"/>
        <v>19.2</v>
      </c>
      <c r="O22" s="35"/>
      <c r="P22" s="35"/>
      <c r="Q22" s="35"/>
      <c r="R22" s="35"/>
      <c r="S22" s="35"/>
      <c r="T22" s="35"/>
      <c r="U22" s="35"/>
      <c r="V22" s="35"/>
      <c r="W22" s="35"/>
    </row>
    <row r="23" spans="1:14" ht="15.75" customHeight="1">
      <c r="A23" s="18" t="s">
        <v>14</v>
      </c>
      <c r="B23" s="97">
        <v>40</v>
      </c>
      <c r="C23" s="77">
        <v>34</v>
      </c>
      <c r="D23" s="77">
        <v>585</v>
      </c>
      <c r="E23" s="77">
        <v>141</v>
      </c>
      <c r="F23" s="92">
        <f t="shared" si="0"/>
        <v>24.1</v>
      </c>
      <c r="G23" s="75">
        <v>6</v>
      </c>
      <c r="H23" s="76">
        <v>2</v>
      </c>
      <c r="I23" s="76">
        <v>36</v>
      </c>
      <c r="J23" s="76">
        <v>3</v>
      </c>
      <c r="K23" s="93">
        <f t="shared" si="1"/>
        <v>8.3</v>
      </c>
      <c r="L23" s="37">
        <v>18</v>
      </c>
      <c r="M23" s="38">
        <v>1</v>
      </c>
      <c r="N23" s="39">
        <f t="shared" si="2"/>
        <v>5.6</v>
      </c>
    </row>
    <row r="24" spans="1:14" s="73" customFormat="1" ht="15.75" customHeight="1">
      <c r="A24" s="20" t="s">
        <v>33</v>
      </c>
      <c r="B24" s="75">
        <v>23</v>
      </c>
      <c r="C24" s="76">
        <v>20</v>
      </c>
      <c r="D24" s="76">
        <v>322</v>
      </c>
      <c r="E24" s="77">
        <v>74</v>
      </c>
      <c r="F24" s="78">
        <f t="shared" si="0"/>
        <v>23</v>
      </c>
      <c r="G24" s="75">
        <v>6</v>
      </c>
      <c r="H24" s="76">
        <v>3</v>
      </c>
      <c r="I24" s="76">
        <v>40</v>
      </c>
      <c r="J24" s="76">
        <v>5</v>
      </c>
      <c r="K24" s="91">
        <f t="shared" si="1"/>
        <v>12.5</v>
      </c>
      <c r="L24" s="88">
        <v>18</v>
      </c>
      <c r="M24" s="89">
        <v>2</v>
      </c>
      <c r="N24" s="90">
        <f t="shared" si="2"/>
        <v>11.1</v>
      </c>
    </row>
    <row r="25" spans="1:24" ht="15.75" customHeight="1">
      <c r="A25" s="18" t="s">
        <v>34</v>
      </c>
      <c r="B25" s="75">
        <v>22</v>
      </c>
      <c r="C25" s="76">
        <v>19</v>
      </c>
      <c r="D25" s="76">
        <v>271</v>
      </c>
      <c r="E25" s="77">
        <v>60</v>
      </c>
      <c r="F25" s="92">
        <f t="shared" si="0"/>
        <v>22.1</v>
      </c>
      <c r="G25" s="75">
        <v>5</v>
      </c>
      <c r="H25" s="76">
        <v>5</v>
      </c>
      <c r="I25" s="76">
        <v>33</v>
      </c>
      <c r="J25" s="76">
        <v>6</v>
      </c>
      <c r="K25" s="93">
        <f t="shared" si="1"/>
        <v>18.2</v>
      </c>
      <c r="L25" s="37">
        <v>16</v>
      </c>
      <c r="M25" s="38">
        <v>3</v>
      </c>
      <c r="N25" s="39">
        <f t="shared" si="2"/>
        <v>18.8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6" customFormat="1" ht="15.75" customHeight="1">
      <c r="A26" s="20" t="s">
        <v>35</v>
      </c>
      <c r="B26" s="75">
        <v>36</v>
      </c>
      <c r="C26" s="76">
        <v>34</v>
      </c>
      <c r="D26" s="76">
        <v>479</v>
      </c>
      <c r="E26" s="77">
        <v>110</v>
      </c>
      <c r="F26" s="92">
        <f t="shared" si="0"/>
        <v>23</v>
      </c>
      <c r="G26" s="75">
        <v>6</v>
      </c>
      <c r="H26" s="76">
        <v>5</v>
      </c>
      <c r="I26" s="76">
        <v>32</v>
      </c>
      <c r="J26" s="76">
        <v>7</v>
      </c>
      <c r="K26" s="93">
        <f t="shared" si="1"/>
        <v>21.9</v>
      </c>
      <c r="L26" s="37">
        <v>14</v>
      </c>
      <c r="M26" s="38">
        <v>4</v>
      </c>
      <c r="N26" s="39">
        <f t="shared" si="2"/>
        <v>28.6</v>
      </c>
      <c r="X26" s="35"/>
    </row>
    <row r="27" spans="1:24" ht="15.75" customHeight="1">
      <c r="A27" s="18" t="s">
        <v>36</v>
      </c>
      <c r="B27" s="75">
        <v>20</v>
      </c>
      <c r="C27" s="76">
        <v>14</v>
      </c>
      <c r="D27" s="76">
        <v>116</v>
      </c>
      <c r="E27" s="77">
        <v>29</v>
      </c>
      <c r="F27" s="92">
        <f>ROUND(E27/D27*100,1)</f>
        <v>25</v>
      </c>
      <c r="G27" s="75">
        <v>6</v>
      </c>
      <c r="H27" s="76">
        <v>3</v>
      </c>
      <c r="I27" s="76">
        <v>29</v>
      </c>
      <c r="J27" s="76">
        <v>6</v>
      </c>
      <c r="K27" s="93">
        <f t="shared" si="1"/>
        <v>20.7</v>
      </c>
      <c r="L27" s="37">
        <v>10</v>
      </c>
      <c r="M27" s="38">
        <v>2</v>
      </c>
      <c r="N27" s="39">
        <f t="shared" si="2"/>
        <v>20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s="36" customFormat="1" ht="15.75" customHeight="1">
      <c r="A28" s="20" t="s">
        <v>37</v>
      </c>
      <c r="B28" s="75">
        <v>7</v>
      </c>
      <c r="C28" s="76">
        <v>7</v>
      </c>
      <c r="D28" s="76">
        <v>243</v>
      </c>
      <c r="E28" s="77">
        <v>87</v>
      </c>
      <c r="F28" s="92">
        <f t="shared" si="0"/>
        <v>35.8</v>
      </c>
      <c r="G28" s="75">
        <v>2</v>
      </c>
      <c r="H28" s="76">
        <v>1</v>
      </c>
      <c r="I28" s="76">
        <v>6</v>
      </c>
      <c r="J28" s="76">
        <v>1</v>
      </c>
      <c r="K28" s="93">
        <f t="shared" si="1"/>
        <v>16.7</v>
      </c>
      <c r="L28" s="37">
        <v>13</v>
      </c>
      <c r="M28" s="38">
        <v>1</v>
      </c>
      <c r="N28" s="39">
        <f t="shared" si="2"/>
        <v>7.7</v>
      </c>
      <c r="X28" s="35"/>
    </row>
    <row r="29" spans="1:24" s="72" customFormat="1" ht="15.75" customHeight="1">
      <c r="A29" s="71" t="s">
        <v>38</v>
      </c>
      <c r="B29" s="75">
        <v>36</v>
      </c>
      <c r="C29" s="82">
        <v>30</v>
      </c>
      <c r="D29" s="76">
        <v>574</v>
      </c>
      <c r="E29" s="77">
        <v>178</v>
      </c>
      <c r="F29" s="78">
        <f t="shared" si="0"/>
        <v>31</v>
      </c>
      <c r="G29" s="75">
        <v>6</v>
      </c>
      <c r="H29" s="76">
        <v>2</v>
      </c>
      <c r="I29" s="76">
        <v>34</v>
      </c>
      <c r="J29" s="76">
        <v>3</v>
      </c>
      <c r="K29" s="91">
        <f t="shared" si="1"/>
        <v>8.8</v>
      </c>
      <c r="L29" s="88">
        <v>14</v>
      </c>
      <c r="M29" s="89">
        <v>2</v>
      </c>
      <c r="N29" s="90">
        <f t="shared" si="2"/>
        <v>14.3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s="73" customFormat="1" ht="15.75" customHeight="1">
      <c r="A30" s="20" t="s">
        <v>39</v>
      </c>
      <c r="B30" s="75">
        <v>73</v>
      </c>
      <c r="C30" s="76">
        <v>61</v>
      </c>
      <c r="D30" s="76">
        <v>884</v>
      </c>
      <c r="E30" s="77">
        <v>241</v>
      </c>
      <c r="F30" s="78">
        <f t="shared" si="0"/>
        <v>27.3</v>
      </c>
      <c r="G30" s="75">
        <v>5</v>
      </c>
      <c r="H30" s="76">
        <v>4</v>
      </c>
      <c r="I30" s="76">
        <v>36</v>
      </c>
      <c r="J30" s="76">
        <v>7</v>
      </c>
      <c r="K30" s="91">
        <f t="shared" si="1"/>
        <v>19.4</v>
      </c>
      <c r="L30" s="88">
        <v>18</v>
      </c>
      <c r="M30" s="89">
        <v>5</v>
      </c>
      <c r="N30" s="90">
        <f t="shared" si="2"/>
        <v>27.8</v>
      </c>
      <c r="X30" s="72"/>
    </row>
    <row r="31" spans="1:24" ht="15.75" customHeight="1">
      <c r="A31" s="18" t="s">
        <v>40</v>
      </c>
      <c r="B31" s="75">
        <v>68</v>
      </c>
      <c r="C31" s="76">
        <v>61</v>
      </c>
      <c r="D31" s="76">
        <v>819</v>
      </c>
      <c r="E31" s="77">
        <v>249</v>
      </c>
      <c r="F31" s="92">
        <f t="shared" si="0"/>
        <v>30.4</v>
      </c>
      <c r="G31" s="75">
        <v>5</v>
      </c>
      <c r="H31" s="76">
        <v>3</v>
      </c>
      <c r="I31" s="76">
        <v>27</v>
      </c>
      <c r="J31" s="76">
        <v>4</v>
      </c>
      <c r="K31" s="93">
        <f t="shared" si="1"/>
        <v>14.8</v>
      </c>
      <c r="L31" s="37">
        <v>17</v>
      </c>
      <c r="M31" s="38">
        <v>1</v>
      </c>
      <c r="N31" s="39">
        <f t="shared" si="2"/>
        <v>5.9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s="36" customFormat="1" ht="15.75" customHeight="1">
      <c r="A32" s="20" t="s">
        <v>41</v>
      </c>
      <c r="B32" s="75">
        <v>38</v>
      </c>
      <c r="C32" s="76">
        <v>36</v>
      </c>
      <c r="D32" s="76">
        <v>589</v>
      </c>
      <c r="E32" s="77">
        <v>163</v>
      </c>
      <c r="F32" s="78">
        <f t="shared" si="0"/>
        <v>27.7</v>
      </c>
      <c r="G32" s="75">
        <v>5</v>
      </c>
      <c r="H32" s="76">
        <v>3</v>
      </c>
      <c r="I32" s="76">
        <v>34</v>
      </c>
      <c r="J32" s="76">
        <v>4</v>
      </c>
      <c r="K32" s="91">
        <f t="shared" si="1"/>
        <v>11.8</v>
      </c>
      <c r="L32" s="88">
        <v>18</v>
      </c>
      <c r="M32" s="89">
        <v>4</v>
      </c>
      <c r="N32" s="90">
        <f t="shared" si="2"/>
        <v>22.2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5.75" customHeight="1">
      <c r="A33" s="18" t="s">
        <v>42</v>
      </c>
      <c r="B33" s="75">
        <v>39</v>
      </c>
      <c r="C33" s="76">
        <v>33</v>
      </c>
      <c r="D33" s="76">
        <v>520</v>
      </c>
      <c r="E33" s="77">
        <v>133</v>
      </c>
      <c r="F33" s="92">
        <f t="shared" si="0"/>
        <v>25.6</v>
      </c>
      <c r="G33" s="75">
        <v>5</v>
      </c>
      <c r="H33" s="76">
        <v>2</v>
      </c>
      <c r="I33" s="76">
        <v>27</v>
      </c>
      <c r="J33" s="76">
        <v>3</v>
      </c>
      <c r="K33" s="93">
        <f t="shared" si="1"/>
        <v>11.1</v>
      </c>
      <c r="L33" s="37">
        <v>18</v>
      </c>
      <c r="M33" s="38">
        <v>6</v>
      </c>
      <c r="N33" s="39">
        <f t="shared" si="2"/>
        <v>33.3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36" customFormat="1" ht="15.75" customHeight="1">
      <c r="A34" s="20" t="s">
        <v>43</v>
      </c>
      <c r="B34" s="75">
        <v>34</v>
      </c>
      <c r="C34" s="76">
        <v>31</v>
      </c>
      <c r="D34" s="76">
        <v>372</v>
      </c>
      <c r="E34" s="77">
        <v>102</v>
      </c>
      <c r="F34" s="92">
        <f t="shared" si="0"/>
        <v>27.4</v>
      </c>
      <c r="G34" s="75">
        <v>6</v>
      </c>
      <c r="H34" s="76">
        <v>3</v>
      </c>
      <c r="I34" s="76">
        <v>39</v>
      </c>
      <c r="J34" s="76">
        <v>7</v>
      </c>
      <c r="K34" s="93">
        <f t="shared" si="1"/>
        <v>17.9</v>
      </c>
      <c r="L34" s="37">
        <v>14</v>
      </c>
      <c r="M34" s="38">
        <v>1</v>
      </c>
      <c r="N34" s="39">
        <f t="shared" si="2"/>
        <v>7.1</v>
      </c>
      <c r="X34" s="35"/>
    </row>
    <row r="35" spans="1:24" s="72" customFormat="1" ht="15.75" customHeight="1">
      <c r="A35" s="71" t="s">
        <v>63</v>
      </c>
      <c r="B35" s="75">
        <v>43</v>
      </c>
      <c r="C35" s="76">
        <v>39</v>
      </c>
      <c r="D35" s="76">
        <v>516</v>
      </c>
      <c r="E35" s="77">
        <v>149</v>
      </c>
      <c r="F35" s="78">
        <f t="shared" si="0"/>
        <v>28.9</v>
      </c>
      <c r="G35" s="75">
        <v>5</v>
      </c>
      <c r="H35" s="76">
        <v>4</v>
      </c>
      <c r="I35" s="76">
        <v>30</v>
      </c>
      <c r="J35" s="76">
        <v>8</v>
      </c>
      <c r="K35" s="91">
        <f t="shared" si="1"/>
        <v>26.7</v>
      </c>
      <c r="L35" s="88">
        <v>15</v>
      </c>
      <c r="M35" s="89">
        <v>2</v>
      </c>
      <c r="N35" s="90">
        <f t="shared" si="2"/>
        <v>13.3</v>
      </c>
      <c r="X35" s="73"/>
    </row>
    <row r="36" spans="1:24" s="36" customFormat="1" ht="15.75" customHeight="1">
      <c r="A36" s="20" t="s">
        <v>44</v>
      </c>
      <c r="B36" s="75">
        <v>16</v>
      </c>
      <c r="C36" s="76">
        <v>12</v>
      </c>
      <c r="D36" s="76">
        <v>176</v>
      </c>
      <c r="E36" s="77">
        <v>42</v>
      </c>
      <c r="F36" s="92">
        <f>ROUND(E36/D36*100,1)</f>
        <v>23.9</v>
      </c>
      <c r="G36" s="75">
        <v>5</v>
      </c>
      <c r="H36" s="76">
        <v>2</v>
      </c>
      <c r="I36" s="76">
        <v>31</v>
      </c>
      <c r="J36" s="76">
        <v>3</v>
      </c>
      <c r="K36" s="93">
        <f t="shared" si="1"/>
        <v>9.7</v>
      </c>
      <c r="L36" s="37">
        <v>11</v>
      </c>
      <c r="M36" s="38">
        <v>1</v>
      </c>
      <c r="N36" s="39">
        <f t="shared" si="2"/>
        <v>9.1</v>
      </c>
      <c r="X36" s="35"/>
    </row>
    <row r="37" spans="1:24" ht="15.75" customHeight="1">
      <c r="A37" s="18" t="s">
        <v>45</v>
      </c>
      <c r="B37" s="75">
        <v>8</v>
      </c>
      <c r="C37" s="76">
        <v>6</v>
      </c>
      <c r="D37" s="76">
        <v>128</v>
      </c>
      <c r="E37" s="77">
        <v>23</v>
      </c>
      <c r="F37" s="99">
        <f>ROUND(E37/D37*100,1)</f>
        <v>18</v>
      </c>
      <c r="G37" s="75">
        <v>4</v>
      </c>
      <c r="H37" s="76">
        <v>2</v>
      </c>
      <c r="I37" s="76">
        <v>31</v>
      </c>
      <c r="J37" s="76">
        <v>4</v>
      </c>
      <c r="K37" s="93">
        <f t="shared" si="1"/>
        <v>12.9</v>
      </c>
      <c r="L37" s="37">
        <v>12</v>
      </c>
      <c r="M37" s="38">
        <v>2</v>
      </c>
      <c r="N37" s="39">
        <f t="shared" si="2"/>
        <v>16.7</v>
      </c>
      <c r="X37" s="36"/>
    </row>
    <row r="38" spans="1:24" s="73" customFormat="1" ht="15.75" customHeight="1">
      <c r="A38" s="74" t="s">
        <v>46</v>
      </c>
      <c r="B38" s="75">
        <v>14</v>
      </c>
      <c r="C38" s="76">
        <v>12</v>
      </c>
      <c r="D38" s="76">
        <v>110</v>
      </c>
      <c r="E38" s="77">
        <v>21</v>
      </c>
      <c r="F38" s="78">
        <f>ROUND(E38/D38*100,1)</f>
        <v>19.1</v>
      </c>
      <c r="G38" s="75">
        <v>5</v>
      </c>
      <c r="H38" s="76">
        <v>3</v>
      </c>
      <c r="I38" s="76">
        <v>31</v>
      </c>
      <c r="J38" s="76">
        <v>5</v>
      </c>
      <c r="K38" s="91">
        <f t="shared" si="1"/>
        <v>16.1</v>
      </c>
      <c r="L38" s="88">
        <v>7</v>
      </c>
      <c r="M38" s="89">
        <v>1</v>
      </c>
      <c r="N38" s="90">
        <f t="shared" si="2"/>
        <v>14.3</v>
      </c>
      <c r="X38" s="72"/>
    </row>
    <row r="39" spans="1:24" ht="15.75" customHeight="1">
      <c r="A39" s="71" t="s">
        <v>47</v>
      </c>
      <c r="B39" s="75">
        <v>75</v>
      </c>
      <c r="C39" s="76">
        <v>70</v>
      </c>
      <c r="D39" s="76">
        <v>1022</v>
      </c>
      <c r="E39" s="77">
        <v>339</v>
      </c>
      <c r="F39" s="95">
        <f>ROUND(E39/D39*100,1)</f>
        <v>33.2</v>
      </c>
      <c r="G39" s="75">
        <v>6</v>
      </c>
      <c r="H39" s="76">
        <v>6</v>
      </c>
      <c r="I39" s="76">
        <v>38</v>
      </c>
      <c r="J39" s="76">
        <v>14</v>
      </c>
      <c r="K39" s="96">
        <f t="shared" si="1"/>
        <v>36.8</v>
      </c>
      <c r="L39" s="97">
        <v>27</v>
      </c>
      <c r="M39" s="77">
        <v>6</v>
      </c>
      <c r="N39" s="98">
        <f t="shared" si="2"/>
        <v>22.2</v>
      </c>
      <c r="X39" s="36"/>
    </row>
    <row r="40" spans="1:14" s="73" customFormat="1" ht="15.75" customHeight="1">
      <c r="A40" s="20" t="s">
        <v>48</v>
      </c>
      <c r="B40" s="75">
        <v>46</v>
      </c>
      <c r="C40" s="76">
        <v>37</v>
      </c>
      <c r="D40" s="76">
        <v>528</v>
      </c>
      <c r="E40" s="77">
        <v>119</v>
      </c>
      <c r="F40" s="101">
        <f>ROUND(E40/D40*100,1)</f>
        <v>22.5</v>
      </c>
      <c r="G40" s="75">
        <v>6</v>
      </c>
      <c r="H40" s="76">
        <v>4</v>
      </c>
      <c r="I40" s="76">
        <v>35</v>
      </c>
      <c r="J40" s="76">
        <v>6</v>
      </c>
      <c r="K40" s="102">
        <f t="shared" si="1"/>
        <v>17.1</v>
      </c>
      <c r="L40" s="103">
        <v>16</v>
      </c>
      <c r="M40" s="104">
        <v>6</v>
      </c>
      <c r="N40" s="105">
        <f t="shared" si="2"/>
        <v>37.5</v>
      </c>
    </row>
    <row r="41" spans="1:14" s="72" customFormat="1" ht="15.75" customHeight="1">
      <c r="A41" s="71" t="s">
        <v>49</v>
      </c>
      <c r="B41" s="75">
        <v>77</v>
      </c>
      <c r="C41" s="76">
        <v>72</v>
      </c>
      <c r="D41" s="76">
        <v>1135</v>
      </c>
      <c r="E41" s="77">
        <v>357</v>
      </c>
      <c r="F41" s="78">
        <f t="shared" si="0"/>
        <v>31.5</v>
      </c>
      <c r="G41" s="75">
        <v>6</v>
      </c>
      <c r="H41" s="76">
        <v>5</v>
      </c>
      <c r="I41" s="76">
        <v>36</v>
      </c>
      <c r="J41" s="76">
        <v>8</v>
      </c>
      <c r="K41" s="91">
        <f>ROUND(J41/I41*100,1)</f>
        <v>22.2</v>
      </c>
      <c r="L41" s="88">
        <v>36</v>
      </c>
      <c r="M41" s="89">
        <v>6</v>
      </c>
      <c r="N41" s="90">
        <f t="shared" si="2"/>
        <v>16.7</v>
      </c>
    </row>
    <row r="42" spans="1:14" s="36" customFormat="1" ht="15.75" customHeight="1">
      <c r="A42" s="74" t="s">
        <v>50</v>
      </c>
      <c r="B42" s="97">
        <v>37</v>
      </c>
      <c r="C42" s="77">
        <v>27</v>
      </c>
      <c r="D42" s="77">
        <v>377</v>
      </c>
      <c r="E42" s="77">
        <v>97</v>
      </c>
      <c r="F42" s="92">
        <f t="shared" si="0"/>
        <v>25.7</v>
      </c>
      <c r="G42" s="75">
        <v>6</v>
      </c>
      <c r="H42" s="76">
        <v>4</v>
      </c>
      <c r="I42" s="76">
        <v>29</v>
      </c>
      <c r="J42" s="76">
        <v>6</v>
      </c>
      <c r="K42" s="93">
        <f>ROUND(J42/I42*100,1)</f>
        <v>20.7</v>
      </c>
      <c r="L42" s="37">
        <v>22</v>
      </c>
      <c r="M42" s="38">
        <v>6</v>
      </c>
      <c r="N42" s="39">
        <f t="shared" si="2"/>
        <v>27.3</v>
      </c>
    </row>
    <row r="43" spans="1:24" ht="15.75" customHeight="1">
      <c r="A43" s="18" t="s">
        <v>51</v>
      </c>
      <c r="B43" s="75">
        <v>59</v>
      </c>
      <c r="C43" s="76">
        <v>55</v>
      </c>
      <c r="D43" s="76">
        <v>782</v>
      </c>
      <c r="E43" s="77">
        <v>261</v>
      </c>
      <c r="F43" s="78">
        <f t="shared" si="0"/>
        <v>33.4</v>
      </c>
      <c r="G43" s="75">
        <v>6</v>
      </c>
      <c r="H43" s="76">
        <v>5</v>
      </c>
      <c r="I43" s="76">
        <v>39</v>
      </c>
      <c r="J43" s="76">
        <v>5</v>
      </c>
      <c r="K43" s="91">
        <f t="shared" si="1"/>
        <v>12.8</v>
      </c>
      <c r="L43" s="88">
        <v>32</v>
      </c>
      <c r="M43" s="89">
        <v>9</v>
      </c>
      <c r="N43" s="90">
        <f t="shared" si="2"/>
        <v>28.1</v>
      </c>
      <c r="X43" s="36"/>
    </row>
    <row r="44" spans="1:14" s="36" customFormat="1" ht="15.75" customHeight="1">
      <c r="A44" s="20" t="s">
        <v>52</v>
      </c>
      <c r="B44" s="75">
        <v>43</v>
      </c>
      <c r="C44" s="77">
        <v>41</v>
      </c>
      <c r="D44" s="76">
        <v>466</v>
      </c>
      <c r="E44" s="77">
        <v>122</v>
      </c>
      <c r="F44" s="92">
        <f t="shared" si="0"/>
        <v>26.2</v>
      </c>
      <c r="G44" s="75">
        <v>6</v>
      </c>
      <c r="H44" s="76">
        <v>4</v>
      </c>
      <c r="I44" s="76">
        <v>33</v>
      </c>
      <c r="J44" s="76">
        <v>6</v>
      </c>
      <c r="K44" s="93">
        <f t="shared" si="1"/>
        <v>18.2</v>
      </c>
      <c r="L44" s="37">
        <v>27</v>
      </c>
      <c r="M44" s="38">
        <v>5</v>
      </c>
      <c r="N44" s="39">
        <f t="shared" si="2"/>
        <v>18.5</v>
      </c>
    </row>
    <row r="45" spans="1:14" ht="15.75" customHeight="1">
      <c r="A45" s="18" t="s">
        <v>53</v>
      </c>
      <c r="B45" s="97">
        <v>32</v>
      </c>
      <c r="C45" s="77">
        <v>25</v>
      </c>
      <c r="D45" s="77">
        <v>341</v>
      </c>
      <c r="E45" s="77">
        <v>70</v>
      </c>
      <c r="F45" s="92">
        <f t="shared" si="0"/>
        <v>20.5</v>
      </c>
      <c r="G45" s="75">
        <v>5</v>
      </c>
      <c r="H45" s="76">
        <v>2</v>
      </c>
      <c r="I45" s="76">
        <v>32</v>
      </c>
      <c r="J45" s="76">
        <v>3</v>
      </c>
      <c r="K45" s="93">
        <f t="shared" si="1"/>
        <v>9.4</v>
      </c>
      <c r="L45" s="37">
        <v>17</v>
      </c>
      <c r="M45" s="38">
        <v>2</v>
      </c>
      <c r="N45" s="39">
        <f t="shared" si="2"/>
        <v>11.8</v>
      </c>
    </row>
    <row r="46" spans="1:14" s="36" customFormat="1" ht="15.75" customHeight="1">
      <c r="A46" s="20" t="s">
        <v>54</v>
      </c>
      <c r="B46" s="75">
        <v>38</v>
      </c>
      <c r="C46" s="76">
        <v>34</v>
      </c>
      <c r="D46" s="76">
        <v>343</v>
      </c>
      <c r="E46" s="77">
        <v>90</v>
      </c>
      <c r="F46" s="92">
        <f t="shared" si="0"/>
        <v>26.2</v>
      </c>
      <c r="G46" s="75">
        <v>6</v>
      </c>
      <c r="H46" s="76">
        <v>3</v>
      </c>
      <c r="I46" s="76">
        <v>26</v>
      </c>
      <c r="J46" s="76">
        <v>3</v>
      </c>
      <c r="K46" s="93">
        <f t="shared" si="1"/>
        <v>11.5</v>
      </c>
      <c r="L46" s="37">
        <v>21</v>
      </c>
      <c r="M46" s="38">
        <v>5</v>
      </c>
      <c r="N46" s="39">
        <f t="shared" si="2"/>
        <v>23.8</v>
      </c>
    </row>
    <row r="47" spans="1:15" ht="15.75" customHeight="1">
      <c r="A47" s="18" t="s">
        <v>55</v>
      </c>
      <c r="B47" s="75">
        <v>37</v>
      </c>
      <c r="C47" s="76">
        <v>34</v>
      </c>
      <c r="D47" s="76">
        <v>434</v>
      </c>
      <c r="E47" s="77">
        <v>139</v>
      </c>
      <c r="F47" s="92">
        <f t="shared" si="0"/>
        <v>32</v>
      </c>
      <c r="G47" s="75">
        <v>6</v>
      </c>
      <c r="H47" s="76">
        <v>4</v>
      </c>
      <c r="I47" s="76">
        <v>29</v>
      </c>
      <c r="J47" s="76">
        <v>6</v>
      </c>
      <c r="K47" s="93">
        <f t="shared" si="1"/>
        <v>20.7</v>
      </c>
      <c r="L47" s="37">
        <v>12</v>
      </c>
      <c r="M47" s="38">
        <v>3</v>
      </c>
      <c r="N47" s="39">
        <f t="shared" si="2"/>
        <v>25</v>
      </c>
      <c r="O47" s="36"/>
    </row>
    <row r="48" spans="1:14" s="36" customFormat="1" ht="15.75" customHeight="1" thickBot="1">
      <c r="A48" s="21" t="s">
        <v>56</v>
      </c>
      <c r="B48" s="75">
        <v>35</v>
      </c>
      <c r="C48" s="76">
        <v>32</v>
      </c>
      <c r="D48" s="76">
        <v>467</v>
      </c>
      <c r="E48" s="77">
        <v>131</v>
      </c>
      <c r="F48" s="99">
        <f t="shared" si="0"/>
        <v>28.1</v>
      </c>
      <c r="G48" s="75">
        <v>6</v>
      </c>
      <c r="H48" s="76">
        <v>6</v>
      </c>
      <c r="I48" s="76">
        <v>30</v>
      </c>
      <c r="J48" s="76">
        <v>8</v>
      </c>
      <c r="K48" s="93">
        <f t="shared" si="1"/>
        <v>26.7</v>
      </c>
      <c r="L48" s="106">
        <v>15</v>
      </c>
      <c r="M48" s="107">
        <v>7</v>
      </c>
      <c r="N48" s="108">
        <f t="shared" si="2"/>
        <v>46.7</v>
      </c>
    </row>
    <row r="49" spans="1:14" s="36" customFormat="1" ht="15.75" customHeight="1" thickBot="1" thickTop="1">
      <c r="A49" s="22" t="s">
        <v>15</v>
      </c>
      <c r="B49" s="5">
        <f>SUM(B6:B48)</f>
        <v>1795</v>
      </c>
      <c r="C49" s="4">
        <f>SUM(C6:C48)</f>
        <v>1592</v>
      </c>
      <c r="D49" s="4">
        <f>SUM(D6:D48)</f>
        <v>24174</v>
      </c>
      <c r="E49" s="5">
        <f>SUM(E6:E48)</f>
        <v>7172</v>
      </c>
      <c r="F49" s="6">
        <f t="shared" si="0"/>
        <v>29.7</v>
      </c>
      <c r="G49" s="25">
        <f>SUM(G6:G48)</f>
        <v>241</v>
      </c>
      <c r="H49" s="26">
        <f>SUM(H6:H48)</f>
        <v>151</v>
      </c>
      <c r="I49" s="27">
        <f>SUM(I6:I48)</f>
        <v>1422</v>
      </c>
      <c r="J49" s="27">
        <f>SUM(J6:J48)</f>
        <v>246</v>
      </c>
      <c r="K49" s="28">
        <f>J49/I49*100</f>
        <v>17.29957805907173</v>
      </c>
      <c r="L49" s="25">
        <f>SUM(L6:L48)</f>
        <v>922</v>
      </c>
      <c r="M49" s="27">
        <f>SUM(M6:M48)</f>
        <v>187</v>
      </c>
      <c r="N49" s="28">
        <f>M49/L49*100</f>
        <v>20.281995661605208</v>
      </c>
    </row>
    <row r="50" spans="1:15" s="36" customFormat="1" ht="7.5" customHeight="1" thickBot="1">
      <c r="A50" s="40"/>
      <c r="B50" s="15"/>
      <c r="C50" s="15"/>
      <c r="D50" s="16"/>
      <c r="E50" s="15"/>
      <c r="F50" s="17"/>
      <c r="G50" s="8"/>
      <c r="H50" s="8"/>
      <c r="I50" s="8"/>
      <c r="J50" s="8"/>
      <c r="K50" s="9"/>
      <c r="L50" s="8"/>
      <c r="M50" s="8"/>
      <c r="N50" s="9"/>
      <c r="O50" s="35"/>
    </row>
    <row r="51" spans="1:15" s="36" customFormat="1" ht="15.75" customHeight="1" thickBot="1">
      <c r="A51" s="41" t="s">
        <v>16</v>
      </c>
      <c r="B51" s="10">
        <f>B49-B52</f>
        <v>1594</v>
      </c>
      <c r="C51" s="11">
        <f>C49-C52</f>
        <v>1431</v>
      </c>
      <c r="D51" s="11">
        <f>D49-D52</f>
        <v>21832</v>
      </c>
      <c r="E51" s="11">
        <f>E49-E52</f>
        <v>6609</v>
      </c>
      <c r="F51" s="12">
        <f t="shared" si="0"/>
        <v>30.3</v>
      </c>
      <c r="G51" s="10">
        <f>G49-G52</f>
        <v>189</v>
      </c>
      <c r="H51" s="11">
        <f>H49-H52</f>
        <v>122</v>
      </c>
      <c r="I51" s="11">
        <f>I49-I52</f>
        <v>1135</v>
      </c>
      <c r="J51" s="13">
        <f>J49-J52</f>
        <v>196</v>
      </c>
      <c r="K51" s="14">
        <f>J51/I51*100</f>
        <v>17.26872246696035</v>
      </c>
      <c r="L51" s="10">
        <f>L49-L52</f>
        <v>803</v>
      </c>
      <c r="M51" s="13">
        <f>M49-M52</f>
        <v>161</v>
      </c>
      <c r="N51" s="14">
        <f>M51/L51*100</f>
        <v>20.049813200498132</v>
      </c>
      <c r="O51" s="35"/>
    </row>
    <row r="52" spans="1:24" s="36" customFormat="1" ht="15.75" customHeight="1" thickBot="1" thickTop="1">
      <c r="A52" s="42" t="s">
        <v>17</v>
      </c>
      <c r="B52" s="3">
        <f>B12+B16+B17+B21+B26+B27+B28+B36+B37+B38</f>
        <v>201</v>
      </c>
      <c r="C52" s="5">
        <f>C12+C16+C17+C21+C26+C27+C28+C36+C37+C38</f>
        <v>161</v>
      </c>
      <c r="D52" s="5">
        <f>D12+D16+D17+D21+D26+D27+D28+D36+D37+D38</f>
        <v>2342</v>
      </c>
      <c r="E52" s="4">
        <f>E12+E16+E17+E21+E26+E27+E28+E36+E37+E38</f>
        <v>563</v>
      </c>
      <c r="F52" s="6">
        <f>ROUND(E52/D52*100,1)</f>
        <v>24</v>
      </c>
      <c r="G52" s="3">
        <f aca="true" t="shared" si="3" ref="G52:M52">G12+G16+G17+G21+G26+G27+G28+G36+G37+G38</f>
        <v>52</v>
      </c>
      <c r="H52" s="4">
        <f t="shared" si="3"/>
        <v>29</v>
      </c>
      <c r="I52" s="4">
        <f t="shared" si="3"/>
        <v>287</v>
      </c>
      <c r="J52" s="5">
        <f t="shared" si="3"/>
        <v>50</v>
      </c>
      <c r="K52" s="7">
        <f>J52/I52*100</f>
        <v>17.421602787456447</v>
      </c>
      <c r="L52" s="3">
        <f t="shared" si="3"/>
        <v>119</v>
      </c>
      <c r="M52" s="5">
        <f t="shared" si="3"/>
        <v>26</v>
      </c>
      <c r="N52" s="7">
        <f>M52/L52*100</f>
        <v>21.84873949579832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ht="14.25" thickBot="1"/>
    <row r="54" spans="1:8" ht="14.25" thickBot="1">
      <c r="A54" s="43" t="s">
        <v>57</v>
      </c>
      <c r="B54" s="44">
        <v>6</v>
      </c>
      <c r="C54" s="45">
        <v>6</v>
      </c>
      <c r="D54" s="45">
        <v>124</v>
      </c>
      <c r="E54" s="45">
        <v>34</v>
      </c>
      <c r="F54" s="12">
        <f>ROUND(E54/D54*100,1)</f>
        <v>27.4</v>
      </c>
      <c r="H54" s="31" t="s">
        <v>61</v>
      </c>
    </row>
    <row r="55" spans="1:9" ht="14.25" thickBot="1">
      <c r="A55" s="46" t="s">
        <v>58</v>
      </c>
      <c r="B55" s="47">
        <f>SUM(B49+B54)</f>
        <v>1801</v>
      </c>
      <c r="C55" s="48">
        <f>SUM(C49+C54)</f>
        <v>1598</v>
      </c>
      <c r="D55" s="48">
        <f>SUM(D49+D54)</f>
        <v>24298</v>
      </c>
      <c r="E55" s="48">
        <f>SUM(E49+E54)</f>
        <v>7206</v>
      </c>
      <c r="F55" s="49">
        <f>ROUND(E55/D55*100,1)</f>
        <v>29.7</v>
      </c>
      <c r="I55" s="35" t="s">
        <v>60</v>
      </c>
    </row>
    <row r="56" ht="13.5">
      <c r="H56" s="29"/>
    </row>
    <row r="57" ht="13.5">
      <c r="H57" s="29"/>
    </row>
    <row r="58" ht="13.5">
      <c r="H58" s="30"/>
    </row>
    <row r="59" spans="1:14" ht="14.2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</sheetData>
  <sheetProtection/>
  <protectedRanges>
    <protectedRange sqref="B6:E6" name="範囲2_1"/>
    <protectedRange sqref="B22:E22" name="範囲2_1_3"/>
    <protectedRange sqref="B13:E13" name="範囲2_1_4"/>
    <protectedRange sqref="B14:E14" name="範囲2_1_5"/>
    <protectedRange sqref="B8:E8" name="範囲2_1_6"/>
    <protectedRange sqref="B18:E18" name="範囲2_1_7"/>
    <protectedRange sqref="B9:E9" name="範囲2_1_8"/>
    <protectedRange sqref="B23:E23" name="範囲2_1_9"/>
    <protectedRange sqref="B43:E43" name="範囲2_1_11"/>
    <protectedRange sqref="B44:E44" name="範囲2_1_16"/>
    <protectedRange sqref="B31:E31" name="範囲2_1_17"/>
    <protectedRange sqref="B32:E32" name="範囲2_1_18"/>
    <protectedRange sqref="B45:E45" name="範囲2_1_19"/>
    <protectedRange sqref="B19:E19" name="範囲2_1_20"/>
    <protectedRange sqref="B33:E33" name="範囲2_1_23"/>
    <protectedRange sqref="B46:E46" name="範囲2_1_24"/>
    <protectedRange sqref="B20:E20" name="範囲2_1_26"/>
    <protectedRange sqref="B34:E34" name="範囲2_1_27"/>
    <protectedRange sqref="B25:E25" name="範囲2_1_29"/>
    <protectedRange sqref="B47:E47" name="範囲2_1_30"/>
    <protectedRange sqref="B48:E48" name="範囲2_1_31"/>
    <protectedRange sqref="B16:E16" name="範囲2_1_35"/>
    <protectedRange sqref="B21:E21" name="範囲2_1_37"/>
    <protectedRange sqref="B26:E26" name="範囲2_1_38"/>
    <protectedRange sqref="B27:E27" name="範囲2_1_40"/>
    <protectedRange sqref="B28:E28" name="範囲2_1_41"/>
    <protectedRange sqref="B36:E36" name="範囲2_1_42"/>
    <protectedRange sqref="B37:E37" name="範囲2_1_43"/>
    <protectedRange sqref="G6:J6" name="範囲3_1"/>
    <protectedRange sqref="G22:J22" name="範囲3_1_2"/>
    <protectedRange sqref="G13:J13" name="範囲3_1_3"/>
    <protectedRange sqref="G14:J14" name="範囲3_1_4"/>
    <protectedRange sqref="G8:J8" name="範囲3_1_5"/>
    <protectedRange sqref="G18:J18" name="範囲3_1_6"/>
    <protectedRange sqref="G9:J9" name="範囲3_1_7"/>
    <protectedRange sqref="G23:J23" name="範囲3_1_8"/>
    <protectedRange sqref="G43:J43" name="範囲3_1_10"/>
    <protectedRange sqref="G44:J44" name="範囲3_1_15"/>
    <protectedRange sqref="G31:J31" name="範囲3_1_16"/>
    <protectedRange sqref="G32:J32" name="範囲3_1_17"/>
    <protectedRange sqref="G45:J45" name="範囲3_1_18"/>
    <protectedRange sqref="G19:J19" name="範囲3_1_19"/>
    <protectedRange sqref="G33:J33" name="範囲3_1_22"/>
    <protectedRange sqref="G46:J46" name="範囲3_1_23"/>
    <protectedRange sqref="G20:J20" name="範囲3_1_25"/>
    <protectedRange sqref="G34:J34" name="範囲3_1_26"/>
    <protectedRange sqref="G25:J25" name="範囲3_1_28"/>
    <protectedRange sqref="G47:J47" name="範囲3_1_29"/>
    <protectedRange sqref="G48:J48" name="範囲3_1_30"/>
    <protectedRange sqref="G16:J16" name="範囲3_1_34"/>
    <protectedRange sqref="G21:J21" name="範囲3_1_36"/>
    <protectedRange sqref="G26:J26" name="範囲3_1_37"/>
    <protectedRange sqref="G27:J27" name="範囲3_1_38"/>
    <protectedRange sqref="G28:J28" name="範囲3_1_39"/>
    <protectedRange sqref="G36:J36" name="範囲3_1_40"/>
    <protectedRange sqref="G37:J37" name="範囲3_1_41"/>
    <protectedRange sqref="B7:E7" name="範囲2_1_2_1"/>
    <protectedRange sqref="G7:J7" name="範囲3_1_1_1"/>
    <protectedRange sqref="B15:E15" name="範囲2_1_21_1"/>
    <protectedRange sqref="G15:J15" name="範囲3_1_20_1"/>
    <protectedRange sqref="B17:E17" name="範囲2_1_36_1"/>
    <protectedRange sqref="G17:J17" name="範囲3_1_35_1"/>
    <protectedRange sqref="B10:E10" name="範囲2_1_12_1"/>
    <protectedRange sqref="G10:J10" name="範囲3_1_11_1"/>
    <protectedRange sqref="B11:E11" name="範囲2_1_25_1"/>
    <protectedRange sqref="G11:J11" name="範囲3_1_24_1"/>
    <protectedRange sqref="B12:E12" name="範囲2_1_34_1"/>
    <protectedRange sqref="G12:J12" name="範囲3_1_33_1"/>
    <protectedRange sqref="B42:E42" name="範囲2_1_10_1"/>
    <protectedRange sqref="G42:J42" name="範囲3_1_9_1"/>
    <protectedRange sqref="B41:E41" name="範囲2_1_28_1"/>
    <protectedRange sqref="G41:J41" name="範囲3_1_27_1"/>
    <protectedRange sqref="B39:E39" name="範囲2_1_13_1"/>
    <protectedRange sqref="G39:J39" name="範囲3_1_12_1"/>
    <protectedRange sqref="B40:E40" name="範囲2_1_22_1"/>
    <protectedRange sqref="G40:J40" name="範囲3_1_21_1"/>
    <protectedRange sqref="B30:E30" name="範囲2_1_15_1"/>
    <protectedRange sqref="G30:J30" name="範囲3_1_14_1"/>
    <protectedRange sqref="B35:E35" name="範囲2_1_32_1"/>
    <protectedRange sqref="G35:J35" name="範囲3_1_31_1"/>
    <protectedRange sqref="B38:E38" name="範囲2_1_44_1"/>
    <protectedRange sqref="G38:J38" name="範囲3_1_42_1"/>
    <protectedRange sqref="B24:E24" name="範囲2_1_14_1"/>
    <protectedRange sqref="G24:J24" name="範囲3_1_13_1"/>
    <protectedRange sqref="B29:E29" name="範囲2_1_33_1"/>
    <protectedRange sqref="G29:J29" name="範囲3_1_32_1"/>
  </protectedRanges>
  <mergeCells count="14">
    <mergeCell ref="A59:N59"/>
    <mergeCell ref="D4:D5"/>
    <mergeCell ref="F4:F5"/>
    <mergeCell ref="G4:G5"/>
    <mergeCell ref="I4:I5"/>
    <mergeCell ref="A1:N1"/>
    <mergeCell ref="A3:A5"/>
    <mergeCell ref="B3:F3"/>
    <mergeCell ref="G3:K3"/>
    <mergeCell ref="L3:N3"/>
    <mergeCell ref="B4:B5"/>
    <mergeCell ref="K4:K5"/>
    <mergeCell ref="L4:L5"/>
    <mergeCell ref="N4:N5"/>
  </mergeCells>
  <conditionalFormatting sqref="E6 C6">
    <cfRule type="cellIs" priority="43" dxfId="1" operator="lessThanOrEqual" stopIfTrue="1">
      <formula>B6</formula>
    </cfRule>
    <cfRule type="cellIs" priority="44" dxfId="0" operator="greaterThan" stopIfTrue="1">
      <formula>B6</formula>
    </cfRule>
  </conditionalFormatting>
  <conditionalFormatting sqref="H6 J6">
    <cfRule type="cellIs" priority="41" dxfId="1" operator="lessThanOrEqual" stopIfTrue="1">
      <formula>G6</formula>
    </cfRule>
    <cfRule type="cellIs" priority="42" dxfId="0" operator="greaterThan" stopIfTrue="1">
      <formula>G6</formula>
    </cfRule>
  </conditionalFormatting>
  <conditionalFormatting sqref="C38 E38">
    <cfRule type="cellIs" priority="35" dxfId="1" operator="lessThanOrEqual" stopIfTrue="1">
      <formula>B38</formula>
    </cfRule>
    <cfRule type="cellIs" priority="36" dxfId="0" operator="greaterThan" stopIfTrue="1">
      <formula>B38</formula>
    </cfRule>
  </conditionalFormatting>
  <conditionalFormatting sqref="C46 E46">
    <cfRule type="cellIs" priority="3" dxfId="1" operator="lessThanOrEqual" stopIfTrue="1">
      <formula>B46</formula>
    </cfRule>
    <cfRule type="cellIs" priority="4" dxfId="0" operator="greaterThan" stopIfTrue="1">
      <formula>B46</formula>
    </cfRule>
  </conditionalFormatting>
  <conditionalFormatting sqref="H46 J46">
    <cfRule type="cellIs" priority="1" dxfId="1" operator="lessThanOrEqual" stopIfTrue="1">
      <formula>G46</formula>
    </cfRule>
    <cfRule type="cellIs" priority="2" dxfId="0" operator="greaterThan" stopIfTrue="1">
      <formula>G46</formula>
    </cfRule>
  </conditionalFormatting>
  <printOptions/>
  <pageMargins left="0.6692913385826772" right="0.5905511811023623" top="0.3937007874015748" bottom="0" header="0.5118110236220472" footer="0.31496062992125984"/>
  <pageSetup fitToHeight="1" fitToWidth="1" horizontalDpi="600" verticalDpi="600" orientation="portrait" paperSize="9" scale="96" r:id="rId1"/>
  <headerFooter>
    <oddFooter>&amp;C&amp;"Century,標準"&amp;10
- 137 -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2018-03-09T01:26:35Z</cp:lastPrinted>
  <dcterms:created xsi:type="dcterms:W3CDTF">2002-10-25T09:31:34Z</dcterms:created>
  <dcterms:modified xsi:type="dcterms:W3CDTF">2019-03-18T10:56:48Z</dcterms:modified>
  <cp:category/>
  <cp:version/>
  <cp:contentType/>
  <cp:contentStatus/>
</cp:coreProperties>
</file>