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7SV1PF001\Redirect$\DeguchiMa\Desktop\新しいフォルダー (2)\"/>
    </mc:Choice>
  </mc:AlternateContent>
  <bookViews>
    <workbookView xWindow="0" yWindow="0" windowWidth="20490" windowHeight="7560" tabRatio="869"/>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62913" calcMode="manual"/>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F1078" i="18"/>
  <c r="BI1078" i="18" s="1"/>
  <c r="BF1077" i="18"/>
  <c r="BF1076" i="18"/>
  <c r="BF1075" i="18"/>
  <c r="BF1074" i="18"/>
  <c r="BI1074" i="18" s="1"/>
  <c r="BF1073" i="18"/>
  <c r="BF1064" i="18"/>
  <c r="BE1064" i="18"/>
  <c r="BF1050" i="18"/>
  <c r="BI1050" i="18" s="1"/>
  <c r="BF1049" i="18"/>
  <c r="BF1048" i="18"/>
  <c r="BI1048" i="18" s="1"/>
  <c r="BF1047" i="18"/>
  <c r="BI1047" i="18" s="1"/>
  <c r="BF1046" i="18"/>
  <c r="BI1046" i="18" s="1"/>
  <c r="BF1045" i="18"/>
  <c r="BF1044" i="18"/>
  <c r="BI1044" i="18" s="1"/>
  <c r="BF1035" i="18"/>
  <c r="BE1035" i="18"/>
  <c r="BF1021" i="18"/>
  <c r="BF1020" i="18"/>
  <c r="BF1019" i="18"/>
  <c r="BF1018" i="18"/>
  <c r="BI1018" i="18" s="1"/>
  <c r="BF1017" i="18"/>
  <c r="BF1016" i="18"/>
  <c r="BF1015" i="18"/>
  <c r="BF1006" i="18"/>
  <c r="BI1006" i="18" s="1"/>
  <c r="BE1006" i="18"/>
  <c r="BF990" i="18"/>
  <c r="BI990" i="18" s="1"/>
  <c r="BF989" i="18"/>
  <c r="BI989" i="18" s="1"/>
  <c r="BF988" i="18"/>
  <c r="BI988" i="18" s="1"/>
  <c r="BF987" i="18"/>
  <c r="BF986" i="18"/>
  <c r="BI986" i="18" s="1"/>
  <c r="BF985" i="18"/>
  <c r="BI985" i="18" s="1"/>
  <c r="BF984" i="18"/>
  <c r="BI984" i="18" s="1"/>
  <c r="BF975" i="18"/>
  <c r="BE975" i="18"/>
  <c r="BF961" i="18"/>
  <c r="BF960" i="18"/>
  <c r="BI960" i="18" s="1"/>
  <c r="BF959" i="18"/>
  <c r="BF958" i="18"/>
  <c r="BF957" i="18"/>
  <c r="BF956" i="18"/>
  <c r="BI956" i="18" s="1"/>
  <c r="BF955" i="18"/>
  <c r="BF946" i="18"/>
  <c r="BE946" i="18"/>
  <c r="BF932" i="18"/>
  <c r="BI932" i="18" s="1"/>
  <c r="BF931" i="18"/>
  <c r="BF930" i="18"/>
  <c r="BI930" i="18" s="1"/>
  <c r="BF929" i="18"/>
  <c r="BI929" i="18" s="1"/>
  <c r="BF928" i="18"/>
  <c r="BI928" i="18" s="1"/>
  <c r="BF927" i="18"/>
  <c r="BF926" i="18"/>
  <c r="BI926" i="18" s="1"/>
  <c r="BF917" i="18"/>
  <c r="BE917" i="18"/>
  <c r="BF903" i="18"/>
  <c r="BF902" i="18"/>
  <c r="BF901" i="18"/>
  <c r="BF900" i="18"/>
  <c r="BI900" i="18" s="1"/>
  <c r="BF899" i="18"/>
  <c r="BF898" i="18"/>
  <c r="BF897" i="18"/>
  <c r="BF888" i="18"/>
  <c r="BI888" i="18" s="1"/>
  <c r="BE888" i="18"/>
  <c r="BF874" i="18"/>
  <c r="BI874" i="18" s="1"/>
  <c r="BF873" i="18"/>
  <c r="BI873" i="18" s="1"/>
  <c r="BF872" i="18"/>
  <c r="BI872" i="18" s="1"/>
  <c r="BF871" i="18"/>
  <c r="BF870" i="18"/>
  <c r="BI870" i="18" s="1"/>
  <c r="BF869" i="18"/>
  <c r="BI869" i="18" s="1"/>
  <c r="BF868" i="18"/>
  <c r="BI868" i="18" s="1"/>
  <c r="BF859" i="18"/>
  <c r="BE859" i="18"/>
  <c r="BF843" i="18"/>
  <c r="BF842" i="18"/>
  <c r="BI842" i="18" s="1"/>
  <c r="BF841" i="18"/>
  <c r="BF840" i="18"/>
  <c r="BF839" i="18"/>
  <c r="BF838" i="18"/>
  <c r="BI838" i="18" s="1"/>
  <c r="BF837" i="18"/>
  <c r="BF828" i="18"/>
  <c r="BE828" i="18"/>
  <c r="BF814" i="18"/>
  <c r="BI814" i="18" s="1"/>
  <c r="BF813" i="18"/>
  <c r="BF812" i="18"/>
  <c r="BI812" i="18" s="1"/>
  <c r="BF811" i="18"/>
  <c r="BI811" i="18" s="1"/>
  <c r="BF810" i="18"/>
  <c r="BI810" i="18" s="1"/>
  <c r="BF809" i="18"/>
  <c r="BF808" i="18"/>
  <c r="BI808" i="18" s="1"/>
  <c r="BF799" i="18"/>
  <c r="BE799" i="18"/>
  <c r="BF785" i="18"/>
  <c r="BF784" i="18"/>
  <c r="BF783" i="18"/>
  <c r="BF782" i="18"/>
  <c r="BI782" i="18" s="1"/>
  <c r="BF781" i="18"/>
  <c r="BF780" i="18"/>
  <c r="BF779" i="18"/>
  <c r="BF770" i="18"/>
  <c r="BI770" i="18" s="1"/>
  <c r="BE770" i="18"/>
  <c r="BF756" i="18"/>
  <c r="BI756" i="18" s="1"/>
  <c r="BF755" i="18"/>
  <c r="BI755" i="18" s="1"/>
  <c r="BF754" i="18"/>
  <c r="BI754" i="18" s="1"/>
  <c r="BF753" i="18"/>
  <c r="BF752" i="18"/>
  <c r="BI752" i="18" s="1"/>
  <c r="BF751" i="18"/>
  <c r="BI751" i="18" s="1"/>
  <c r="BF750" i="18"/>
  <c r="BI750" i="18" s="1"/>
  <c r="BF741" i="18"/>
  <c r="BE741" i="18"/>
  <c r="BF727" i="18"/>
  <c r="BF726" i="18"/>
  <c r="BI726" i="18" s="1"/>
  <c r="BF725" i="18"/>
  <c r="BF724" i="18"/>
  <c r="BF723" i="18"/>
  <c r="BF722" i="18"/>
  <c r="BI722" i="18" s="1"/>
  <c r="BF721" i="18"/>
  <c r="BF712" i="18"/>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9" i="18"/>
  <c r="BI1077" i="18"/>
  <c r="BI1076" i="18"/>
  <c r="BI1075" i="18"/>
  <c r="BI1073" i="18"/>
  <c r="BI1070" i="18"/>
  <c r="BI1064" i="18"/>
  <c r="BI1062" i="18"/>
  <c r="BI1059" i="18"/>
  <c r="BI1057" i="18"/>
  <c r="BI1055" i="18"/>
  <c r="BI1052" i="18"/>
  <c r="BI1051" i="18"/>
  <c r="BI1049" i="18"/>
  <c r="BI1045" i="18"/>
  <c r="BI1041" i="18"/>
  <c r="BI1035" i="18"/>
  <c r="BI1033" i="18"/>
  <c r="BI1030" i="18"/>
  <c r="BI1028" i="18"/>
  <c r="BI1026" i="18"/>
  <c r="BI1023" i="18"/>
  <c r="BI1022" i="18"/>
  <c r="BI1021" i="18"/>
  <c r="BI1020" i="18"/>
  <c r="BI1019" i="18"/>
  <c r="BI1017" i="18"/>
  <c r="BI1016" i="18"/>
  <c r="BI1015" i="18"/>
  <c r="BI1012" i="18"/>
  <c r="BI1004" i="18"/>
  <c r="BI1001" i="18"/>
  <c r="BI999" i="18"/>
  <c r="BI997" i="18"/>
  <c r="BI992" i="18"/>
  <c r="BI991" i="18"/>
  <c r="BI987" i="18"/>
  <c r="BI981" i="18"/>
  <c r="BI975" i="18"/>
  <c r="BI973" i="18"/>
  <c r="BI970" i="18"/>
  <c r="BI968" i="18"/>
  <c r="BI966" i="18"/>
  <c r="BI963" i="18"/>
  <c r="BI962" i="18"/>
  <c r="BI961" i="18"/>
  <c r="BI959" i="18"/>
  <c r="BI958" i="18"/>
  <c r="BI957" i="18"/>
  <c r="BI955" i="18"/>
  <c r="BI952" i="18"/>
  <c r="BI946" i="18"/>
  <c r="BI944" i="18"/>
  <c r="BI941" i="18"/>
  <c r="BI939" i="18"/>
  <c r="BI937" i="18"/>
  <c r="BI934" i="18"/>
  <c r="BI933" i="18"/>
  <c r="BI931" i="18"/>
  <c r="BI927" i="18"/>
  <c r="BI923" i="18"/>
  <c r="BI917" i="18"/>
  <c r="BI915" i="18"/>
  <c r="BI912" i="18"/>
  <c r="BI910" i="18"/>
  <c r="BI908" i="18"/>
  <c r="BI905" i="18"/>
  <c r="BI904" i="18"/>
  <c r="BI903" i="18"/>
  <c r="BI902" i="18"/>
  <c r="BI901" i="18"/>
  <c r="BI899" i="18"/>
  <c r="BI898" i="18"/>
  <c r="BI897" i="18"/>
  <c r="BI894" i="18"/>
  <c r="BI886" i="18"/>
  <c r="BI883" i="18"/>
  <c r="BI881" i="18"/>
  <c r="BI879" i="18"/>
  <c r="BI876" i="18"/>
  <c r="BI875" i="18"/>
  <c r="BI871" i="18"/>
  <c r="BI865" i="18"/>
  <c r="BI859" i="18"/>
  <c r="BI857" i="18"/>
  <c r="BI854" i="18"/>
  <c r="BI852" i="18"/>
  <c r="BI850" i="18"/>
  <c r="BI845" i="18"/>
  <c r="BI844" i="18"/>
  <c r="BI843" i="18"/>
  <c r="BI841" i="18"/>
  <c r="BI840" i="18"/>
  <c r="BI839" i="18"/>
  <c r="BI837" i="18"/>
  <c r="BI834" i="18"/>
  <c r="BI828" i="18"/>
  <c r="BI826" i="18"/>
  <c r="BI823" i="18"/>
  <c r="BI821" i="18"/>
  <c r="BI819" i="18"/>
  <c r="BI816" i="18"/>
  <c r="BI815" i="18"/>
  <c r="BI813" i="18"/>
  <c r="BI809" i="18"/>
  <c r="BI805" i="18"/>
  <c r="BI799" i="18"/>
  <c r="BI797" i="18"/>
  <c r="BI794" i="18"/>
  <c r="BI792" i="18"/>
  <c r="BI790" i="18"/>
  <c r="BI787" i="18"/>
  <c r="BI786" i="18"/>
  <c r="BI785" i="18"/>
  <c r="BI784" i="18"/>
  <c r="BI783" i="18"/>
  <c r="BI781"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23" i="18"/>
  <c r="BI721" i="18"/>
  <c r="BI718" i="18"/>
  <c r="BI712"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F634" i="18"/>
  <c r="BF633" i="18"/>
  <c r="BI633" i="18" s="1"/>
  <c r="BF632" i="18"/>
  <c r="BI632" i="18" s="1"/>
  <c r="BF623" i="18"/>
  <c r="BI623" i="18" s="1"/>
  <c r="BE623" i="18"/>
  <c r="BF609" i="18"/>
  <c r="BI609" i="18" s="1"/>
  <c r="BF608" i="18"/>
  <c r="BI608" i="18" s="1"/>
  <c r="BF607" i="18"/>
  <c r="BF606" i="18"/>
  <c r="BI606" i="18" s="1"/>
  <c r="BF605" i="18"/>
  <c r="BF604" i="18"/>
  <c r="BI604" i="18" s="1"/>
  <c r="BF603" i="18"/>
  <c r="BF594" i="18"/>
  <c r="BE594" i="18"/>
  <c r="BI556" i="18"/>
  <c r="BI555" i="18"/>
  <c r="BI635" i="18"/>
  <c r="BI634" i="18"/>
  <c r="BI629" i="18"/>
  <c r="BI621" i="18"/>
  <c r="BI618" i="18"/>
  <c r="BI616" i="18"/>
  <c r="BI614" i="18"/>
  <c r="BI611" i="18"/>
  <c r="BI610" i="18"/>
  <c r="BI607" i="18"/>
  <c r="BI605"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<sst xmlns="http://schemas.openxmlformats.org/spreadsheetml/2006/main" count="5830" uniqueCount="659">
  <si>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</si>
  <si>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</si>
  <si>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</si>
  <si>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</si>
  <si>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</si>
  <si>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</si>
  <si>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</si>
  <si>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</si>
  <si>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</si>
  <si>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</si>
  <si>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</si>
  <si>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</si>
  <si>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</si>
  <si>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</si>
  <si>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</si>
  <si>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</si>
  <si>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</si>
  <si>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</si>
  <si>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</si>
  <si>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</si>
  <si>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</si>
  <si>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</si>
  <si>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</si>
  <si>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</si>
  <si>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</si>
  <si>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</si>
  <si>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</si>
  <si>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</si>
  <si>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</si>
  <si>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</si>
  <si>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</si>
  <si>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</si>
  <si>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</si>
  <si>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</si>
  <si>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</si>
  <si>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</si>
  <si>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</si>
  <si>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</si>
  <si>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</si>
  <si>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</si>
  <si>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</si>
  <si>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</si>
  <si>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</si>
  <si>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</si>
  <si>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</si>
  <si>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</si>
  <si>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</si>
  <si>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</si>
  <si>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</si>
  <si>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</si>
  <si>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</si>
  <si>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</si>
  <si>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</si>
  <si>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</si>
  <si>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</si>
  <si>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</si>
  <si>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</si>
  <si>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</si>
  <si>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</si>
  <si>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</si>
  <si>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</si>
  <si>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</si>
  <si>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</si>
  <si>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</si>
  <si>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</si>
  <si>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</si>
  <si>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</si>
  <si>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</si>
  <si>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</si>
  <si>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</si>
  <si>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</si>
  <si>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</si>
  <si>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</si>
  <si>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</si>
  <si>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</si>
  <si>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</si>
  <si>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</si>
  <si>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</si>
  <si>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</si>
  <si>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</si>
  <si>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</si>
  <si>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</si>
  <si>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</si>
  <si>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</si>
  <si>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</si>
  <si>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</si>
  <si>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</si>
  <si>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</si>
  <si>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</si>
  <si>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</si>
  <si>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</si>
  <si>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</si>
  <si>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</si>
  <si>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</si>
  <si>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</si>
  <si>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</si>
  <si>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</si>
  <si>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</si>
  <si>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</si>
  <si>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</si>
  <si>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</si>
  <si>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</si>
  <si>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</si>
  <si>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</si>
  <si>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</si>
  <si>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</si>
  <si>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</si>
  <si>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</si>
  <si>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</si>
  <si>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</si>
  <si>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</si>
  <si>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</si>
  <si>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</si>
  <si>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</si>
  <si>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</si>
  <si>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</si>
  <si>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</si>
  <si>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</si>
  <si>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</si>
  <si>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</si>
  <si>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</si>
  <si>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</si>
  <si>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</si>
  <si>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</si>
  <si>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</si>
  <si>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</si>
  <si>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</si>
  <si>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</si>
  <si>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</si>
  <si>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</si>
  <si>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</si>
  <si>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</si>
  <si>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</si>
  <si>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</si>
  <si>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</si>
  <si>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</si>
  <si>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</si>
  <si>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</si>
  <si>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</si>
  <si>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</si>
  <si>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</si>
  <si>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</si>
  <si>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</si>
  <si>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</si>
  <si>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</si>
  <si>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</si>
  <si>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</si>
  <si>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</si>
  <si>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</si>
  <si>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</si>
  <si>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</si>
  <si>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</si>
  <si>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</si>
  <si>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</si>
  <si>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</si>
  <si>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</si>
  <si>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</si>
  <si>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</si>
  <si>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</si>
  <si>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</si>
  <si>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</si>
  <si>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</si>
  <si>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</si>
  <si>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</si>
  <si>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</si>
  <si>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</si>
  <si>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</si>
  <si>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</si>
  <si>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</si>
  <si>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</si>
  <si>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</si>
  <si>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</si>
  <si>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</si>
  <si>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</si>
  <si>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</si>
  <si>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</si>
  <si>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</si>
  <si>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</si>
  <si>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</si>
  <si>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</si>
  <si>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</si>
  <si>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</si>
  <si>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</si>
  <si>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</si>
  <si>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</si>
  <si>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</si>
  <si>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</si>
  <si>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</si>
  <si>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</si>
  <si>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</si>
  <si>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</si>
  <si>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</si>
  <si>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</si>
  <si>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</si>
  <si>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</si>
  <si>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</si>
  <si>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</si>
  <si>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</si>
  <si>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</si>
  <si>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</si>
  <si>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</si>
  <si>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</si>
  <si>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</si>
  <si>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</si>
  <si>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</si>
  <si>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</si>
  <si>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</si>
  <si>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</si>
  <si>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</si>
  <si>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</si>
  <si>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</si>
  <si>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</si>
  <si>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</si>
  <si>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</si>
  <si>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</si>
  <si>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</si>
  <si>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</si>
  <si>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</si>
  <si>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</si>
  <si>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</si>
  <si>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</si>
  <si>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</si>
  <si>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</si>
  <si>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</si>
  <si>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</si>
  <si>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</si>
  <si>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</si>
  <si>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</si>
  <si>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</si>
  <si>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</si>
  <si>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</si>
  <si>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</si>
  <si>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</si>
  <si>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</si>
  <si>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</si>
  <si>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</si>
  <si>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</si>
  <si>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</si>
  <si>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</si>
  <si>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</si>
  <si>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</si>
  <si>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</si>
  <si>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</si>
  <si>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</si>
  <si>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</si>
  <si>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</si>
  <si>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</si>
  <si>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</si>
  <si>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</si>
  <si>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</si>
  <si>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</si>
  <si>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</si>
  <si>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</si>
  <si>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</si>
  <si>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</si>
  <si>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</si>
  <si>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</si>
  <si>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</si>
  <si>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</si>
  <si>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</si>
  <si>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</si>
  <si>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</si>
  <si>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</si>
  <si>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</si>
  <si>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</si>
  <si>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</si>
  <si>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</si>
  <si>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</si>
  <si>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</si>
  <si>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</si>
  <si>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</si>
  <si>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</si>
  <si>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</si>
  <si>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</si>
  <si>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</si>
  <si>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</si>
  <si>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</si>
  <si>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</si>
  <si>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</si>
  <si>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</si>
  <si>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</si>
  <si>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</si>
  <si>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</si>
  <si>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</si>
  <si>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</si>
  <si>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</si>
  <si>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</si>
  <si>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</si>
  <si>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</si>
  <si>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</si>
  <si>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</si>
  <si>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</si>
  <si>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</si>
  <si>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</si>
  <si>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</si>
  <si>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</si>
  <si>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</si>
  <si>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</si>
  <si>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</si>
  <si>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</si>
  <si>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</si>
  <si>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</si>
  <si>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</si>
  <si>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</si>
  <si>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</si>
  <si>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</si>
  <si>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</si>
  <si>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</si>
  <si>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</si>
  <si>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</si>
  <si>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</si>
  <si>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</si>
  <si>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</si>
  <si>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</si>
  <si>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</si>
  <si>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</si>
  <si>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</si>
  <si>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</si>
  <si>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</si>
  <si>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</si>
  <si>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</si>
  <si>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</si>
  <si>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</si>
  <si>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</si>
  <si>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</si>
  <si>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</si>
  <si>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</si>
  <si>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</si>
  <si>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</si>
  <si>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</si>
  <si>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</si>
  <si>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</si>
  <si>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</si>
  <si>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</si>
  <si>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</si>
  <si>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</si>
  <si>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</si>
  <si>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</si>
  <si>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</si>
  <si>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</si>
  <si>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</si>
  <si>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</si>
  <si>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</si>
  <si>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</si>
  <si>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</si>
  <si>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</si>
  <si>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</si>
  <si>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</si>
  <si>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</si>
  <si>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</si>
  <si>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</si>
  <si>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</si>
  <si>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</si>
  <si>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</si>
  <si>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</si>
  <si>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</si>
  <si>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</si>
  <si>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</si>
  <si>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</si>
  <si>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</si>
  <si>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</si>
  <si>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</si>
  <si>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</si>
  <si>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</si>
  <si>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</si>
  <si>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</si>
  <si>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</si>
  <si>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</si>
  <si>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</si>
  <si>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</si>
  <si>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</si>
  <si>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</si>
  <si>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</si>
  <si>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</si>
  <si>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</si>
  <si>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</si>
  <si>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</si>
  <si>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</si>
  <si>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</si>
  <si>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</si>
  <si>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</si>
  <si>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</si>
  <si>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</si>
  <si>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</si>
  <si>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</si>
  <si>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</si>
  <si>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</si>
  <si>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</si>
  <si>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</si>
  <si>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</si>
  <si>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</si>
  <si>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</si>
  <si>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</si>
  <si>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</si>
  <si>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</si>
  <si>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</si>
  <si>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</si>
  <si>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</si>
  <si>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</si>
  <si>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</si>
  <si>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</si>
  <si>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</si>
  <si>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</si>
  <si>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</si>
  <si>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</si>
  <si>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</si>
  <si>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</si>
  <si>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</si>
  <si>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</si>
  <si>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</si>
  <si>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</si>
  <si>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</si>
  <si>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</si>
  <si>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</si>
  <si>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</si>
  <si>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</si>
  <si>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</si>
  <si>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</si>
  <si>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</si>
  <si>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</si>
  <si>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</si>
  <si>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</si>
  <si>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</si>
  <si>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</si>
  <si>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</si>
  <si>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</si>
  <si>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</si>
  <si>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</si>
  <si>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</si>
  <si>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</si>
  <si>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</si>
  <si>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</si>
  <si>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</si>
  <si>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</si>
  <si>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</si>
  <si>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</si>
  <si>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</si>
  <si>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</si>
  <si>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</si>
  <si>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</si>
  <si>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</si>
  <si>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</si>
  <si>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</si>
  <si>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</si>
  <si>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</si>
  <si>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</si>
  <si>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</si>
  <si>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</si>
  <si>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</si>
  <si>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</si>
  <si>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</si>
  <si>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</si>
  <si>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</si>
  <si>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</si>
  <si>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</si>
  <si>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</si>
  <si>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</si>
  <si>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</si>
  <si>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</si>
  <si>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</si>
  <si>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</si>
  <si>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</si>
  <si>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</si>
  <si>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</si>
  <si>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</si>
  <si>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</si>
  <si>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</si>
  <si>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</si>
  <si>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</si>
  <si>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</si>
  <si>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</si>
  <si>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</si>
  <si>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</si>
  <si>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</si>
  <si>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</si>
  <si>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</si>
  <si>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</si>
  <si>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</si>
  <si>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</si>
  <si>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</si>
  <si>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</si>
  <si>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</si>
  <si>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</si>
  <si>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</si>
  <si>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</si>
  <si>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</si>
  <si>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</si>
  <si>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</si>
  <si>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</si>
  <si>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</si>
  <si>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</si>
  <si>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</si>
  <si>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</si>
  <si>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</si>
  <si>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</si>
  <si>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</si>
  <si>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</si>
  <si>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</si>
  <si>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</si>
  <si>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</si>
  <si>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</si>
  <si>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</si>
  <si>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</si>
  <si>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</si>
  <si>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</si>
  <si>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</si>
  <si>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</si>
  <si>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</si>
  <si>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</si>
  <si>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</si>
  <si>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</si>
  <si>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</si>
  <si>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</si>
  <si>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</si>
  <si>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</si>
  <si>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</si>
  <si>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</si>
  <si>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</si>
  <si>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</si>
  <si>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</si>
  <si>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</si>
  <si>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</si>
  <si>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</si>
  <si>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</si>
  <si>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</si>
  <si>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</si>
  <si>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</si>
  <si>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</si>
  <si>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</si>
  <si>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</si>
  <si>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</si>
  <si>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</si>
  <si>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</si>
  <si>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</si>
  <si>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</si>
  <si>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</si>
  <si>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</si>
  <si>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</si>
  <si>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</si>
  <si>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</si>
  <si>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</si>
  <si>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</si>
  <si>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</si>
  <si>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</si>
  <si>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</si>
  <si>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</si>
  <si>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</si>
  <si>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</si>
  <si>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</si>
  <si>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</si>
  <si>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</si>
  <si>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</si>
  <si>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</si>
  <si>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</si>
  <si>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</si>
  <si>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</si>
  <si>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</si>
  <si>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</si>
  <si>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</si>
  <si>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</si>
  <si>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</si>
  <si>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</si>
  <si>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</si>
  <si>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</si>
  <si>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</si>
  <si>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</si>
  <si>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</si>
  <si>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</si>
  <si>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</si>
  <si>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</si>
  <si>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</si>
  <si>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</si>
  <si>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</si>
  <si>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</si>
  <si>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</si>
  <si>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</si>
  <si>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障害者総合支援法による自立支援医療費（精神通院）支給認定に関する事務</t>
    <rPh sb="0" eb="3">
      <t>ショウガイシャ</t>
    </rPh>
    <rPh sb="3" eb="5">
      <t>ソウゴウ</t>
    </rPh>
    <rPh sb="5" eb="7">
      <t>シエン</t>
    </rPh>
    <rPh sb="7" eb="8">
      <t>ホウ</t>
    </rPh>
    <rPh sb="11" eb="13">
      <t>ジリツ</t>
    </rPh>
    <rPh sb="13" eb="15">
      <t>シエン</t>
    </rPh>
    <rPh sb="15" eb="17">
      <t>イリョウ</t>
    </rPh>
    <rPh sb="17" eb="18">
      <t>ヒ</t>
    </rPh>
    <rPh sb="19" eb="21">
      <t>セイシン</t>
    </rPh>
    <rPh sb="21" eb="23">
      <t>ツウイン</t>
    </rPh>
    <rPh sb="24" eb="26">
      <t>シキュウ</t>
    </rPh>
    <rPh sb="26" eb="28">
      <t>ニンテイ</t>
    </rPh>
    <rPh sb="29" eb="30">
      <t>カン</t>
    </rPh>
    <rPh sb="32" eb="34">
      <t>ジム</t>
    </rPh>
    <phoneticPr fontId="1"/>
  </si>
  <si>
    <t>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rPh sb="38" eb="40">
      <t>ジム</t>
    </rPh>
    <rPh sb="44" eb="46">
      <t>トクテイ</t>
    </rPh>
    <rPh sb="46" eb="48">
      <t>コジン</t>
    </rPh>
    <rPh sb="48" eb="50">
      <t>ジョウホウ</t>
    </rPh>
    <rPh sb="55" eb="57">
      <t>トリアツカ</t>
    </rPh>
    <rPh sb="63" eb="65">
      <t>トクテイ</t>
    </rPh>
    <rPh sb="65" eb="67">
      <t>コジン</t>
    </rPh>
    <rPh sb="67" eb="69">
      <t>ジョウホウ</t>
    </rPh>
    <rPh sb="74" eb="76">
      <t>トリアツカ</t>
    </rPh>
    <rPh sb="78" eb="80">
      <t>コジン</t>
    </rPh>
    <rPh sb="87" eb="88">
      <t>トウ</t>
    </rPh>
    <rPh sb="89" eb="91">
      <t>ケンリ</t>
    </rPh>
    <rPh sb="91" eb="93">
      <t>リエキ</t>
    </rPh>
    <rPh sb="94" eb="96">
      <t>エイキョウ</t>
    </rPh>
    <rPh sb="97" eb="98">
      <t>オヨ</t>
    </rPh>
    <rPh sb="107" eb="109">
      <t>ニンシキ</t>
    </rPh>
    <rPh sb="111" eb="113">
      <t>トクテイ</t>
    </rPh>
    <rPh sb="113" eb="115">
      <t>コジン</t>
    </rPh>
    <rPh sb="115" eb="117">
      <t>ジョウホウ</t>
    </rPh>
    <rPh sb="118" eb="119">
      <t>ロウ</t>
    </rPh>
    <rPh sb="123" eb="124">
      <t>タ</t>
    </rPh>
    <rPh sb="125" eb="127">
      <t>ジタイ</t>
    </rPh>
    <rPh sb="128" eb="130">
      <t>ハッセイ</t>
    </rPh>
    <rPh sb="137" eb="139">
      <t>ケイゲン</t>
    </rPh>
    <rPh sb="145" eb="147">
      <t>テキセツ</t>
    </rPh>
    <rPh sb="148" eb="150">
      <t>ソチ</t>
    </rPh>
    <rPh sb="151" eb="152">
      <t>コウ</t>
    </rPh>
    <rPh sb="157" eb="159">
      <t>コジン</t>
    </rPh>
    <rPh sb="166" eb="167">
      <t>トウ</t>
    </rPh>
    <rPh sb="168" eb="170">
      <t>ケンリ</t>
    </rPh>
    <rPh sb="170" eb="172">
      <t>リエキ</t>
    </rPh>
    <rPh sb="173" eb="175">
      <t>ホゴ</t>
    </rPh>
    <rPh sb="176" eb="177">
      <t>ト</t>
    </rPh>
    <rPh sb="178" eb="179">
      <t>ク</t>
    </rPh>
    <rPh sb="186" eb="188">
      <t>センゲン</t>
    </rPh>
    <phoneticPr fontId="1"/>
  </si>
  <si>
    <t>大阪府知事</t>
    <rPh sb="0" eb="3">
      <t>オオサカフ</t>
    </rPh>
    <rPh sb="3" eb="5">
      <t>チジ</t>
    </rPh>
    <phoneticPr fontId="1"/>
  </si>
  <si>
    <t>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２５年法律第２７号）（以下「番号法」という。）に基づき、団体内統合宛名システムへのデータ提供を行うため、特定個人情報ファイルを取り扱う。</t>
    <rPh sb="33" eb="34">
      <t>ネン</t>
    </rPh>
    <rPh sb="40" eb="41">
      <t>ゴウ</t>
    </rPh>
    <rPh sb="43" eb="45">
      <t>イカ</t>
    </rPh>
    <rPh sb="71" eb="73">
      <t>ツウイン</t>
    </rPh>
    <rPh sb="76" eb="77">
      <t>ヨウ</t>
    </rPh>
    <rPh sb="80" eb="81">
      <t>ヨウ</t>
    </rPh>
    <rPh sb="98" eb="100">
      <t>シンセイ</t>
    </rPh>
    <rPh sb="115" eb="116">
      <t>トウ</t>
    </rPh>
    <rPh sb="137" eb="138">
      <t>トウ</t>
    </rPh>
    <rPh sb="157" eb="158">
      <t>カク</t>
    </rPh>
    <rPh sb="158" eb="160">
      <t>ジム</t>
    </rPh>
    <rPh sb="161" eb="162">
      <t>オコナ</t>
    </rPh>
    <rPh sb="169" eb="171">
      <t>シキュウ</t>
    </rPh>
    <rPh sb="171" eb="173">
      <t>ニンテイ</t>
    </rPh>
    <rPh sb="173" eb="175">
      <t>ジム</t>
    </rPh>
    <rPh sb="177" eb="178">
      <t>ベツ</t>
    </rPh>
    <rPh sb="216" eb="219">
      <t>ニジュウゴネン</t>
    </rPh>
    <rPh sb="222" eb="225">
      <t>ニジュウナナゴウ</t>
    </rPh>
    <rPh sb="227" eb="229">
      <t>イカ</t>
    </rPh>
    <rPh sb="230" eb="233">
      <t>バンゴウホウ</t>
    </rPh>
    <rPh sb="240" eb="241">
      <t>モト</t>
    </rPh>
    <rPh sb="244" eb="247">
      <t>ダンタイナイ</t>
    </rPh>
    <rPh sb="260" eb="262">
      <t>テイキョウ</t>
    </rPh>
    <rPh sb="263" eb="264">
      <t>オコナ</t>
    </rPh>
    <rPh sb="279" eb="280">
      <t>ト</t>
    </rPh>
    <rPh sb="281" eb="282">
      <t>アツカ</t>
    </rPh>
    <phoneticPr fontId="1"/>
  </si>
  <si>
    <t>10万人以上30万人未満</t>
  </si>
  <si>
    <t>精神障害者手帳発行システム</t>
    <rPh sb="0" eb="2">
      <t>セイシン</t>
    </rPh>
    <rPh sb="2" eb="5">
      <t>ショウガイシャ</t>
    </rPh>
    <rPh sb="5" eb="7">
      <t>テチョウ</t>
    </rPh>
    <rPh sb="7" eb="9">
      <t>ハッコウ</t>
    </rPh>
    <phoneticPr fontId="1"/>
  </si>
  <si>
    <t>・受給者証の発行、管理を行うためのシステム。申請のあった府民の氏名、住所、生年月日、医療保険、医療機関、所得区分、発行済み受給者証の有効期限等を管理し、知事が認定した受給者に対して受給者証を発行する。
　また、番号法に基づき平成28年１月からはシステムを改修し、個人番号も入力することとしており、受給者証の発行情報を団体内統合宛名システムに提供している。</t>
    <rPh sb="1" eb="5">
      <t>ジュキュウシャショウ</t>
    </rPh>
    <rPh sb="6" eb="8">
      <t>ハッコウ</t>
    </rPh>
    <rPh sb="9" eb="11">
      <t>カンリ</t>
    </rPh>
    <rPh sb="12" eb="13">
      <t>オコナ</t>
    </rPh>
    <rPh sb="22" eb="24">
      <t>シンセイ</t>
    </rPh>
    <rPh sb="28" eb="30">
      <t>フミン</t>
    </rPh>
    <rPh sb="31" eb="33">
      <t>シメイ</t>
    </rPh>
    <rPh sb="34" eb="36">
      <t>ジュウショ</t>
    </rPh>
    <rPh sb="37" eb="41">
      <t>セイネンガッピ</t>
    </rPh>
    <rPh sb="42" eb="44">
      <t>イリョウ</t>
    </rPh>
    <rPh sb="44" eb="46">
      <t>ホケン</t>
    </rPh>
    <rPh sb="47" eb="51">
      <t>イリョウキカン</t>
    </rPh>
    <rPh sb="52" eb="54">
      <t>ショトク</t>
    </rPh>
    <rPh sb="54" eb="56">
      <t>クブン</t>
    </rPh>
    <rPh sb="57" eb="60">
      <t>ハッコウズ</t>
    </rPh>
    <rPh sb="61" eb="64">
      <t>ジュキュウシャ</t>
    </rPh>
    <rPh sb="64" eb="65">
      <t>ショウ</t>
    </rPh>
    <rPh sb="66" eb="68">
      <t>ユウコウ</t>
    </rPh>
    <rPh sb="68" eb="70">
      <t>キゲン</t>
    </rPh>
    <rPh sb="70" eb="71">
      <t>トウ</t>
    </rPh>
    <rPh sb="72" eb="74">
      <t>カンリ</t>
    </rPh>
    <rPh sb="87" eb="88">
      <t>タイ</t>
    </rPh>
    <rPh sb="90" eb="93">
      <t>ジュキュウシャ</t>
    </rPh>
    <rPh sb="93" eb="94">
      <t>ショウ</t>
    </rPh>
    <rPh sb="105" eb="108">
      <t>バンゴウホウ</t>
    </rPh>
    <rPh sb="109" eb="110">
      <t>モト</t>
    </rPh>
    <rPh sb="112" eb="114">
      <t>ヘイセイ</t>
    </rPh>
    <rPh sb="118" eb="119">
      <t>ツキ</t>
    </rPh>
    <rPh sb="127" eb="129">
      <t>カイシュウ</t>
    </rPh>
    <rPh sb="131" eb="135">
      <t>コジンバンゴウ</t>
    </rPh>
    <rPh sb="136" eb="138">
      <t>ニュウリョク</t>
    </rPh>
    <rPh sb="148" eb="152">
      <t>ジュキュウシャショウ</t>
    </rPh>
    <rPh sb="153" eb="155">
      <t>ハッコウ</t>
    </rPh>
    <rPh sb="155" eb="157">
      <t>ジョウホウ</t>
    </rPh>
    <rPh sb="158" eb="161">
      <t>ダンタイナイ</t>
    </rPh>
    <rPh sb="170" eb="172">
      <t>テイキョウ</t>
    </rPh>
    <phoneticPr fontId="1"/>
  </si>
  <si>
    <t>○</t>
  </si>
  <si>
    <t>団体内統合宛名システム</t>
  </si>
  <si>
    <t>・各業務システムで登録された個人に、団体内統合宛名番号を発番し、個人番号、宛名番号、基本4情報を紐付けて保管し、管理する。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t>
    <rPh sb="28" eb="30">
      <t>ハツバン</t>
    </rPh>
    <phoneticPr fontId="1"/>
  </si>
  <si>
    <t>中間サーバー</t>
    <rPh sb="0" eb="2">
      <t>チュウカン</t>
    </rPh>
    <phoneticPr fontId="1"/>
  </si>
  <si>
    <t>中間サーバー（中間サーバー・プラットフォーム）</t>
  </si>
  <si>
    <t>・符号と団体内統合宛名番号を紐付け、その情報を保管し、管理する。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t>
  </si>
  <si>
    <t>自立支援医療費（精神通院）支給認定に関する情報ファイル</t>
  </si>
  <si>
    <t>・番号法第９条第１項、別表第一の84の項
・番号法別表第一の主務省令で定める事務を定める命令第60条第３号</t>
    <rPh sb="1" eb="3">
      <t>バンゴウ</t>
    </rPh>
    <rPh sb="3" eb="4">
      <t>ホウ</t>
    </rPh>
    <rPh sb="4" eb="5">
      <t>ダイ</t>
    </rPh>
    <rPh sb="6" eb="7">
      <t>ジョウ</t>
    </rPh>
    <rPh sb="7" eb="8">
      <t>ダイ</t>
    </rPh>
    <rPh sb="9" eb="10">
      <t>コウ</t>
    </rPh>
    <rPh sb="11" eb="13">
      <t>ベッピョウ</t>
    </rPh>
    <rPh sb="13" eb="14">
      <t>ダイ</t>
    </rPh>
    <rPh sb="14" eb="15">
      <t>イチ</t>
    </rPh>
    <rPh sb="19" eb="20">
      <t>コウ</t>
    </rPh>
    <rPh sb="22" eb="24">
      <t>バンゴウ</t>
    </rPh>
    <rPh sb="24" eb="25">
      <t>ホウ</t>
    </rPh>
    <rPh sb="25" eb="27">
      <t>ベッピョウ</t>
    </rPh>
    <rPh sb="27" eb="28">
      <t>ダイ</t>
    </rPh>
    <rPh sb="28" eb="29">
      <t>イチ</t>
    </rPh>
    <rPh sb="30" eb="32">
      <t>シュム</t>
    </rPh>
    <rPh sb="32" eb="34">
      <t>ショウレイ</t>
    </rPh>
    <rPh sb="35" eb="36">
      <t>サダ</t>
    </rPh>
    <rPh sb="38" eb="40">
      <t>ジム</t>
    </rPh>
    <rPh sb="41" eb="42">
      <t>サダ</t>
    </rPh>
    <rPh sb="44" eb="46">
      <t>メイレイ</t>
    </rPh>
    <rPh sb="46" eb="47">
      <t>ダイ</t>
    </rPh>
    <rPh sb="49" eb="50">
      <t>ジョウ</t>
    </rPh>
    <rPh sb="50" eb="51">
      <t>ダイ</t>
    </rPh>
    <rPh sb="52" eb="53">
      <t>ゴウ</t>
    </rPh>
    <phoneticPr fontId="1"/>
  </si>
  <si>
    <t>○情報提供の根拠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t>
    <rPh sb="29" eb="30">
      <t>コウ</t>
    </rPh>
    <rPh sb="36" eb="37">
      <t>コウ</t>
    </rPh>
    <rPh sb="41" eb="42">
      <t>コウ</t>
    </rPh>
    <rPh sb="47" eb="48">
      <t>コウ</t>
    </rPh>
    <rPh sb="50" eb="53">
      <t>バンゴウホウ</t>
    </rPh>
    <rPh sb="56" eb="57">
      <t>2</t>
    </rPh>
    <rPh sb="78" eb="79">
      <t>ダイ</t>
    </rPh>
    <rPh sb="81" eb="82">
      <t>ジョウ</t>
    </rPh>
    <rPh sb="83" eb="84">
      <t>ダイ</t>
    </rPh>
    <rPh sb="129" eb="130">
      <t>コウ</t>
    </rPh>
    <rPh sb="135" eb="136">
      <t>コウ</t>
    </rPh>
    <rPh sb="141" eb="142">
      <t>コウ</t>
    </rPh>
    <rPh sb="150" eb="151">
      <t>2</t>
    </rPh>
    <rPh sb="172" eb="173">
      <t>ダイ</t>
    </rPh>
    <rPh sb="175" eb="176">
      <t>ジョウ</t>
    </rPh>
    <rPh sb="177" eb="178">
      <t>ダイ</t>
    </rPh>
    <rPh sb="180" eb="181">
      <t>ジョウ</t>
    </rPh>
    <rPh sb="184" eb="185">
      <t>ダイ</t>
    </rPh>
    <rPh sb="187" eb="188">
      <t>ジョウ</t>
    </rPh>
    <phoneticPr fontId="1"/>
  </si>
  <si>
    <t>大阪府こころの健康総合センター</t>
    <rPh sb="0" eb="3">
      <t>オオサカフ</t>
    </rPh>
    <rPh sb="7" eb="9">
      <t>ケンコウ</t>
    </rPh>
    <rPh sb="9" eb="11">
      <t>ソウゴウ</t>
    </rPh>
    <phoneticPr fontId="1"/>
  </si>
  <si>
    <t>所長</t>
    <rPh sb="0" eb="2">
      <t>ショチョウ</t>
    </rPh>
    <phoneticPr fontId="1"/>
  </si>
  <si>
    <t>自立支援医療費（精神通院）支給認定に関する情報ファイル（精神通院）</t>
  </si>
  <si>
    <t>大阪府域（大阪市、堺市を除く）にお住まいの方で、大阪府から自立支援医療（精神通院）の受給者証の発行を受けた方</t>
    <rPh sb="0" eb="2">
      <t>オオサカ</t>
    </rPh>
    <rPh sb="2" eb="4">
      <t>フイキ</t>
    </rPh>
    <rPh sb="17" eb="18">
      <t>ス</t>
    </rPh>
    <rPh sb="21" eb="22">
      <t>カタ</t>
    </rPh>
    <rPh sb="24" eb="27">
      <t>オオサカフ</t>
    </rPh>
    <rPh sb="29" eb="33">
      <t>ジリツシエン</t>
    </rPh>
    <rPh sb="33" eb="35">
      <t>イリョウ</t>
    </rPh>
    <rPh sb="36" eb="38">
      <t>セイシン</t>
    </rPh>
    <rPh sb="38" eb="40">
      <t>ツウイン</t>
    </rPh>
    <rPh sb="42" eb="46">
      <t>ジュキュウシャショウ</t>
    </rPh>
    <rPh sb="47" eb="49">
      <t>ハッコウ</t>
    </rPh>
    <rPh sb="50" eb="51">
      <t>ウ</t>
    </rPh>
    <rPh sb="53" eb="54">
      <t>カタ</t>
    </rPh>
    <phoneticPr fontId="1"/>
  </si>
  <si>
    <t>受給者証の発行及び管理に必要であるため</t>
    <rPh sb="0" eb="3">
      <t>ジュキュウシャ</t>
    </rPh>
    <rPh sb="3" eb="4">
      <t>ショウ</t>
    </rPh>
    <rPh sb="5" eb="7">
      <t>ハッコウ</t>
    </rPh>
    <rPh sb="7" eb="8">
      <t>オヨ</t>
    </rPh>
    <rPh sb="9" eb="11">
      <t>カンリ</t>
    </rPh>
    <rPh sb="12" eb="14">
      <t>ヒツヨウ</t>
    </rPh>
    <phoneticPr fontId="1"/>
  </si>
  <si>
    <t>いずれの情報も受給者証の発行及び自己負担上限額の設定に必要な情報である。
・氏名、住所等 　　　　　受給者を特定するため。証の適正な発行及び使用のため。
･病名､医療機関名　　　治療を受ける病名及び医療機関を特定するため。
・保険、所得区分　　　　申請者の自己負担上限額の算出（受給者ごとに決定）のため。</t>
    <rPh sb="4" eb="6">
      <t>ジョウホウ</t>
    </rPh>
    <rPh sb="7" eb="10">
      <t>ジュキュウシャ</t>
    </rPh>
    <rPh sb="10" eb="11">
      <t>ショウ</t>
    </rPh>
    <rPh sb="12" eb="14">
      <t>ハッコウ</t>
    </rPh>
    <rPh sb="14" eb="15">
      <t>オヨ</t>
    </rPh>
    <rPh sb="16" eb="20">
      <t>ジコフタン</t>
    </rPh>
    <rPh sb="20" eb="23">
      <t>ジョウゲンガク</t>
    </rPh>
    <rPh sb="24" eb="26">
      <t>セッテイ</t>
    </rPh>
    <rPh sb="27" eb="29">
      <t>ヒツヨウ</t>
    </rPh>
    <rPh sb="30" eb="32">
      <t>ジョウホウ</t>
    </rPh>
    <rPh sb="38" eb="40">
      <t>シメイ</t>
    </rPh>
    <rPh sb="41" eb="43">
      <t>ジュウショ</t>
    </rPh>
    <rPh sb="43" eb="44">
      <t>トウ</t>
    </rPh>
    <rPh sb="50" eb="53">
      <t>ジュキュウシャ</t>
    </rPh>
    <rPh sb="54" eb="56">
      <t>トクテイ</t>
    </rPh>
    <rPh sb="61" eb="62">
      <t>ショウ</t>
    </rPh>
    <rPh sb="63" eb="65">
      <t>テキセイ</t>
    </rPh>
    <rPh sb="66" eb="68">
      <t>ハッコウ</t>
    </rPh>
    <rPh sb="68" eb="69">
      <t>オヨ</t>
    </rPh>
    <rPh sb="70" eb="72">
      <t>シヨウ</t>
    </rPh>
    <rPh sb="78" eb="80">
      <t>ビョウメイ</t>
    </rPh>
    <rPh sb="81" eb="83">
      <t>イリョウ</t>
    </rPh>
    <rPh sb="83" eb="85">
      <t>キカン</t>
    </rPh>
    <rPh sb="85" eb="86">
      <t>ナ</t>
    </rPh>
    <rPh sb="89" eb="91">
      <t>チリョウ</t>
    </rPh>
    <rPh sb="92" eb="93">
      <t>ウ</t>
    </rPh>
    <rPh sb="95" eb="97">
      <t>ビョウメイ</t>
    </rPh>
    <rPh sb="97" eb="98">
      <t>オヨ</t>
    </rPh>
    <rPh sb="99" eb="103">
      <t>イリョウキカン</t>
    </rPh>
    <rPh sb="104" eb="106">
      <t>トクテイ</t>
    </rPh>
    <rPh sb="113" eb="115">
      <t>ホケン</t>
    </rPh>
    <rPh sb="116" eb="120">
      <t>ショトククブン</t>
    </rPh>
    <rPh sb="124" eb="127">
      <t>シンセイシャ</t>
    </rPh>
    <rPh sb="128" eb="132">
      <t>ジコフタン</t>
    </rPh>
    <rPh sb="132" eb="135">
      <t>ジョウゲンガク</t>
    </rPh>
    <rPh sb="136" eb="138">
      <t>サンシュツ</t>
    </rPh>
    <rPh sb="139" eb="142">
      <t>ジュキュウシャ</t>
    </rPh>
    <rPh sb="145" eb="147">
      <t>ケッテイ</t>
    </rPh>
    <phoneticPr fontId="1"/>
  </si>
  <si>
    <t>平成２８年１月１日</t>
    <rPh sb="0" eb="2">
      <t>ヘイセイ</t>
    </rPh>
    <rPh sb="4" eb="5">
      <t>ネン</t>
    </rPh>
    <rPh sb="6" eb="7">
      <t>ツキ</t>
    </rPh>
    <rPh sb="8" eb="9">
      <t>ヒ</t>
    </rPh>
    <phoneticPr fontId="1"/>
  </si>
  <si>
    <t>大阪府こころの健康総合センター総務課</t>
    <rPh sb="0" eb="3">
      <t>オオサカフ</t>
    </rPh>
    <rPh sb="7" eb="9">
      <t>ケンコウ</t>
    </rPh>
    <rPh sb="9" eb="11">
      <t>ソウゴウ</t>
    </rPh>
    <rPh sb="15" eb="18">
      <t>ソウムカ</t>
    </rPh>
    <phoneticPr fontId="1"/>
  </si>
  <si>
    <t>番号法に基づき自立支援医療費（精神通院医療）制度の利用状況を団体内統合宛名システムに提供するため</t>
    <rPh sb="7" eb="11">
      <t>ジリツシエン</t>
    </rPh>
    <rPh sb="11" eb="13">
      <t>イリョウ</t>
    </rPh>
    <rPh sb="13" eb="14">
      <t>ヒ</t>
    </rPh>
    <rPh sb="15" eb="17">
      <t>セイシン</t>
    </rPh>
    <rPh sb="17" eb="19">
      <t>ツウイン</t>
    </rPh>
    <rPh sb="19" eb="21">
      <t>イリョウ</t>
    </rPh>
    <rPh sb="22" eb="24">
      <t>セイド</t>
    </rPh>
    <rPh sb="25" eb="27">
      <t>リヨウ</t>
    </rPh>
    <rPh sb="27" eb="29">
      <t>ジョウキョウ</t>
    </rPh>
    <rPh sb="30" eb="32">
      <t>ダンタイ</t>
    </rPh>
    <rPh sb="32" eb="33">
      <t>ナイ</t>
    </rPh>
    <rPh sb="33" eb="35">
      <t>トウゴウ</t>
    </rPh>
    <rPh sb="35" eb="37">
      <t>アテナ</t>
    </rPh>
    <rPh sb="42" eb="44">
      <t>テイキョウ</t>
    </rPh>
    <phoneticPr fontId="1"/>
  </si>
  <si>
    <t>こころの健康総合センター</t>
    <rPh sb="4" eb="6">
      <t>ケンコウ</t>
    </rPh>
    <rPh sb="6" eb="8">
      <t>ソウゴウ</t>
    </rPh>
    <phoneticPr fontId="1"/>
  </si>
  <si>
    <t>10人以上50人未満</t>
  </si>
  <si>
    <t>府に届いた自立支援医療費（精神通院医療）支給認定申請書をチェック後、住所、氏名などの必要なデータをシステムに入力（その項目の一つとして特定個人情報も入力）。
受給者証の発行後、団体内統合宛名システムに定められた情報を提供している。</t>
    <rPh sb="0" eb="1">
      <t>フ</t>
    </rPh>
    <rPh sb="2" eb="3">
      <t>トド</t>
    </rPh>
    <rPh sb="5" eb="9">
      <t>ジリツシエン</t>
    </rPh>
    <rPh sb="9" eb="11">
      <t>イリョウ</t>
    </rPh>
    <rPh sb="11" eb="12">
      <t>ヒ</t>
    </rPh>
    <rPh sb="13" eb="15">
      <t>セイシン</t>
    </rPh>
    <rPh sb="15" eb="17">
      <t>ツウイン</t>
    </rPh>
    <rPh sb="17" eb="19">
      <t>イリョウ</t>
    </rPh>
    <rPh sb="20" eb="22">
      <t>シキュウ</t>
    </rPh>
    <rPh sb="22" eb="24">
      <t>ニンテイ</t>
    </rPh>
    <rPh sb="24" eb="26">
      <t>シンセイ</t>
    </rPh>
    <rPh sb="26" eb="27">
      <t>ショ</t>
    </rPh>
    <rPh sb="32" eb="33">
      <t>ゴ</t>
    </rPh>
    <rPh sb="34" eb="36">
      <t>ジュウショ</t>
    </rPh>
    <rPh sb="37" eb="39">
      <t>シメイ</t>
    </rPh>
    <rPh sb="42" eb="44">
      <t>ヒツヨウ</t>
    </rPh>
    <rPh sb="54" eb="56">
      <t>ニュウリョク</t>
    </rPh>
    <rPh sb="59" eb="61">
      <t>コウモク</t>
    </rPh>
    <rPh sb="62" eb="63">
      <t>ヒト</t>
    </rPh>
    <rPh sb="67" eb="69">
      <t>トクテイ</t>
    </rPh>
    <rPh sb="69" eb="73">
      <t>コジンジョウホウ</t>
    </rPh>
    <rPh sb="74" eb="76">
      <t>ニュウリョク</t>
    </rPh>
    <rPh sb="88" eb="91">
      <t>ダンタイナイ</t>
    </rPh>
    <rPh sb="91" eb="93">
      <t>トウゴウ</t>
    </rPh>
    <rPh sb="93" eb="95">
      <t>アテナ</t>
    </rPh>
    <rPh sb="100" eb="101">
      <t>サダ</t>
    </rPh>
    <rPh sb="105" eb="107">
      <t>ジョウホウ</t>
    </rPh>
    <rPh sb="108" eb="110">
      <t>テイキョウ</t>
    </rPh>
    <phoneticPr fontId="1"/>
  </si>
  <si>
    <t>申請書の受付時に、市町村の窓口において市町村の担当職員が確認している。
（府には市町村から精査後の書類が進達される）</t>
    <rPh sb="9" eb="12">
      <t>シチョウソン</t>
    </rPh>
    <rPh sb="13" eb="15">
      <t>マドグチ</t>
    </rPh>
    <rPh sb="19" eb="22">
      <t>シチョウソン</t>
    </rPh>
    <rPh sb="28" eb="30">
      <t>カクニン</t>
    </rPh>
    <rPh sb="37" eb="38">
      <t>フ</t>
    </rPh>
    <rPh sb="40" eb="43">
      <t>シチョウソン</t>
    </rPh>
    <rPh sb="45" eb="48">
      <t>セイサゴ</t>
    </rPh>
    <rPh sb="49" eb="51">
      <t>ショルイ</t>
    </rPh>
    <rPh sb="52" eb="54">
      <t>シンタツ</t>
    </rPh>
    <phoneticPr fontId="1"/>
  </si>
  <si>
    <t>大阪府公費負担医療事務補助業務委託</t>
    <rPh sb="0" eb="3">
      <t>オオサカフ</t>
    </rPh>
    <rPh sb="3" eb="5">
      <t>コウヒ</t>
    </rPh>
    <rPh sb="5" eb="7">
      <t>フタン</t>
    </rPh>
    <rPh sb="7" eb="9">
      <t>イリョウ</t>
    </rPh>
    <rPh sb="9" eb="11">
      <t>ジム</t>
    </rPh>
    <rPh sb="11" eb="13">
      <t>ホジョ</t>
    </rPh>
    <rPh sb="13" eb="15">
      <t>ギョウム</t>
    </rPh>
    <rPh sb="15" eb="17">
      <t>イタク</t>
    </rPh>
    <phoneticPr fontId="1"/>
  </si>
  <si>
    <t>自立支援医療費（精神通院医療）支給認定申請書の内容確認、データ入力、受給者証の発行準備及び発送準備等</t>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2">
      <t>シンセイショ</t>
    </rPh>
    <rPh sb="23" eb="25">
      <t>ナイヨウ</t>
    </rPh>
    <rPh sb="25" eb="27">
      <t>カクニン</t>
    </rPh>
    <rPh sb="31" eb="33">
      <t>ニュウリョク</t>
    </rPh>
    <rPh sb="34" eb="37">
      <t>ジュキュウシャ</t>
    </rPh>
    <rPh sb="37" eb="38">
      <t>ショウ</t>
    </rPh>
    <rPh sb="39" eb="41">
      <t>ハッコウ</t>
    </rPh>
    <rPh sb="41" eb="43">
      <t>ジュンビ</t>
    </rPh>
    <rPh sb="43" eb="44">
      <t>オヨ</t>
    </rPh>
    <rPh sb="45" eb="47">
      <t>ハッソウ</t>
    </rPh>
    <rPh sb="47" eb="49">
      <t>ジュンビ</t>
    </rPh>
    <rPh sb="49" eb="50">
      <t>トウ</t>
    </rPh>
    <phoneticPr fontId="1"/>
  </si>
  <si>
    <t>株式会社 ニチイ学館</t>
    <rPh sb="0" eb="4">
      <t>カブ</t>
    </rPh>
    <rPh sb="8" eb="10">
      <t>ガッカン</t>
    </rPh>
    <phoneticPr fontId="1"/>
  </si>
  <si>
    <t>大阪府障害者手帳発行業務システム保守業務</t>
    <rPh sb="0" eb="3">
      <t>オオサカフ</t>
    </rPh>
    <rPh sb="3" eb="6">
      <t>ショウガイシャ</t>
    </rPh>
    <rPh sb="6" eb="8">
      <t>テチョウ</t>
    </rPh>
    <rPh sb="8" eb="10">
      <t>ハッコウ</t>
    </rPh>
    <rPh sb="10" eb="12">
      <t>ギョウム</t>
    </rPh>
    <rPh sb="16" eb="18">
      <t>ホシュ</t>
    </rPh>
    <rPh sb="18" eb="20">
      <t>ギョウム</t>
    </rPh>
    <phoneticPr fontId="1"/>
  </si>
  <si>
    <t>大阪府障害者手帳発行業務システムの保守、操作・運用に関するQA対応及び障害復旧支援等</t>
    <rPh sb="20" eb="22">
      <t>ソウサ</t>
    </rPh>
    <rPh sb="23" eb="25">
      <t>ウンヨウ</t>
    </rPh>
    <rPh sb="26" eb="27">
      <t>カン</t>
    </rPh>
    <rPh sb="31" eb="33">
      <t>タイオウ</t>
    </rPh>
    <rPh sb="33" eb="34">
      <t>オヨ</t>
    </rPh>
    <rPh sb="35" eb="37">
      <t>ショウガイ</t>
    </rPh>
    <rPh sb="37" eb="39">
      <t>フッキュウ</t>
    </rPh>
    <rPh sb="39" eb="42">
      <t>シエントウ</t>
    </rPh>
    <phoneticPr fontId="1"/>
  </si>
  <si>
    <t>株式会社 佐賀電算センター</t>
    <rPh sb="0" eb="4">
      <t>カブ</t>
    </rPh>
    <rPh sb="5" eb="7">
      <t>サガ</t>
    </rPh>
    <rPh sb="7" eb="9">
      <t>デンサン</t>
    </rPh>
    <phoneticPr fontId="1"/>
  </si>
  <si>
    <t>都道府県知事等</t>
    <rPh sb="0" eb="1">
      <t>ト</t>
    </rPh>
    <phoneticPr fontId="1"/>
  </si>
  <si>
    <t>番号法第１９条第８号別表第二の２６の項</t>
  </si>
  <si>
    <t>生活保護法による保護の決定及び実施又は徴収金の徴収に関する事務</t>
  </si>
  <si>
    <t>要保護者等に係る障害者の日常生活及び社会生活を総合的に支援するための法律第六条の自立支援給付の支給に関する情報</t>
  </si>
  <si>
    <t>「Ⅱ　特定個人情報ファイルの概要　２．基本情報　③対象となる本人の範囲」と同じ</t>
  </si>
  <si>
    <t>照会を受けたら都度</t>
    <rPh sb="0" eb="2">
      <t>ショウカイ</t>
    </rPh>
    <rPh sb="3" eb="4">
      <t>ウ</t>
    </rPh>
    <rPh sb="7" eb="9">
      <t>ツド</t>
    </rPh>
    <phoneticPr fontId="1"/>
  </si>
  <si>
    <t>市町村長</t>
    <rPh sb="0" eb="2">
      <t>シチョウ</t>
    </rPh>
    <rPh sb="2" eb="4">
      <t>ソンチョウ</t>
    </rPh>
    <phoneticPr fontId="1"/>
  </si>
  <si>
    <t>番号法第１９条第８号別表第二の５６の２の項</t>
  </si>
  <si>
    <t>災害対策基本法による被災者台帳の作成に関する事務</t>
  </si>
  <si>
    <t>被災者に係る障害者の日常生活及び社会生活を総合的に支援するための法律第六条の自立支援給付の支給に関する情報</t>
  </si>
  <si>
    <t>照会を受けたら都度</t>
  </si>
  <si>
    <t>番号法第１９条第８号別表第二の８７の項</t>
  </si>
  <si>
    <t>中国残留邦人等支援給付等の支給に関する事務</t>
  </si>
  <si>
    <t>要支援者等に係る障害者の日常生活及び社会生活を総合的に支援するための法律第六条の自立支援給付の支給に関する情報</t>
  </si>
  <si>
    <t>都道府県知事又は市町村長</t>
    <rPh sb="0" eb="1">
      <t>ト</t>
    </rPh>
    <rPh sb="6" eb="7">
      <t>マタ</t>
    </rPh>
    <rPh sb="8" eb="11">
      <t>シチョウソン</t>
    </rPh>
    <rPh sb="11" eb="12">
      <t>チョウ</t>
    </rPh>
    <phoneticPr fontId="1"/>
  </si>
  <si>
    <t>番号法第１９条第８号別表第二の１０８の項</t>
  </si>
  <si>
    <t>自立支援支援給付の支給又は地域生活支援事業の実施に関する事務</t>
    <rPh sb="0" eb="4">
      <t>ジリツシエン</t>
    </rPh>
    <rPh sb="11" eb="12">
      <t>マタ</t>
    </rPh>
    <rPh sb="13" eb="15">
      <t>チイキ</t>
    </rPh>
    <rPh sb="15" eb="17">
      <t>セイカツ</t>
    </rPh>
    <rPh sb="17" eb="21">
      <t>シエンジギョウ</t>
    </rPh>
    <rPh sb="22" eb="24">
      <t>ジッシ</t>
    </rPh>
    <phoneticPr fontId="1"/>
  </si>
  <si>
    <t>＜こころの健康総合センターにおける保管・消去＞
・申請書等（紙）は、執務室内に設置された施錠された書庫に保管している。
　処分時は職員の立ち合いのもと、溶解処理している。
・執務室は退庁時に施錠し、機械による警備を行っている。
・端末機とシステムは専用回線で接続されており、ログイン時には静脈認証が必要である。
　また、専用回線のシステム内からデータを複写する（持ち出す）には、許可が必要。
＜中間サーバー・プラットフォームにおける保管＞
・中間サーバー・プラットフォームはデータセンターに設置しており、データセンターへの入館及びサーバー室への入室を厳重に管理している。
・特定個人情報は、サーバー室に設置された中間サーバーのデータベース内に保管され、バックアップもデータベース上に保存されている。
＜団体内統合宛名システムにおける保管＞
・入退室管理を行っているサーバー室で管理するとともに、監視カメラによる入退室者及びシステム操作者の監視を行っている。また不要な電子記録媒体、電子機器の持込みがないかを確認している。
・特定個人情報は、サーバー室内に設置された団体内統合宛名システムのデータベース内に保存し、バックアップも同室内の機器に保存している。</t>
    <rPh sb="17" eb="19">
      <t>ホカン</t>
    </rPh>
    <rPh sb="20" eb="22">
      <t>ショウキョ</t>
    </rPh>
    <rPh sb="25" eb="28">
      <t>シンセイショ</t>
    </rPh>
    <rPh sb="28" eb="29">
      <t>トウ</t>
    </rPh>
    <rPh sb="30" eb="31">
      <t>カミ</t>
    </rPh>
    <rPh sb="61" eb="64">
      <t>ショブンジ</t>
    </rPh>
    <rPh sb="65" eb="67">
      <t>ショクイン</t>
    </rPh>
    <rPh sb="68" eb="69">
      <t>タ</t>
    </rPh>
    <rPh sb="70" eb="71">
      <t>ア</t>
    </rPh>
    <rPh sb="76" eb="78">
      <t>ヨウカイ</t>
    </rPh>
    <rPh sb="78" eb="80">
      <t>ショリ</t>
    </rPh>
    <rPh sb="87" eb="90">
      <t>シツムシツ</t>
    </rPh>
    <rPh sb="99" eb="101">
      <t>キカイ</t>
    </rPh>
    <rPh sb="104" eb="106">
      <t>ケイビ</t>
    </rPh>
    <rPh sb="107" eb="108">
      <t>オコナ</t>
    </rPh>
    <rPh sb="115" eb="118">
      <t>タンマツキ</t>
    </rPh>
    <rPh sb="124" eb="126">
      <t>センヨウ</t>
    </rPh>
    <rPh sb="126" eb="128">
      <t>カイセン</t>
    </rPh>
    <rPh sb="129" eb="131">
      <t>セツゾク</t>
    </rPh>
    <rPh sb="141" eb="142">
      <t>ジ</t>
    </rPh>
    <rPh sb="144" eb="146">
      <t>ジョウミャク</t>
    </rPh>
    <rPh sb="146" eb="148">
      <t>ニンショウ</t>
    </rPh>
    <rPh sb="149" eb="151">
      <t>ヒツヨウ</t>
    </rPh>
    <rPh sb="160" eb="162">
      <t>センヨウ</t>
    </rPh>
    <rPh sb="162" eb="164">
      <t>カイセン</t>
    </rPh>
    <rPh sb="169" eb="170">
      <t>ナイ</t>
    </rPh>
    <rPh sb="176" eb="178">
      <t>フクシャ</t>
    </rPh>
    <rPh sb="181" eb="182">
      <t>モ</t>
    </rPh>
    <rPh sb="183" eb="184">
      <t>ダ</t>
    </rPh>
    <rPh sb="189" eb="191">
      <t>キョカ</t>
    </rPh>
    <rPh sb="192" eb="194">
      <t>ヒツヨウ</t>
    </rPh>
    <rPh sb="217" eb="219">
      <t>ホカン</t>
    </rPh>
    <rPh sb="368" eb="370">
      <t>ホカン</t>
    </rPh>
    <phoneticPr fontId="1"/>
  </si>
  <si>
    <t>・受給者番号
・管理自治体名
・個人番号
・受給者氏名（漢字）
・受給者氏名（カナ）
・受給者生年月日
・受給者性別
・受給者居住自治体
・受給者電話番号
・受給者住所
・履歴更新日
・決裁日（認定日）
・市町村受付日
・開始有効期限
・終了有効期限
・所得区分（自己負担限度額）
・重度かつ継続
・主病名
・副病名
・保険種類
・保険者名
・保険証記号
・保険証番号
・生保福祉事務所
・医療機関名
・入力日
・入力者ID</t>
    <rPh sb="8" eb="10">
      <t>カンリ</t>
    </rPh>
    <rPh sb="10" eb="13">
      <t>ジチタイ</t>
    </rPh>
    <rPh sb="13" eb="14">
      <t>ナ</t>
    </rPh>
    <rPh sb="28" eb="30">
      <t>カンジ</t>
    </rPh>
    <rPh sb="60" eb="63">
      <t>ジュキュウシャ</t>
    </rPh>
    <rPh sb="63" eb="65">
      <t>キョジュウ</t>
    </rPh>
    <rPh sb="65" eb="68">
      <t>ジチタイ</t>
    </rPh>
    <rPh sb="86" eb="88">
      <t>リレキ</t>
    </rPh>
    <rPh sb="150" eb="152">
      <t>シュビョウ</t>
    </rPh>
    <rPh sb="152" eb="153">
      <t>ナ</t>
    </rPh>
    <rPh sb="155" eb="156">
      <t>フク</t>
    </rPh>
    <rPh sb="156" eb="157">
      <t>ビョウ</t>
    </rPh>
    <rPh sb="157" eb="158">
      <t>ナ</t>
    </rPh>
    <rPh sb="160" eb="162">
      <t>ホケン</t>
    </rPh>
    <rPh sb="162" eb="164">
      <t>シュルイ</t>
    </rPh>
    <rPh sb="166" eb="169">
      <t>ホケンシャ</t>
    </rPh>
    <rPh sb="169" eb="170">
      <t>ナ</t>
    </rPh>
    <rPh sb="172" eb="175">
      <t>ホケンショウ</t>
    </rPh>
    <rPh sb="175" eb="177">
      <t>キゴウ</t>
    </rPh>
    <rPh sb="179" eb="182">
      <t>ホケンショウ</t>
    </rPh>
    <rPh sb="182" eb="184">
      <t>バンゴウ</t>
    </rPh>
    <rPh sb="195" eb="199">
      <t>イリョウキカン</t>
    </rPh>
    <rPh sb="199" eb="200">
      <t>ナ</t>
    </rPh>
    <rPh sb="202" eb="204">
      <t>ニュウリョク</t>
    </rPh>
    <rPh sb="204" eb="205">
      <t>ヒ</t>
    </rPh>
    <rPh sb="207" eb="210">
      <t>ニュウリョクシャ</t>
    </rPh>
    <phoneticPr fontId="1"/>
  </si>
  <si>
    <t>なし
（市町村の窓口で個人番号を記入した申請書（紙）を受付している。市町村において書類を精査した後に府に進達されてくるため、府においては目的外の入手が行われるリスクはない）</t>
    <rPh sb="4" eb="7">
      <t>シチョウソン</t>
    </rPh>
    <rPh sb="8" eb="10">
      <t>マドグチ</t>
    </rPh>
    <rPh sb="11" eb="15">
      <t>コジンバンゴウ</t>
    </rPh>
    <rPh sb="16" eb="18">
      <t>キニュウ</t>
    </rPh>
    <rPh sb="20" eb="23">
      <t>シンセイショ</t>
    </rPh>
    <rPh sb="24" eb="25">
      <t>カミ</t>
    </rPh>
    <rPh sb="27" eb="29">
      <t>ウケツケ</t>
    </rPh>
    <rPh sb="34" eb="37">
      <t>シチョウソン</t>
    </rPh>
    <rPh sb="41" eb="43">
      <t>ショルイ</t>
    </rPh>
    <rPh sb="44" eb="46">
      <t>セイサ</t>
    </rPh>
    <rPh sb="48" eb="49">
      <t>アト</t>
    </rPh>
    <rPh sb="50" eb="51">
      <t>フ</t>
    </rPh>
    <rPh sb="52" eb="54">
      <t>シンタツ</t>
    </rPh>
    <rPh sb="62" eb="63">
      <t>フ</t>
    </rPh>
    <rPh sb="68" eb="71">
      <t>モクテキガイ</t>
    </rPh>
    <rPh sb="72" eb="74">
      <t>ニュウシュ</t>
    </rPh>
    <rPh sb="75" eb="76">
      <t>オコナ</t>
    </rPh>
    <phoneticPr fontId="1"/>
  </si>
  <si>
    <t>十分である</t>
  </si>
  <si>
    <t>特になし</t>
    <rPh sb="0" eb="1">
      <t>トク</t>
    </rPh>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</si>
  <si>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</si>
  <si>
    <t>行っている</t>
  </si>
  <si>
    <t>・電子ファイルは特別な空間に設定されており、静脈認証により業務従事者だけが、アクセスすることができるよう制御している。特別な空間には、特別な設定をしなければ（府庁で使用する一般の端末機からは）アクセスできない。担当者が異動等によりアクセス権が失効した場合は、システム管理者が直ちに認証情報を削除し、アクセスできないよう処理を行っている。
・また、紙のファイル（申請書）については、個人番号のほか病歴など要配慮個人情報が記載されているため、施錠し担当者以外の者が利用できないようにしている。</t>
    <rPh sb="79" eb="81">
      <t>フチョウ</t>
    </rPh>
    <rPh sb="82" eb="84">
      <t>シヨウ</t>
    </rPh>
    <rPh sb="173" eb="174">
      <t>カミ</t>
    </rPh>
    <rPh sb="180" eb="183">
      <t>シンセイショ</t>
    </rPh>
    <rPh sb="190" eb="192">
      <t>コジン</t>
    </rPh>
    <rPh sb="192" eb="194">
      <t>バンゴウ</t>
    </rPh>
    <rPh sb="197" eb="199">
      <t>ビョウレキ</t>
    </rPh>
    <rPh sb="201" eb="204">
      <t>ヨウハイリョ</t>
    </rPh>
    <rPh sb="204" eb="206">
      <t>コジン</t>
    </rPh>
    <rPh sb="206" eb="208">
      <t>ジョウホウ</t>
    </rPh>
    <rPh sb="209" eb="211">
      <t>キサイ</t>
    </rPh>
    <rPh sb="219" eb="221">
      <t>セジョウ</t>
    </rPh>
    <rPh sb="222" eb="225">
      <t>タントウシャ</t>
    </rPh>
    <rPh sb="225" eb="227">
      <t>イガイ</t>
    </rPh>
    <rPh sb="228" eb="229">
      <t>モノ</t>
    </rPh>
    <rPh sb="230" eb="232">
      <t>リヨウ</t>
    </rPh>
    <phoneticPr fontId="1"/>
  </si>
  <si>
    <t>・年間で１３万件となる膨大な紙の申請書（変更申請を含む件数）及びその他個人情報が記載された書類については、年１度、職員立ち合いのもと溶解処分を実施。</t>
    <rPh sb="1" eb="3">
      <t>ネンカン</t>
    </rPh>
    <rPh sb="6" eb="8">
      <t>ヨロズケン</t>
    </rPh>
    <rPh sb="11" eb="13">
      <t>ボウダイ</t>
    </rPh>
    <rPh sb="14" eb="15">
      <t>カミ</t>
    </rPh>
    <rPh sb="16" eb="19">
      <t>シンセイショ</t>
    </rPh>
    <rPh sb="20" eb="22">
      <t>ヘンコウ</t>
    </rPh>
    <rPh sb="22" eb="24">
      <t>シンセイ</t>
    </rPh>
    <rPh sb="25" eb="26">
      <t>フク</t>
    </rPh>
    <rPh sb="27" eb="29">
      <t>ケンスウ</t>
    </rPh>
    <rPh sb="30" eb="31">
      <t>オヨ</t>
    </rPh>
    <rPh sb="34" eb="35">
      <t>タ</t>
    </rPh>
    <rPh sb="35" eb="39">
      <t>コジンジョウホウ</t>
    </rPh>
    <rPh sb="40" eb="42">
      <t>キサイ</t>
    </rPh>
    <rPh sb="45" eb="47">
      <t>ショルイ</t>
    </rPh>
    <rPh sb="53" eb="54">
      <t>ネン</t>
    </rPh>
    <rPh sb="55" eb="56">
      <t>ド</t>
    </rPh>
    <rPh sb="57" eb="59">
      <t>ショクイン</t>
    </rPh>
    <rPh sb="59" eb="60">
      <t>タ</t>
    </rPh>
    <rPh sb="61" eb="62">
      <t>ア</t>
    </rPh>
    <rPh sb="66" eb="68">
      <t>ヨウカイ</t>
    </rPh>
    <rPh sb="68" eb="70">
      <t>ショブン</t>
    </rPh>
    <rPh sb="71" eb="73">
      <t>ジッシ</t>
    </rPh>
    <phoneticPr fontId="1"/>
  </si>
  <si>
    <t>入力者IDに付与されるアクセス権限によって、業務従事者だけが、業務に必要な範囲の特定個人情報ファイルだけに、アクセスすることができるよう制御している。</t>
    <rPh sb="0" eb="3">
      <t>ニュウリョクシャ</t>
    </rPh>
    <phoneticPr fontId="1"/>
  </si>
  <si>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t>
    <rPh sb="145" eb="147">
      <t>イタク</t>
    </rPh>
    <rPh sb="147" eb="148">
      <t>サキ</t>
    </rPh>
    <rPh sb="149" eb="150">
      <t>タイ</t>
    </rPh>
    <rPh sb="153" eb="155">
      <t>ジッチ</t>
    </rPh>
    <rPh sb="155" eb="157">
      <t>カンサ</t>
    </rPh>
    <rPh sb="158" eb="160">
      <t>チョウサ</t>
    </rPh>
    <rPh sb="160" eb="161">
      <t>トウ</t>
    </rPh>
    <rPh sb="162" eb="163">
      <t>オコナ</t>
    </rPh>
    <rPh sb="170" eb="172">
      <t>キテイ</t>
    </rPh>
    <rPh sb="173" eb="174">
      <t>サダ</t>
    </rPh>
    <phoneticPr fontId="1"/>
  </si>
  <si>
    <t>再委託していない</t>
  </si>
  <si>
    <t>　－</t>
  </si>
  <si>
    <t>（リスク）委託先による特定個人情報の持ち出し及び移転について
・個人情報取扱特記事項として、目的外利用及び提供の禁止を設け、発注者の承諾なしに第三者に提供することを禁止。
・作業はすべてこころの健康総合センターの執務室内で行い、職員の指示により業務を実施する。
・定期的に（ほぼ常時）職員による確認（目視）を実施。</t>
    <rPh sb="5" eb="8">
      <t>イタクサキ</t>
    </rPh>
    <rPh sb="11" eb="13">
      <t>トクテイ</t>
    </rPh>
    <rPh sb="13" eb="17">
      <t>コジンジョウホウ</t>
    </rPh>
    <rPh sb="18" eb="19">
      <t>モ</t>
    </rPh>
    <rPh sb="20" eb="21">
      <t>ダ</t>
    </rPh>
    <rPh sb="22" eb="23">
      <t>オヨ</t>
    </rPh>
    <rPh sb="24" eb="26">
      <t>イテン</t>
    </rPh>
    <rPh sb="59" eb="60">
      <t>モウ</t>
    </rPh>
    <rPh sb="114" eb="116">
      <t>ショクイン</t>
    </rPh>
    <rPh sb="117" eb="119">
      <t>シジ</t>
    </rPh>
    <rPh sb="122" eb="124">
      <t>ギョウム</t>
    </rPh>
    <rPh sb="125" eb="127">
      <t>ジッシ</t>
    </rPh>
    <rPh sb="132" eb="135">
      <t>テイキテキ</t>
    </rPh>
    <rPh sb="139" eb="141">
      <t>ジョウジ</t>
    </rPh>
    <rPh sb="147" eb="149">
      <t>カクニン</t>
    </rPh>
    <rPh sb="150" eb="152">
      <t>モクシ</t>
    </rPh>
    <rPh sb="154" eb="156">
      <t>ジッシ</t>
    </rPh>
    <phoneticPr fontId="1"/>
  </si>
  <si>
    <t>①情報提供ネットワークシステムにおける情報連携においては、中間サーバーに保有されている情報のみが連携される。
②中間サーバーに保有される特定個人情報は、番号法の規定に基づき定められた情報のみとなっており、不正な提供が行われるリスクに対応している。（※本事務が提供する情報は、個人番号並びに制度利用の始期及び終期）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④情報連携においてのみ、情報提供用個人識別符号を用いることがシステム上担保されており、不正な名寄せが行われるリスクに対応している。
（※）情報提供ネットワークシステムを使用した特定個人情報の提供の要求の受領及び情報提供を行う機能。</t>
    <rPh sb="125" eb="126">
      <t>ホン</t>
    </rPh>
    <rPh sb="146" eb="148">
      <t>リヨウ</t>
    </rPh>
    <phoneticPr fontId="1"/>
  </si>
  <si>
    <t>＜中間サーバー･プラットフォームにおける措置＞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</si>
  <si>
    <t>発生あり</t>
  </si>
  <si>
    <t>　-</t>
  </si>
  <si>
    <t>・施錠可能な執務室内に保管し、勤務時間中は職員が常駐する。書庫での保管及び勤務時間外については、施錠管理を行う。
・年間で１３万件となる膨大な紙の申請書（変更申請を含む件数）については、保管期間の経過したものを年に１度の頻度で職員立ち合いのもと溶解処理を行う。</t>
  </si>
  <si>
    <t>【団体内統合宛名システムにおける措置】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</si>
  <si>
    <t>＜執務室における措置＞
・年に１回～２回、個人情報の保護に関する研修を行っている。また、機会をとらえて担当者間で、個人情報保護についての情報交換を行っている。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t>
    <rPh sb="1" eb="4">
      <t>シツムシツ</t>
    </rPh>
    <rPh sb="8" eb="10">
      <t>ソチ</t>
    </rPh>
    <rPh sb="13" eb="14">
      <t>ネン</t>
    </rPh>
    <rPh sb="21" eb="25">
      <t>コジンジョウホウ</t>
    </rPh>
    <rPh sb="26" eb="28">
      <t>ホゴ</t>
    </rPh>
    <rPh sb="29" eb="30">
      <t>カン</t>
    </rPh>
    <rPh sb="32" eb="34">
      <t>ケンシュウ</t>
    </rPh>
    <rPh sb="35" eb="36">
      <t>オコナ</t>
    </rPh>
    <rPh sb="44" eb="46">
      <t>キカイ</t>
    </rPh>
    <rPh sb="51" eb="55">
      <t>タントウシャカン</t>
    </rPh>
    <rPh sb="57" eb="63">
      <t>コジンジョウホウホゴ</t>
    </rPh>
    <rPh sb="68" eb="72">
      <t>ジョウホウコウカン</t>
    </rPh>
    <rPh sb="73" eb="74">
      <t>オコナ</t>
    </rPh>
    <phoneticPr fontId="1"/>
  </si>
  <si>
    <t>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t>
    <phoneticPr fontId="1"/>
  </si>
  <si>
    <t>指定様式による書面の提出により開示・訂正・利用停止請求を受け付ける。</t>
  </si>
  <si>
    <t>大阪府こころの健康総合センター　総務課
〒558-0056　大阪市住吉区万代東３丁目１番４６号
電話番号　06-6691-3749</t>
    <phoneticPr fontId="1"/>
  </si>
  <si>
    <t>・問合せの受付時に、問合せに対する対応について記録を残す。</t>
    <phoneticPr fontId="1"/>
  </si>
  <si>
    <t>大阪府パブリックコメント手続実施要綱に基づき実施</t>
    <phoneticPr fontId="1"/>
  </si>
  <si>
    <t>令和５年１月６日から３２日間</t>
    <phoneticPr fontId="1"/>
  </si>
  <si>
    <t>意見はありませんでした。</t>
    <phoneticPr fontId="1"/>
  </si>
  <si>
    <t>令和５年２月２８日</t>
    <phoneticPr fontId="1"/>
  </si>
  <si>
    <t>大阪府個人情報保護審議会への諮問による</t>
    <phoneticPr fontId="1"/>
  </si>
  <si>
    <t>以下の答申を得た。
本評価書は、当審議会の意見を踏まえたもので、個人情報保護委員会が制定した特定個人情報保護評価指針（以下「指針」という。）に定める審査の観点に基づき点検した結果、指針に定める実施手続等に適合した評価が実施されていると認められる。また、本評価書の内容は、指針に定める特定個人情報保護評価の目的に照らし妥当なものと認めら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</si>
</sst>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68">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zoomScale="70" zoomScaleNormal="85" zoomScaleSheetLayoutView="70" zoomScalePageLayoutView="85" workbookViewId="0">
      <selection activeCell="A59" sqref="A59:AO61"/>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15">
      <c r="A3" s="36" t="s">
        <v>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37" t="s">
        <v>333</v>
      </c>
      <c r="B14" s="37"/>
      <c r="C14" s="37"/>
      <c r="D14" s="37"/>
      <c r="E14" s="37"/>
      <c r="F14" s="37"/>
      <c r="G14" s="37"/>
      <c r="H14" s="37"/>
      <c r="I14" s="37"/>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75" customHeight="1" x14ac:dyDescent="0.15">
      <c r="A17" s="38">
        <v>8</v>
      </c>
      <c r="B17" s="38"/>
      <c r="C17" s="38"/>
      <c r="D17" s="38"/>
      <c r="E17" s="38"/>
      <c r="F17" s="38"/>
      <c r="G17" s="38"/>
      <c r="H17" s="38"/>
      <c r="I17" s="38"/>
      <c r="J17" s="31" t="s">
        <v>576</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ITEM1=8</v>
      </c>
    </row>
    <row r="18" spans="1:61" ht="9.75" customHeight="1" x14ac:dyDescent="0.15">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ITEM2=障害者総合支援法による自立支援医療費（精神通院）支給認定に関する事務</v>
      </c>
    </row>
    <row r="19" spans="1:61" ht="9.75" customHeight="1" x14ac:dyDescent="0.15">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75" customHeight="1" x14ac:dyDescent="0.15">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75" customHeight="1" x14ac:dyDescent="0.15">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75" customHeight="1" x14ac:dyDescent="0.15">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0" t="s">
        <v>335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15">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15">
      <c r="A28" s="49" t="s">
        <v>577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　大阪府は、障害者総合支援法による自立支援医療費（精神通院）支給認定に関する事務における特定個人情報ファイルを取扱う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1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15">
      <c r="A41" s="58" t="s">
        <v>336</v>
      </c>
      <c r="B41" s="59"/>
      <c r="C41" s="59"/>
      <c r="D41" s="59"/>
      <c r="E41" s="59"/>
      <c r="F41" s="59"/>
      <c r="G41" s="6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578</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ITEM5=大阪府知事</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v>44998</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ITEM6=20230313</v>
      </c>
    </row>
    <row r="60" spans="1:61" ht="9.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546</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BI58">
      <formula1>1</formula1>
      <formula2>109575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2"/>
  <sheetViews>
    <sheetView tabSelected="1" view="pageBreakPreview" zoomScaleNormal="100" zoomScaleSheetLayoutView="100" workbookViewId="0">
      <selection activeCell="A59" sqref="A59:AO61"/>
    </sheetView>
  </sheetViews>
  <sheetFormatPr defaultColWidth="2.375" defaultRowHeight="9.75" customHeight="1" x14ac:dyDescent="0.15"/>
  <cols>
    <col min="1" max="16384" width="2.375" style="1"/>
  </cols>
  <sheetData>
    <row r="1" spans="1:39" ht="9.75" customHeight="1" x14ac:dyDescent="0.1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hyperlink ref="A9:AM12" location="'Ⅱ 特定個人情報ファイルの概要'!A1" display="Ⅱ　特定個人情報ファイルの概要"/>
    <hyperlink ref="A17:AM20" location="'Ⅲ リスク対策'!A1" display="Ⅲ　リスク対策"/>
    <hyperlink ref="A21:AM24" location="'ⅣⅤ開示請求、問い合わせ・評価実施手続'!A1" display="Ⅳ　開示請求、問い合わせ"/>
    <hyperlink ref="A13:AM16" location="'（別添１）ファイル記録項目'!A1" display="　（別添１）　特定個人情報ファイル記録項目"/>
    <hyperlink ref="A29:AM32" location="'（別添２）変更箇所'!A1" display="　（別添２）　変更箇所"/>
    <hyperlink ref="A25:AM28" location="'ⅣⅤ開示請求、問い合わせ・評価実施手続'!A30" display="Ⅴ　評価実施手"/>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5"/>
  <sheetViews>
    <sheetView tabSelected="1" view="pageBreakPreview" zoomScaleNormal="100" zoomScaleSheetLayoutView="100" zoomScalePageLayoutView="115" workbookViewId="0">
      <selection activeCell="A59" sqref="A59:AO61"/>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0" t="s">
        <v>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1"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1" ht="9.75" customHeight="1" x14ac:dyDescent="0.15">
      <c r="A3" s="152" t="s">
        <v>16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BI3" s="13" t="str">
        <f>"SHEET=2"</f>
        <v>SHEET=2</v>
      </c>
      <c r="CA3" s="13" t="s">
        <v>169</v>
      </c>
      <c r="CB3" s="13" t="s">
        <v>170</v>
      </c>
      <c r="CC3" s="13" t="s">
        <v>113</v>
      </c>
    </row>
    <row r="4" spans="1:81" ht="9.7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24"/>
      <c r="AO4" s="24"/>
      <c r="BH4" s="13" t="s">
        <v>432</v>
      </c>
      <c r="CA4" s="13" t="s">
        <v>171</v>
      </c>
      <c r="CC4" s="13" t="s">
        <v>114</v>
      </c>
    </row>
    <row r="5" spans="1:81" ht="9.75" customHeight="1" x14ac:dyDescent="0.15">
      <c r="A5" s="153" t="s">
        <v>30</v>
      </c>
      <c r="B5" s="153"/>
      <c r="C5" s="153"/>
      <c r="D5" s="153"/>
      <c r="E5" s="153"/>
      <c r="F5" s="153"/>
      <c r="G5" s="153"/>
      <c r="H5" s="153"/>
      <c r="I5" s="153"/>
      <c r="J5" s="154" t="s">
        <v>576</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24"/>
      <c r="AO5" s="24"/>
      <c r="BH5" s="13">
        <v>1</v>
      </c>
      <c r="BI5" s="25" t="str">
        <f>"ITEM"  &amp; BH5 &amp; BG5 &amp;"="&amp; IF(TRIM($J5)="","",$J5)</f>
        <v>ITEM1=障害者総合支援法による自立支援医療費（精神通院）支給認定に関する事務</v>
      </c>
      <c r="CA5" s="13" t="s">
        <v>172</v>
      </c>
      <c r="CC5" s="13" t="s">
        <v>115</v>
      </c>
    </row>
    <row r="6" spans="1:81" ht="9.75" customHeight="1" x14ac:dyDescent="0.15">
      <c r="A6" s="153"/>
      <c r="B6" s="153"/>
      <c r="C6" s="153"/>
      <c r="D6" s="153"/>
      <c r="E6" s="153"/>
      <c r="F6" s="153"/>
      <c r="G6" s="153"/>
      <c r="H6" s="153"/>
      <c r="I6" s="153"/>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24"/>
      <c r="AO6" s="24"/>
      <c r="BH6" s="13" t="s">
        <v>432</v>
      </c>
      <c r="CA6" s="13" t="s">
        <v>173</v>
      </c>
    </row>
    <row r="7" spans="1:81" ht="9.75" customHeight="1" x14ac:dyDescent="0.15">
      <c r="A7" s="153" t="s">
        <v>31</v>
      </c>
      <c r="B7" s="153"/>
      <c r="C7" s="153"/>
      <c r="D7" s="153"/>
      <c r="E7" s="153"/>
      <c r="F7" s="153"/>
      <c r="G7" s="153"/>
      <c r="H7" s="153"/>
      <c r="I7" s="153"/>
      <c r="J7" s="158" t="s">
        <v>579</v>
      </c>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60"/>
      <c r="AN7" s="24"/>
      <c r="AO7" s="24"/>
      <c r="BH7" s="13" t="s">
        <v>459</v>
      </c>
      <c r="BI7" s="25" t="str">
        <f>"ITEM"  &amp; BH7 &amp; BG7 &amp;"="&amp; IF(TRIM($J7)="","",$J7)</f>
        <v>ITEM2_1=障害者の日常生活及び社会生活を総合的に支援するための法律（平成17年法律第123号）（以下「総合支援法」という。）に基づき、精神疾病の継続的な通院治療に要する費用の一部を助成するため、
①支給認定申請の審査及び決定（認定内容の変更等を含む）
②受給者証の交付（認定内容の変更等を含む）
③認定情報の管理　　　　　の各事務を行っている。
支給認定事務とは別に、行政手続における特定の個人を識別するための番号の利用等に関する法律（平成２５年法律第２７号）（以下「番号法」という。）に基づき、団体内統合宛名システムへのデータ提供を行うため、特定個人情報ファイルを取り扱う。</v>
      </c>
    </row>
    <row r="8" spans="1:81" ht="9.75" customHeight="1" x14ac:dyDescent="0.15">
      <c r="A8" s="153"/>
      <c r="B8" s="153"/>
      <c r="C8" s="153"/>
      <c r="D8" s="153"/>
      <c r="E8" s="153"/>
      <c r="F8" s="153"/>
      <c r="G8" s="153"/>
      <c r="H8" s="153"/>
      <c r="I8" s="153"/>
      <c r="J8" s="161"/>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c r="AN8" s="24"/>
      <c r="AO8" s="24"/>
      <c r="BH8" s="13" t="s">
        <v>432</v>
      </c>
    </row>
    <row r="9" spans="1:81" ht="9.75" customHeight="1" x14ac:dyDescent="0.15">
      <c r="A9" s="153"/>
      <c r="B9" s="153"/>
      <c r="C9" s="153"/>
      <c r="D9" s="153"/>
      <c r="E9" s="153"/>
      <c r="F9" s="153"/>
      <c r="G9" s="153"/>
      <c r="H9" s="153"/>
      <c r="I9" s="153"/>
      <c r="J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3"/>
      <c r="BH9" s="13" t="s">
        <v>432</v>
      </c>
    </row>
    <row r="10" spans="1:81" ht="9.75" customHeight="1" x14ac:dyDescent="0.15">
      <c r="A10" s="153"/>
      <c r="B10" s="153"/>
      <c r="C10" s="153"/>
      <c r="D10" s="153"/>
      <c r="E10" s="153"/>
      <c r="F10" s="153"/>
      <c r="G10" s="153"/>
      <c r="H10" s="153"/>
      <c r="I10" s="153"/>
      <c r="J10" s="161"/>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3"/>
      <c r="BH10" s="13" t="s">
        <v>432</v>
      </c>
    </row>
    <row r="11" spans="1:81" ht="9.75" customHeight="1" x14ac:dyDescent="0.15">
      <c r="A11" s="153"/>
      <c r="B11" s="153"/>
      <c r="C11" s="153"/>
      <c r="D11" s="153"/>
      <c r="E11" s="153"/>
      <c r="F11" s="153"/>
      <c r="G11" s="153"/>
      <c r="H11" s="153"/>
      <c r="I11" s="153"/>
      <c r="J11" s="161"/>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3"/>
      <c r="BH11" s="13" t="s">
        <v>432</v>
      </c>
    </row>
    <row r="12" spans="1:81" ht="66" customHeight="1" x14ac:dyDescent="0.15">
      <c r="A12" s="153"/>
      <c r="B12" s="153"/>
      <c r="C12" s="153"/>
      <c r="D12" s="153"/>
      <c r="E12" s="153"/>
      <c r="F12" s="153"/>
      <c r="G12" s="153"/>
      <c r="H12" s="153"/>
      <c r="I12" s="153"/>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3"/>
    </row>
    <row r="13" spans="1:81" ht="5.25" customHeight="1" x14ac:dyDescent="0.15">
      <c r="A13" s="153"/>
      <c r="B13" s="153"/>
      <c r="C13" s="153"/>
      <c r="D13" s="153"/>
      <c r="E13" s="153"/>
      <c r="F13" s="153"/>
      <c r="G13" s="153"/>
      <c r="H13" s="153"/>
      <c r="I13" s="153"/>
      <c r="J13" s="161"/>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c r="BH13" s="13" t="s">
        <v>446</v>
      </c>
      <c r="BI13" s="25" t="str">
        <f>"ITEM"  &amp; BH13 &amp; BG13 &amp;"="&amp; IF(TRIM($J13)="","",$J13)</f>
        <v>ITEM2_2=</v>
      </c>
    </row>
    <row r="14" spans="1:81" ht="9.75" hidden="1" customHeight="1" x14ac:dyDescent="0.15">
      <c r="A14" s="153"/>
      <c r="B14" s="153"/>
      <c r="C14" s="153"/>
      <c r="D14" s="153"/>
      <c r="E14" s="153"/>
      <c r="F14" s="153"/>
      <c r="G14" s="153"/>
      <c r="H14" s="153"/>
      <c r="I14" s="153"/>
      <c r="J14" s="164"/>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6"/>
      <c r="BH14" s="13" t="s">
        <v>447</v>
      </c>
      <c r="BI14" s="25" t="str">
        <f>"ITEM"  &amp; BH14 &amp; BG14 &amp;"="&amp; IF(TRIM($J14)="","",$J14)</f>
        <v>ITEM2_3=</v>
      </c>
    </row>
    <row r="15" spans="1:81" ht="9.75" customHeight="1" x14ac:dyDescent="0.15">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15">
      <c r="A16" s="147"/>
      <c r="B16" s="148"/>
      <c r="C16" s="148"/>
      <c r="D16" s="148"/>
      <c r="E16" s="148"/>
      <c r="F16" s="148"/>
      <c r="G16" s="148"/>
      <c r="H16" s="148"/>
      <c r="I16" s="148"/>
      <c r="J16" s="93" t="s">
        <v>167</v>
      </c>
      <c r="K16" s="91" t="s">
        <v>580</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8"/>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15">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15">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
      <c r="A20" s="155"/>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BH20" s="13" t="s">
        <v>432</v>
      </c>
    </row>
    <row r="21" spans="1:61" ht="9.75" customHeight="1" x14ac:dyDescent="0.15">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15">
      <c r="A23" s="147" t="s">
        <v>33</v>
      </c>
      <c r="B23" s="148"/>
      <c r="C23" s="148"/>
      <c r="D23" s="148"/>
      <c r="E23" s="148"/>
      <c r="F23" s="148"/>
      <c r="G23" s="148"/>
      <c r="H23" s="148"/>
      <c r="I23" s="149"/>
      <c r="J23" s="115" t="s">
        <v>581</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G23" s="13" t="s">
        <v>484</v>
      </c>
      <c r="BH23" s="13">
        <v>4</v>
      </c>
      <c r="BI23" s="25" t="str">
        <f>"ITEM"  &amp; BH23 &amp; BG23 &amp;"="&amp; IF(TRIM($J23)="","",$J23)</f>
        <v>ITEM4#KBN1_1=精神障害者手帳発行システム</v>
      </c>
    </row>
    <row r="24" spans="1:61" ht="9.75" customHeight="1" x14ac:dyDescent="0.15">
      <c r="A24" s="143"/>
      <c r="B24" s="144"/>
      <c r="C24" s="144"/>
      <c r="D24" s="144"/>
      <c r="E24" s="144"/>
      <c r="F24" s="144"/>
      <c r="G24" s="144"/>
      <c r="H24" s="144"/>
      <c r="I24" s="145"/>
      <c r="J24" s="12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24"/>
      <c r="BH24" s="13" t="s">
        <v>432</v>
      </c>
    </row>
    <row r="25" spans="1:61" ht="9.75" customHeight="1" x14ac:dyDescent="0.15">
      <c r="A25" s="140" t="s">
        <v>34</v>
      </c>
      <c r="B25" s="141"/>
      <c r="C25" s="141"/>
      <c r="D25" s="141"/>
      <c r="E25" s="141"/>
      <c r="F25" s="141"/>
      <c r="G25" s="141"/>
      <c r="H25" s="141"/>
      <c r="I25" s="142"/>
      <c r="J25" s="120" t="s">
        <v>582</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ITEM5_1#KBN1_1=・受給者証の発行、管理を行うためのシステム。申請のあった府民の氏名、住所、生年月日、医療保険、医療機関、所得区分、発行済み受給者証の有効期限等を管理し、知事が認定した受給者に対して受給者証を発行する。
　また、番号法に基づき平成28年１月からはシステムを改修し、個人番号も入力することとしており、受給者証の発行情報を団体内統合宛名システムに提供している。</v>
      </c>
    </row>
    <row r="26" spans="1:61" ht="9.75" customHeight="1" x14ac:dyDescent="0.15">
      <c r="A26" s="147"/>
      <c r="B26" s="148"/>
      <c r="C26" s="148"/>
      <c r="D26" s="148"/>
      <c r="E26" s="148"/>
      <c r="F26" s="148"/>
      <c r="G26" s="148"/>
      <c r="H26" s="148"/>
      <c r="I26" s="149"/>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9.75" customHeight="1" x14ac:dyDescent="0.15">
      <c r="A27" s="147"/>
      <c r="B27" s="148"/>
      <c r="C27" s="148"/>
      <c r="D27" s="148"/>
      <c r="E27" s="148"/>
      <c r="F27" s="148"/>
      <c r="G27" s="148"/>
      <c r="H27" s="148"/>
      <c r="I27" s="149"/>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9.75" customHeight="1" x14ac:dyDescent="0.15">
      <c r="A28" s="147"/>
      <c r="B28" s="148"/>
      <c r="C28" s="148"/>
      <c r="D28" s="148"/>
      <c r="E28" s="148"/>
      <c r="F28" s="148"/>
      <c r="G28" s="148"/>
      <c r="H28" s="148"/>
      <c r="I28" s="149"/>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9.75" customHeight="1" x14ac:dyDescent="0.15">
      <c r="A29" s="147"/>
      <c r="B29" s="148"/>
      <c r="C29" s="148"/>
      <c r="D29" s="148"/>
      <c r="E29" s="148"/>
      <c r="F29" s="148"/>
      <c r="G29" s="148"/>
      <c r="H29" s="148"/>
      <c r="I29" s="149"/>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20.25" customHeight="1" x14ac:dyDescent="0.15">
      <c r="A30" s="147"/>
      <c r="B30" s="148"/>
      <c r="C30" s="148"/>
      <c r="D30" s="148"/>
      <c r="E30" s="148"/>
      <c r="F30" s="148"/>
      <c r="G30" s="148"/>
      <c r="H30" s="148"/>
      <c r="I30" s="149"/>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3.75" customHeight="1" x14ac:dyDescent="0.15">
      <c r="A31" s="147"/>
      <c r="B31" s="148"/>
      <c r="C31" s="148"/>
      <c r="D31" s="148"/>
      <c r="E31" s="148"/>
      <c r="F31" s="148"/>
      <c r="G31" s="148"/>
      <c r="H31" s="148"/>
      <c r="I31" s="149"/>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8.25" customHeight="1" x14ac:dyDescent="0.15">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9.75" customHeight="1" x14ac:dyDescent="0.15">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9.75" customHeight="1" x14ac:dyDescent="0.15">
      <c r="A34" s="147"/>
      <c r="B34" s="148"/>
      <c r="C34" s="148"/>
      <c r="D34" s="148"/>
      <c r="E34" s="148"/>
      <c r="F34" s="148"/>
      <c r="G34" s="148"/>
      <c r="H34" s="148"/>
      <c r="I34" s="149"/>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0</v>
      </c>
      <c r="BG34" s="13" t="s">
        <v>484</v>
      </c>
      <c r="BH34" s="13">
        <v>7</v>
      </c>
      <c r="BI34" s="25" t="str">
        <f t="shared" si="0"/>
        <v>ITEM7#KBN1_1=FALSE</v>
      </c>
    </row>
    <row r="35" spans="1:61" ht="9.75" customHeight="1" x14ac:dyDescent="0.15">
      <c r="A35" s="147"/>
      <c r="B35" s="148"/>
      <c r="C35" s="148"/>
      <c r="D35" s="148"/>
      <c r="E35" s="148"/>
      <c r="F35" s="148"/>
      <c r="G35" s="148"/>
      <c r="H35" s="148"/>
      <c r="I35" s="149"/>
      <c r="J35" s="93" t="s">
        <v>167</v>
      </c>
      <c r="K35" s="92"/>
      <c r="L35" s="83" t="s">
        <v>123</v>
      </c>
      <c r="M35" s="83"/>
      <c r="N35" s="83"/>
      <c r="O35" s="83"/>
      <c r="P35" s="83"/>
      <c r="Q35" s="83"/>
      <c r="R35" s="83"/>
      <c r="S35" s="83"/>
      <c r="T35" s="83"/>
      <c r="U35" s="83"/>
      <c r="V35" s="83"/>
      <c r="W35" s="83"/>
      <c r="X35" s="97" t="s">
        <v>167</v>
      </c>
      <c r="Y35" s="92"/>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9.75" customHeight="1" x14ac:dyDescent="0.15">
      <c r="A36" s="147"/>
      <c r="B36" s="148"/>
      <c r="C36" s="148"/>
      <c r="D36" s="148"/>
      <c r="E36" s="148"/>
      <c r="F36" s="148"/>
      <c r="G36" s="148"/>
      <c r="H36" s="148"/>
      <c r="I36" s="149"/>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0</v>
      </c>
      <c r="BG36" s="13" t="s">
        <v>484</v>
      </c>
      <c r="BH36" s="13">
        <v>9</v>
      </c>
      <c r="BI36" s="25" t="str">
        <f t="shared" si="0"/>
        <v>ITEM9#KBN1_1=FALSE</v>
      </c>
    </row>
    <row r="37" spans="1:61" ht="9.75" customHeight="1" x14ac:dyDescent="0.15">
      <c r="A37" s="147"/>
      <c r="B37" s="148"/>
      <c r="C37" s="148"/>
      <c r="D37" s="148"/>
      <c r="E37" s="148"/>
      <c r="F37" s="148"/>
      <c r="G37" s="148"/>
      <c r="H37" s="148"/>
      <c r="I37" s="149"/>
      <c r="J37" s="93" t="s">
        <v>167</v>
      </c>
      <c r="K37" s="92" t="s">
        <v>583</v>
      </c>
      <c r="L37" s="83" t="s">
        <v>302</v>
      </c>
      <c r="M37" s="83"/>
      <c r="N37" s="83"/>
      <c r="O37" s="83"/>
      <c r="P37" s="83"/>
      <c r="Q37" s="83"/>
      <c r="R37" s="83"/>
      <c r="S37" s="83"/>
      <c r="T37" s="83"/>
      <c r="U37" s="83"/>
      <c r="V37" s="83"/>
      <c r="W37" s="83"/>
      <c r="X37" s="97" t="s">
        <v>167</v>
      </c>
      <c r="Y37" s="92"/>
      <c r="Z37" s="83" t="s">
        <v>174</v>
      </c>
      <c r="AA37" s="83"/>
      <c r="AB37" s="83"/>
      <c r="AC37" s="83"/>
      <c r="AD37" s="83"/>
      <c r="AE37" s="83"/>
      <c r="AF37" s="83"/>
      <c r="AG37" s="83"/>
      <c r="AH37" s="83"/>
      <c r="AI37" s="83"/>
      <c r="AJ37" s="83"/>
      <c r="AK37" s="83"/>
      <c r="AL37" s="83"/>
      <c r="AM37" s="90"/>
      <c r="BF37" s="13" t="b">
        <f>IF($K37="○",TRUE,IF($K37="",FALSE,"INPUT_ERROR"))</f>
        <v>1</v>
      </c>
      <c r="BG37" s="13" t="s">
        <v>484</v>
      </c>
      <c r="BH37" s="13">
        <v>10</v>
      </c>
      <c r="BI37" s="25" t="str">
        <f t="shared" si="0"/>
        <v>ITEM10#KBN1_1=TRUE</v>
      </c>
    </row>
    <row r="38" spans="1:61" ht="9.75" customHeight="1" x14ac:dyDescent="0.15">
      <c r="A38" s="147"/>
      <c r="B38" s="148"/>
      <c r="C38" s="148"/>
      <c r="D38" s="148"/>
      <c r="E38" s="148"/>
      <c r="F38" s="148"/>
      <c r="G38" s="148"/>
      <c r="H38" s="148"/>
      <c r="I38" s="149"/>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0</v>
      </c>
      <c r="BG38" s="13" t="s">
        <v>484</v>
      </c>
      <c r="BH38" s="13">
        <v>11</v>
      </c>
      <c r="BI38" s="25" t="str">
        <f t="shared" si="0"/>
        <v>ITEM11#KBN1_1=FALSE</v>
      </c>
    </row>
    <row r="39" spans="1:61" ht="9.75" customHeight="1" x14ac:dyDescent="0.15">
      <c r="A39" s="147"/>
      <c r="B39" s="148"/>
      <c r="C39" s="148"/>
      <c r="D39" s="148"/>
      <c r="E39" s="148"/>
      <c r="F39" s="148"/>
      <c r="G39" s="148"/>
      <c r="H39" s="148"/>
      <c r="I39" s="149"/>
      <c r="J39" s="93" t="s">
        <v>167</v>
      </c>
      <c r="K39" s="92"/>
      <c r="L39" s="83" t="s">
        <v>125</v>
      </c>
      <c r="M39" s="83"/>
      <c r="N39" s="83"/>
      <c r="O39" s="97" t="s">
        <v>175</v>
      </c>
      <c r="P39" s="99"/>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0</v>
      </c>
      <c r="BG39" s="13" t="s">
        <v>484</v>
      </c>
      <c r="BH39" s="13">
        <v>12</v>
      </c>
      <c r="BI39" s="25" t="str">
        <f t="shared" si="0"/>
        <v>ITEM12#KBN1_1=FALSE</v>
      </c>
    </row>
    <row r="40" spans="1:61" ht="9.75" customHeight="1" x14ac:dyDescent="0.15">
      <c r="A40" s="147"/>
      <c r="B40" s="148"/>
      <c r="C40" s="148"/>
      <c r="D40" s="148"/>
      <c r="E40" s="148"/>
      <c r="F40" s="148"/>
      <c r="G40" s="148"/>
      <c r="H40" s="148"/>
      <c r="I40" s="149"/>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v>
      </c>
    </row>
    <row r="41" spans="1:61" ht="9.75" customHeight="1" x14ac:dyDescent="0.15">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9.75" customHeight="1" thickBot="1" x14ac:dyDescent="0.2">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9.75" customHeight="1" x14ac:dyDescent="0.15">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9.75" customHeight="1" thickBot="1" x14ac:dyDescent="0.2">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9.75" customHeight="1" x14ac:dyDescent="0.15">
      <c r="A45" s="147" t="s">
        <v>33</v>
      </c>
      <c r="B45" s="148"/>
      <c r="C45" s="148"/>
      <c r="D45" s="148"/>
      <c r="E45" s="148"/>
      <c r="F45" s="148"/>
      <c r="G45" s="148"/>
      <c r="H45" s="148"/>
      <c r="I45" s="149"/>
      <c r="J45" s="115" t="s">
        <v>584</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ITEM4#KBN1_2=団体内統合宛名システム</v>
      </c>
    </row>
    <row r="46" spans="1:61" ht="9.75" customHeight="1" x14ac:dyDescent="0.15">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9.75" customHeight="1" x14ac:dyDescent="0.15">
      <c r="A47" s="140" t="s">
        <v>34</v>
      </c>
      <c r="B47" s="141"/>
      <c r="C47" s="141"/>
      <c r="D47" s="141"/>
      <c r="E47" s="141"/>
      <c r="F47" s="141"/>
      <c r="G47" s="141"/>
      <c r="H47" s="141"/>
      <c r="I47" s="142"/>
      <c r="J47" s="120" t="s">
        <v>585</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ITEM5_1#KBN1_2=・各業務システムで登録された個人に、団体内統合宛名番号を発番し、個人番号、宛名番号、基本4情報を紐付けて保管し、管理する。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v>
      </c>
    </row>
    <row r="48" spans="1:61" ht="9.75" customHeight="1" x14ac:dyDescent="0.15">
      <c r="A48" s="147"/>
      <c r="B48" s="148"/>
      <c r="C48" s="148"/>
      <c r="D48" s="148"/>
      <c r="E48" s="148"/>
      <c r="F48" s="148"/>
      <c r="G48" s="148"/>
      <c r="H48" s="148"/>
      <c r="I48" s="149"/>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9.75" customHeight="1" x14ac:dyDescent="0.15">
      <c r="A49" s="147"/>
      <c r="B49" s="148"/>
      <c r="C49" s="148"/>
      <c r="D49" s="148"/>
      <c r="E49" s="148"/>
      <c r="F49" s="148"/>
      <c r="G49" s="148"/>
      <c r="H49" s="148"/>
      <c r="I49" s="149"/>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9.75" customHeight="1" x14ac:dyDescent="0.15">
      <c r="A50" s="147"/>
      <c r="B50" s="148"/>
      <c r="C50" s="148"/>
      <c r="D50" s="148"/>
      <c r="E50" s="148"/>
      <c r="F50" s="148"/>
      <c r="G50" s="148"/>
      <c r="H50" s="148"/>
      <c r="I50" s="149"/>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9.75" customHeight="1" x14ac:dyDescent="0.15">
      <c r="A51" s="147"/>
      <c r="B51" s="148"/>
      <c r="C51" s="148"/>
      <c r="D51" s="148"/>
      <c r="E51" s="148"/>
      <c r="F51" s="148"/>
      <c r="G51" s="148"/>
      <c r="H51" s="148"/>
      <c r="I51" s="149"/>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47.25" customHeight="1" x14ac:dyDescent="0.15">
      <c r="A52" s="147"/>
      <c r="B52" s="148"/>
      <c r="C52" s="148"/>
      <c r="D52" s="148"/>
      <c r="E52" s="148"/>
      <c r="F52" s="148"/>
      <c r="G52" s="148"/>
      <c r="H52" s="148"/>
      <c r="I52" s="149"/>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1.5" customHeight="1" x14ac:dyDescent="0.15">
      <c r="A53" s="147"/>
      <c r="B53" s="148"/>
      <c r="C53" s="148"/>
      <c r="D53" s="148"/>
      <c r="E53" s="148"/>
      <c r="F53" s="148"/>
      <c r="G53" s="148"/>
      <c r="H53" s="148"/>
      <c r="I53" s="149"/>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11.25" customHeight="1" x14ac:dyDescent="0.15">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9.75" customHeight="1" x14ac:dyDescent="0.15">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9.75" customHeight="1" x14ac:dyDescent="0.15">
      <c r="A56" s="147"/>
      <c r="B56" s="148"/>
      <c r="C56" s="148"/>
      <c r="D56" s="148"/>
      <c r="E56" s="148"/>
      <c r="F56" s="148"/>
      <c r="G56" s="148"/>
      <c r="H56" s="148"/>
      <c r="I56" s="149"/>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0</v>
      </c>
      <c r="BG56" s="13" t="s">
        <v>485</v>
      </c>
      <c r="BH56" s="13">
        <v>7</v>
      </c>
      <c r="BI56" s="25" t="str">
        <f t="shared" si="1"/>
        <v>ITEM7#KBN1_2=FALSE</v>
      </c>
    </row>
    <row r="57" spans="1:61" ht="9.75" customHeight="1" x14ac:dyDescent="0.15">
      <c r="A57" s="147"/>
      <c r="B57" s="148"/>
      <c r="C57" s="148"/>
      <c r="D57" s="148"/>
      <c r="E57" s="148"/>
      <c r="F57" s="148"/>
      <c r="G57" s="148"/>
      <c r="H57" s="148"/>
      <c r="I57" s="149"/>
      <c r="J57" s="93" t="s">
        <v>167</v>
      </c>
      <c r="K57" s="92"/>
      <c r="L57" s="83" t="s">
        <v>123</v>
      </c>
      <c r="M57" s="83"/>
      <c r="N57" s="83"/>
      <c r="O57" s="83"/>
      <c r="P57" s="83"/>
      <c r="Q57" s="83"/>
      <c r="R57" s="83"/>
      <c r="S57" s="83"/>
      <c r="T57" s="83"/>
      <c r="U57" s="83"/>
      <c r="V57" s="83"/>
      <c r="W57" s="83"/>
      <c r="X57" s="97" t="s">
        <v>167</v>
      </c>
      <c r="Y57" s="92"/>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9.75" customHeight="1" x14ac:dyDescent="0.15">
      <c r="A58" s="147"/>
      <c r="B58" s="148"/>
      <c r="C58" s="148"/>
      <c r="D58" s="148"/>
      <c r="E58" s="148"/>
      <c r="F58" s="148"/>
      <c r="G58" s="148"/>
      <c r="H58" s="148"/>
      <c r="I58" s="149"/>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0</v>
      </c>
      <c r="BG58" s="13" t="s">
        <v>485</v>
      </c>
      <c r="BH58" s="13">
        <v>9</v>
      </c>
      <c r="BI58" s="25" t="str">
        <f t="shared" si="1"/>
        <v>ITEM9#KBN1_2=FALSE</v>
      </c>
    </row>
    <row r="59" spans="1:61" ht="9.75" customHeight="1" x14ac:dyDescent="0.15">
      <c r="A59" s="147"/>
      <c r="B59" s="148"/>
      <c r="C59" s="148"/>
      <c r="D59" s="148"/>
      <c r="E59" s="148"/>
      <c r="F59" s="148"/>
      <c r="G59" s="148"/>
      <c r="H59" s="148"/>
      <c r="I59" s="149"/>
      <c r="J59" s="93" t="s">
        <v>167</v>
      </c>
      <c r="K59" s="92"/>
      <c r="L59" s="83" t="s">
        <v>302</v>
      </c>
      <c r="M59" s="83"/>
      <c r="N59" s="83"/>
      <c r="O59" s="83"/>
      <c r="P59" s="83"/>
      <c r="Q59" s="83"/>
      <c r="R59" s="83"/>
      <c r="S59" s="83"/>
      <c r="T59" s="83"/>
      <c r="U59" s="83"/>
      <c r="V59" s="83"/>
      <c r="W59" s="83"/>
      <c r="X59" s="97" t="s">
        <v>167</v>
      </c>
      <c r="Y59" s="92"/>
      <c r="Z59" s="83" t="s">
        <v>174</v>
      </c>
      <c r="AA59" s="83"/>
      <c r="AB59" s="83"/>
      <c r="AC59" s="83"/>
      <c r="AD59" s="83"/>
      <c r="AE59" s="83"/>
      <c r="AF59" s="83"/>
      <c r="AG59" s="83"/>
      <c r="AH59" s="83"/>
      <c r="AI59" s="83"/>
      <c r="AJ59" s="83"/>
      <c r="AK59" s="83"/>
      <c r="AL59" s="83"/>
      <c r="AM59" s="90"/>
      <c r="BF59" s="13" t="b">
        <f>IF($K59="○",TRUE,IF($K59="",FALSE,"INPUT_ERROR"))</f>
        <v>0</v>
      </c>
      <c r="BG59" s="13" t="s">
        <v>485</v>
      </c>
      <c r="BH59" s="13">
        <v>10</v>
      </c>
      <c r="BI59" s="25" t="str">
        <f t="shared" si="1"/>
        <v>ITEM10#KBN1_2=FALSE</v>
      </c>
    </row>
    <row r="60" spans="1:61" ht="9.75" customHeight="1" x14ac:dyDescent="0.15">
      <c r="A60" s="147"/>
      <c r="B60" s="148"/>
      <c r="C60" s="148"/>
      <c r="D60" s="148"/>
      <c r="E60" s="148"/>
      <c r="F60" s="148"/>
      <c r="G60" s="148"/>
      <c r="H60" s="148"/>
      <c r="I60" s="149"/>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0</v>
      </c>
      <c r="BG60" s="13" t="s">
        <v>485</v>
      </c>
      <c r="BH60" s="13">
        <v>11</v>
      </c>
      <c r="BI60" s="25" t="str">
        <f t="shared" si="1"/>
        <v>ITEM11#KBN1_2=FALSE</v>
      </c>
    </row>
    <row r="61" spans="1:61" ht="9.75" customHeight="1" x14ac:dyDescent="0.15">
      <c r="A61" s="147"/>
      <c r="B61" s="148"/>
      <c r="C61" s="148"/>
      <c r="D61" s="148"/>
      <c r="E61" s="148"/>
      <c r="F61" s="148"/>
      <c r="G61" s="148"/>
      <c r="H61" s="148"/>
      <c r="I61" s="149"/>
      <c r="J61" s="93" t="s">
        <v>167</v>
      </c>
      <c r="K61" s="92" t="s">
        <v>583</v>
      </c>
      <c r="L61" s="83" t="s">
        <v>125</v>
      </c>
      <c r="M61" s="83"/>
      <c r="N61" s="83"/>
      <c r="O61" s="97" t="s">
        <v>98</v>
      </c>
      <c r="P61" s="99" t="s">
        <v>586</v>
      </c>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1</v>
      </c>
      <c r="BG61" s="13" t="s">
        <v>485</v>
      </c>
      <c r="BH61" s="13">
        <v>12</v>
      </c>
      <c r="BI61" s="25" t="str">
        <f t="shared" si="1"/>
        <v>ITEM12#KBN1_2=TRUE</v>
      </c>
    </row>
    <row r="62" spans="1:61" ht="9.75" customHeight="1" thickBot="1" x14ac:dyDescent="0.2">
      <c r="A62" s="147"/>
      <c r="B62" s="148"/>
      <c r="C62" s="148"/>
      <c r="D62" s="148"/>
      <c r="E62" s="148"/>
      <c r="F62" s="148"/>
      <c r="G62" s="148"/>
      <c r="H62" s="148"/>
      <c r="I62" s="149"/>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ITEM13#KBN1_2=中間サーバー</v>
      </c>
    </row>
    <row r="63" spans="1:61" ht="9.75" customHeight="1" x14ac:dyDescent="0.15">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9.75" customHeight="1" thickBot="1" x14ac:dyDescent="0.2">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9.75" customHeight="1" x14ac:dyDescent="0.15">
      <c r="A65" s="112" t="s">
        <v>33</v>
      </c>
      <c r="B65" s="113"/>
      <c r="C65" s="113"/>
      <c r="D65" s="113"/>
      <c r="E65" s="113"/>
      <c r="F65" s="113"/>
      <c r="G65" s="113"/>
      <c r="H65" s="113"/>
      <c r="I65" s="114"/>
      <c r="J65" s="115" t="s">
        <v>587</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ITEM4#KBN1_3=中間サーバー（中間サーバー・プラットフォーム）</v>
      </c>
    </row>
    <row r="66" spans="1:61" ht="9.75" customHeight="1" x14ac:dyDescent="0.15">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9.75" customHeight="1" x14ac:dyDescent="0.15">
      <c r="A67" s="109" t="s">
        <v>34</v>
      </c>
      <c r="B67" s="110"/>
      <c r="C67" s="110"/>
      <c r="D67" s="110"/>
      <c r="E67" s="110"/>
      <c r="F67" s="110"/>
      <c r="G67" s="110"/>
      <c r="H67" s="110"/>
      <c r="I67" s="111"/>
      <c r="J67" s="120" t="s">
        <v>588</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v>
      </c>
    </row>
    <row r="68" spans="1:61" ht="9.75" customHeight="1" x14ac:dyDescent="0.15">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9.75" customHeight="1" x14ac:dyDescent="0.15">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9.75" customHeight="1" x14ac:dyDescent="0.15">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9.75" customHeight="1" x14ac:dyDescent="0.15">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75.75" customHeight="1" x14ac:dyDescent="0.15">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3.75" customHeight="1" x14ac:dyDescent="0.15">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7.5" customHeight="1" x14ac:dyDescent="0.15">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9.75" customHeight="1" x14ac:dyDescent="0.15">
      <c r="A75" s="109" t="s">
        <v>35</v>
      </c>
      <c r="B75" s="110"/>
      <c r="C75" s="110"/>
      <c r="D75" s="110"/>
      <c r="E75" s="110"/>
      <c r="F75" s="110"/>
      <c r="G75" s="110"/>
      <c r="H75" s="110"/>
      <c r="I75" s="111"/>
      <c r="J75" s="93" t="s">
        <v>167</v>
      </c>
      <c r="K75" s="92" t="s">
        <v>583</v>
      </c>
      <c r="L75" s="83" t="s">
        <v>121</v>
      </c>
      <c r="M75" s="83"/>
      <c r="N75" s="83"/>
      <c r="O75" s="83"/>
      <c r="P75" s="83"/>
      <c r="Q75" s="83"/>
      <c r="R75" s="83"/>
      <c r="S75" s="83"/>
      <c r="T75" s="83"/>
      <c r="U75" s="83"/>
      <c r="V75" s="83"/>
      <c r="W75" s="83"/>
      <c r="X75" s="97" t="s">
        <v>167</v>
      </c>
      <c r="Y75" s="92"/>
      <c r="Z75" s="80" t="s">
        <v>122</v>
      </c>
      <c r="AA75" s="80"/>
      <c r="AB75" s="80"/>
      <c r="AC75" s="80"/>
      <c r="AD75" s="80"/>
      <c r="AE75" s="80"/>
      <c r="AF75" s="80"/>
      <c r="AG75" s="80"/>
      <c r="AH75" s="80"/>
      <c r="AI75" s="80"/>
      <c r="AJ75" s="80"/>
      <c r="AK75" s="80"/>
      <c r="AL75" s="80"/>
      <c r="AM75" s="89"/>
      <c r="BF75" s="13" t="b">
        <f>IF($K75="○",TRUE,IF($K75="",FALSE,"INPUT_ERROR"))</f>
        <v>1</v>
      </c>
      <c r="BG75" s="13" t="s">
        <v>486</v>
      </c>
      <c r="BH75" s="13">
        <v>6</v>
      </c>
      <c r="BI75" s="25" t="str">
        <f t="shared" ref="BI75:BI81" si="2">"ITEM" &amp; BH75&amp; BG75 &amp;"="&amp; BF75</f>
        <v>ITEM6#KBN1_3=TRUE</v>
      </c>
    </row>
    <row r="76" spans="1:61" ht="9.75" customHeight="1" x14ac:dyDescent="0.15">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0</v>
      </c>
      <c r="BG76" s="13" t="s">
        <v>486</v>
      </c>
      <c r="BH76" s="13">
        <v>7</v>
      </c>
      <c r="BI76" s="25" t="str">
        <f t="shared" si="2"/>
        <v>ITEM7#KBN1_3=FALSE</v>
      </c>
    </row>
    <row r="77" spans="1:61" ht="9.75" customHeight="1" x14ac:dyDescent="0.15">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9.75" customHeight="1" x14ac:dyDescent="0.15">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9.75" customHeight="1" x14ac:dyDescent="0.15">
      <c r="A79" s="112"/>
      <c r="B79" s="113"/>
      <c r="C79" s="113"/>
      <c r="D79" s="113"/>
      <c r="E79" s="113"/>
      <c r="F79" s="113"/>
      <c r="G79" s="113"/>
      <c r="H79" s="113"/>
      <c r="I79" s="114"/>
      <c r="J79" s="93" t="s">
        <v>167</v>
      </c>
      <c r="K79" s="92" t="s">
        <v>583</v>
      </c>
      <c r="L79" s="83" t="s">
        <v>302</v>
      </c>
      <c r="M79" s="83"/>
      <c r="N79" s="83"/>
      <c r="O79" s="83"/>
      <c r="P79" s="83"/>
      <c r="Q79" s="83"/>
      <c r="R79" s="83"/>
      <c r="S79" s="83"/>
      <c r="T79" s="83"/>
      <c r="U79" s="83"/>
      <c r="V79" s="83"/>
      <c r="W79" s="83"/>
      <c r="X79" s="97" t="s">
        <v>167</v>
      </c>
      <c r="Y79" s="92"/>
      <c r="Z79" s="83" t="s">
        <v>174</v>
      </c>
      <c r="AA79" s="83"/>
      <c r="AB79" s="83"/>
      <c r="AC79" s="83"/>
      <c r="AD79" s="83"/>
      <c r="AE79" s="83"/>
      <c r="AF79" s="83"/>
      <c r="AG79" s="83"/>
      <c r="AH79" s="83"/>
      <c r="AI79" s="83"/>
      <c r="AJ79" s="83"/>
      <c r="AK79" s="83"/>
      <c r="AL79" s="83"/>
      <c r="AM79" s="90"/>
      <c r="BF79" s="13" t="b">
        <f>IF($K79="○",TRUE,IF($K79="",FALSE,"INPUT_ERROR"))</f>
        <v>1</v>
      </c>
      <c r="BG79" s="13" t="s">
        <v>486</v>
      </c>
      <c r="BH79" s="13">
        <v>10</v>
      </c>
      <c r="BI79" s="25" t="str">
        <f t="shared" si="2"/>
        <v>ITEM10#KBN1_3=TRUE</v>
      </c>
    </row>
    <row r="80" spans="1:61" ht="9.75" customHeight="1" x14ac:dyDescent="0.15">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0</v>
      </c>
      <c r="BG80" s="13" t="s">
        <v>486</v>
      </c>
      <c r="BH80" s="13">
        <v>11</v>
      </c>
      <c r="BI80" s="25" t="str">
        <f t="shared" si="2"/>
        <v>ITEM11#KBN1_3=FALSE</v>
      </c>
    </row>
    <row r="81" spans="1:61" ht="9.75" customHeight="1" x14ac:dyDescent="0.15">
      <c r="A81" s="112"/>
      <c r="B81" s="113"/>
      <c r="C81" s="113"/>
      <c r="D81" s="113"/>
      <c r="E81" s="113"/>
      <c r="F81" s="113"/>
      <c r="G81" s="113"/>
      <c r="H81" s="113"/>
      <c r="I81" s="114"/>
      <c r="J81" s="93" t="s">
        <v>167</v>
      </c>
      <c r="K81" s="92"/>
      <c r="L81" s="83" t="s">
        <v>125</v>
      </c>
      <c r="M81" s="83"/>
      <c r="N81" s="83"/>
      <c r="O81" s="97" t="s">
        <v>98</v>
      </c>
      <c r="P81" s="99"/>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0</v>
      </c>
      <c r="BG81" s="13" t="s">
        <v>486</v>
      </c>
      <c r="BH81" s="13">
        <v>12</v>
      </c>
      <c r="BI81" s="25" t="str">
        <f t="shared" si="2"/>
        <v>ITEM12#KBN1_3=FALSE</v>
      </c>
    </row>
    <row r="82" spans="1:61" ht="9.75" customHeight="1" x14ac:dyDescent="0.15">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v>
      </c>
    </row>
    <row r="83" spans="1:61" ht="9.75" hidden="1" customHeight="1" x14ac:dyDescent="0.15">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9.75" hidden="1" customHeight="1" thickBot="1" x14ac:dyDescent="0.2">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9.75" hidden="1" customHeight="1" x14ac:dyDescent="0.15">
      <c r="A85" s="112" t="s">
        <v>33</v>
      </c>
      <c r="B85" s="113"/>
      <c r="C85" s="113"/>
      <c r="D85" s="113"/>
      <c r="E85" s="113"/>
      <c r="F85" s="113"/>
      <c r="G85" s="113"/>
      <c r="H85" s="113"/>
      <c r="I85" s="114"/>
      <c r="J85" s="115"/>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v>
      </c>
    </row>
    <row r="86" spans="1:61" ht="9.75" hidden="1" customHeight="1" x14ac:dyDescent="0.15">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9.75" hidden="1" customHeight="1" x14ac:dyDescent="0.15">
      <c r="A87" s="109" t="s">
        <v>34</v>
      </c>
      <c r="B87" s="110"/>
      <c r="C87" s="110"/>
      <c r="D87" s="110"/>
      <c r="E87" s="110"/>
      <c r="F87" s="110"/>
      <c r="G87" s="110"/>
      <c r="H87" s="110"/>
      <c r="I87" s="111"/>
      <c r="J87" s="120"/>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v>
      </c>
    </row>
    <row r="88" spans="1:61" ht="9.75" hidden="1" customHeight="1" x14ac:dyDescent="0.15">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9.75" hidden="1" customHeight="1" x14ac:dyDescent="0.15">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9.75" hidden="1" customHeight="1" x14ac:dyDescent="0.15">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9.75" hidden="1" customHeight="1" x14ac:dyDescent="0.15">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9.75" hidden="1" customHeight="1" x14ac:dyDescent="0.15">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9.75" hidden="1" customHeight="1" x14ac:dyDescent="0.15">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9.75" hidden="1" customHeight="1" x14ac:dyDescent="0.15">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9.75" hidden="1" customHeight="1" x14ac:dyDescent="0.15">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9.75" hidden="1" customHeight="1" x14ac:dyDescent="0.15">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0</v>
      </c>
      <c r="BG96" s="13" t="s">
        <v>487</v>
      </c>
      <c r="BH96" s="13">
        <v>7</v>
      </c>
      <c r="BI96" s="25" t="str">
        <f t="shared" si="3"/>
        <v>ITEM7#KBN1_4=FALSE</v>
      </c>
    </row>
    <row r="97" spans="1:61" ht="9.75" hidden="1" customHeight="1" x14ac:dyDescent="0.15">
      <c r="A97" s="112"/>
      <c r="B97" s="113"/>
      <c r="C97" s="113"/>
      <c r="D97" s="113"/>
      <c r="E97" s="113"/>
      <c r="F97" s="113"/>
      <c r="G97" s="113"/>
      <c r="H97" s="113"/>
      <c r="I97" s="114"/>
      <c r="J97" s="93" t="s">
        <v>167</v>
      </c>
      <c r="K97" s="92"/>
      <c r="L97" s="83" t="s">
        <v>123</v>
      </c>
      <c r="M97" s="83"/>
      <c r="N97" s="83"/>
      <c r="O97" s="83"/>
      <c r="P97" s="83"/>
      <c r="Q97" s="83"/>
      <c r="R97" s="83"/>
      <c r="S97" s="83"/>
      <c r="T97" s="83"/>
      <c r="U97" s="83"/>
      <c r="V97" s="83"/>
      <c r="W97" s="83"/>
      <c r="X97" s="97" t="s">
        <v>167</v>
      </c>
      <c r="Y97" s="92"/>
      <c r="Z97" s="83" t="s">
        <v>124</v>
      </c>
      <c r="AA97" s="83"/>
      <c r="AB97" s="83"/>
      <c r="AC97" s="83"/>
      <c r="AD97" s="83"/>
      <c r="AE97" s="83"/>
      <c r="AF97" s="83"/>
      <c r="AG97" s="83"/>
      <c r="AH97" s="83"/>
      <c r="AI97" s="83"/>
      <c r="AJ97" s="83"/>
      <c r="AK97" s="83"/>
      <c r="AL97" s="83"/>
      <c r="AM97" s="90"/>
      <c r="BF97" s="13" t="b">
        <f>IF($K97="○",TRUE,IF($K97="",FALSE,"INPUT_ERROR"))</f>
        <v>0</v>
      </c>
      <c r="BG97" s="13" t="s">
        <v>487</v>
      </c>
      <c r="BH97" s="13">
        <v>8</v>
      </c>
      <c r="BI97" s="25" t="str">
        <f t="shared" si="3"/>
        <v>ITEM8#KBN1_4=FALSE</v>
      </c>
    </row>
    <row r="98" spans="1:61" ht="9.75" hidden="1" customHeight="1" x14ac:dyDescent="0.15">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0</v>
      </c>
      <c r="BG98" s="13" t="s">
        <v>487</v>
      </c>
      <c r="BH98" s="13">
        <v>9</v>
      </c>
      <c r="BI98" s="25" t="str">
        <f t="shared" si="3"/>
        <v>ITEM9#KBN1_4=FALSE</v>
      </c>
    </row>
    <row r="99" spans="1:61" ht="9.75" hidden="1" customHeight="1" x14ac:dyDescent="0.15">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9.75" hidden="1" customHeight="1" x14ac:dyDescent="0.15">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0</v>
      </c>
      <c r="BG100" s="13" t="s">
        <v>487</v>
      </c>
      <c r="BH100" s="13">
        <v>11</v>
      </c>
      <c r="BI100" s="25" t="str">
        <f t="shared" si="3"/>
        <v>ITEM11#KBN1_4=FALSE</v>
      </c>
    </row>
    <row r="101" spans="1:61" ht="9.75" hidden="1" customHeight="1" x14ac:dyDescent="0.15">
      <c r="A101" s="112"/>
      <c r="B101" s="113"/>
      <c r="C101" s="113"/>
      <c r="D101" s="113"/>
      <c r="E101" s="113"/>
      <c r="F101" s="113"/>
      <c r="G101" s="113"/>
      <c r="H101" s="113"/>
      <c r="I101" s="114"/>
      <c r="J101" s="93" t="s">
        <v>167</v>
      </c>
      <c r="K101" s="92"/>
      <c r="L101" s="83" t="s">
        <v>125</v>
      </c>
      <c r="M101" s="83"/>
      <c r="N101" s="83"/>
      <c r="O101" s="97" t="s">
        <v>98</v>
      </c>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0</v>
      </c>
      <c r="BG101" s="13" t="s">
        <v>487</v>
      </c>
      <c r="BH101" s="13">
        <v>12</v>
      </c>
      <c r="BI101" s="25" t="str">
        <f t="shared" si="3"/>
        <v>ITEM12#KBN1_4=FALSE</v>
      </c>
    </row>
    <row r="102" spans="1:61" ht="9.75" hidden="1" customHeight="1" thickBot="1" x14ac:dyDescent="0.2">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v>
      </c>
    </row>
    <row r="103" spans="1:61" ht="9.75" hidden="1" customHeight="1" x14ac:dyDescent="0.15">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9.75" hidden="1" customHeight="1" thickBot="1" x14ac:dyDescent="0.2">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9.75" hidden="1" customHeight="1" x14ac:dyDescent="0.15">
      <c r="A105" s="112" t="s">
        <v>33</v>
      </c>
      <c r="B105" s="113"/>
      <c r="C105" s="113"/>
      <c r="D105" s="113"/>
      <c r="E105" s="113"/>
      <c r="F105" s="113"/>
      <c r="G105" s="113"/>
      <c r="H105" s="113"/>
      <c r="I105" s="114"/>
      <c r="J105" s="115"/>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v>
      </c>
    </row>
    <row r="106" spans="1:61" ht="9.75" hidden="1" customHeight="1" x14ac:dyDescent="0.15">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9.75" hidden="1" customHeight="1" x14ac:dyDescent="0.15">
      <c r="A107" s="109" t="s">
        <v>34</v>
      </c>
      <c r="B107" s="110"/>
      <c r="C107" s="110"/>
      <c r="D107" s="110"/>
      <c r="E107" s="110"/>
      <c r="F107" s="110"/>
      <c r="G107" s="110"/>
      <c r="H107" s="110"/>
      <c r="I107" s="111"/>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v>
      </c>
    </row>
    <row r="108" spans="1:61" ht="9.75" hidden="1" customHeight="1" x14ac:dyDescent="0.15">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9.75" hidden="1" customHeight="1" x14ac:dyDescent="0.15">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9.75" hidden="1" customHeight="1" x14ac:dyDescent="0.15">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9.75" hidden="1" customHeight="1" x14ac:dyDescent="0.15">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9.75" hidden="1" customHeight="1" x14ac:dyDescent="0.15">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9.75" hidden="1" customHeight="1" x14ac:dyDescent="0.15">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9.75" hidden="1" customHeight="1" x14ac:dyDescent="0.15">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9.75" hidden="1" customHeight="1" x14ac:dyDescent="0.15">
      <c r="A115" s="109" t="s">
        <v>35</v>
      </c>
      <c r="B115" s="110"/>
      <c r="C115" s="110"/>
      <c r="D115" s="110"/>
      <c r="E115" s="110"/>
      <c r="F115" s="110"/>
      <c r="G115" s="110"/>
      <c r="H115" s="110"/>
      <c r="I115" s="111"/>
      <c r="J115" s="93" t="s">
        <v>167</v>
      </c>
      <c r="K115" s="92"/>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0</v>
      </c>
      <c r="BG115" s="13" t="s">
        <v>488</v>
      </c>
      <c r="BH115" s="13">
        <v>6</v>
      </c>
      <c r="BI115" s="25" t="str">
        <f t="shared" ref="BI115:BI121" si="4">"ITEM" &amp; BH115&amp; BG115 &amp;"="&amp; BF115</f>
        <v>ITEM6#KBN1_5=FALSE</v>
      </c>
    </row>
    <row r="116" spans="1:61" ht="9.75" hidden="1" customHeight="1" x14ac:dyDescent="0.15">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9.75" hidden="1" customHeight="1" x14ac:dyDescent="0.15">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9.75" hidden="1" customHeight="1" x14ac:dyDescent="0.15">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9.75" hidden="1" customHeight="1" x14ac:dyDescent="0.15">
      <c r="A119" s="112"/>
      <c r="B119" s="113"/>
      <c r="C119" s="113"/>
      <c r="D119" s="113"/>
      <c r="E119" s="113"/>
      <c r="F119" s="113"/>
      <c r="G119" s="113"/>
      <c r="H119" s="113"/>
      <c r="I119" s="114"/>
      <c r="J119" s="93" t="s">
        <v>167</v>
      </c>
      <c r="K119" s="92"/>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0</v>
      </c>
      <c r="BG119" s="13" t="s">
        <v>488</v>
      </c>
      <c r="BH119" s="13">
        <v>10</v>
      </c>
      <c r="BI119" s="25" t="str">
        <f t="shared" si="4"/>
        <v>ITEM10#KBN1_5=FALSE</v>
      </c>
    </row>
    <row r="120" spans="1:61" ht="79.5" hidden="1" customHeight="1" x14ac:dyDescent="0.15">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59.25" hidden="1" customHeight="1" x14ac:dyDescent="0.15">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75" hidden="1" customHeight="1" x14ac:dyDescent="0.15">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9.75" customHeight="1" x14ac:dyDescent="0.15">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customHeight="1" x14ac:dyDescent="0.15">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hidden="1" customHeight="1" x14ac:dyDescent="0.15">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hidden="1" customHeight="1" thickBot="1" x14ac:dyDescent="0.2">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hidden="1" customHeight="1" x14ac:dyDescent="0.15">
      <c r="A127" s="112" t="s">
        <v>33</v>
      </c>
      <c r="B127" s="113"/>
      <c r="C127" s="113"/>
      <c r="D127" s="113"/>
      <c r="E127" s="113"/>
      <c r="F127" s="113"/>
      <c r="G127" s="113"/>
      <c r="H127" s="113"/>
      <c r="I127" s="114"/>
      <c r="J127" s="115"/>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v>
      </c>
    </row>
    <row r="128" spans="1:61" ht="9.75" hidden="1" customHeight="1" x14ac:dyDescent="0.15">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hidden="1" customHeight="1" x14ac:dyDescent="0.15">
      <c r="A129" s="109" t="s">
        <v>34</v>
      </c>
      <c r="B129" s="110"/>
      <c r="C129" s="110"/>
      <c r="D129" s="110"/>
      <c r="E129" s="110"/>
      <c r="F129" s="110"/>
      <c r="G129" s="110"/>
      <c r="H129" s="110"/>
      <c r="I129" s="111"/>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v>
      </c>
    </row>
    <row r="130" spans="1:61" ht="9.75" hidden="1" customHeight="1" x14ac:dyDescent="0.15">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hidden="1" customHeight="1" x14ac:dyDescent="0.15">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hidden="1" customHeight="1" x14ac:dyDescent="0.15">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hidden="1" customHeight="1" x14ac:dyDescent="0.15">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hidden="1" customHeight="1" x14ac:dyDescent="0.15">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9.75" hidden="1" customHeight="1" x14ac:dyDescent="0.15">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9.75" hidden="1" customHeight="1" x14ac:dyDescent="0.15">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hidden="1" customHeight="1" x14ac:dyDescent="0.15">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hidden="1" customHeight="1" x14ac:dyDescent="0.15">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0</v>
      </c>
      <c r="BG138" s="13" t="s">
        <v>489</v>
      </c>
      <c r="BH138" s="13">
        <v>7</v>
      </c>
      <c r="BI138" s="25" t="str">
        <f t="shared" si="5"/>
        <v>ITEM7#KBN1_6=FALSE</v>
      </c>
    </row>
    <row r="139" spans="1:61" ht="9.75" hidden="1" customHeight="1" x14ac:dyDescent="0.15">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hidden="1" customHeight="1" x14ac:dyDescent="0.15">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0</v>
      </c>
      <c r="BG140" s="13" t="s">
        <v>489</v>
      </c>
      <c r="BH140" s="13">
        <v>9</v>
      </c>
      <c r="BI140" s="25" t="str">
        <f t="shared" si="5"/>
        <v>ITEM9#KBN1_6=FALSE</v>
      </c>
    </row>
    <row r="141" spans="1:61" ht="9.75" hidden="1" customHeight="1" x14ac:dyDescent="0.15">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hidden="1" customHeight="1" x14ac:dyDescent="0.15">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0</v>
      </c>
      <c r="BG142" s="13" t="s">
        <v>489</v>
      </c>
      <c r="BH142" s="13">
        <v>11</v>
      </c>
      <c r="BI142" s="25" t="str">
        <f t="shared" si="5"/>
        <v>ITEM11#KBN1_6=FALSE</v>
      </c>
    </row>
    <row r="143" spans="1:61" ht="9.75" hidden="1" customHeight="1" x14ac:dyDescent="0.15">
      <c r="A143" s="112"/>
      <c r="B143" s="113"/>
      <c r="C143" s="113"/>
      <c r="D143" s="113"/>
      <c r="E143" s="113"/>
      <c r="F143" s="113"/>
      <c r="G143" s="113"/>
      <c r="H143" s="113"/>
      <c r="I143" s="114"/>
      <c r="J143" s="93" t="s">
        <v>167</v>
      </c>
      <c r="K143" s="92"/>
      <c r="L143" s="83" t="s">
        <v>125</v>
      </c>
      <c r="M143" s="83"/>
      <c r="N143" s="83"/>
      <c r="O143" s="97" t="s">
        <v>98</v>
      </c>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0</v>
      </c>
      <c r="BG143" s="13" t="s">
        <v>489</v>
      </c>
      <c r="BH143" s="13">
        <v>12</v>
      </c>
      <c r="BI143" s="25" t="str">
        <f t="shared" si="5"/>
        <v>ITEM12#KBN1_6=FALSE</v>
      </c>
    </row>
    <row r="144" spans="1:61" ht="9.75" hidden="1" customHeight="1" thickBot="1" x14ac:dyDescent="0.2">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v>
      </c>
    </row>
    <row r="145" spans="1:61" ht="9.75" hidden="1" customHeight="1" x14ac:dyDescent="0.15">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hidden="1" customHeight="1" thickBot="1" x14ac:dyDescent="0.2">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hidden="1" customHeight="1" x14ac:dyDescent="0.15">
      <c r="A147" s="112" t="s">
        <v>33</v>
      </c>
      <c r="B147" s="113"/>
      <c r="C147" s="113"/>
      <c r="D147" s="113"/>
      <c r="E147" s="113"/>
      <c r="F147" s="113"/>
      <c r="G147" s="113"/>
      <c r="H147" s="113"/>
      <c r="I147" s="114"/>
      <c r="J147" s="115"/>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v>
      </c>
    </row>
    <row r="148" spans="1:61" ht="9.75" hidden="1" customHeight="1" x14ac:dyDescent="0.15">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9.75" hidden="1" customHeight="1" x14ac:dyDescent="0.15">
      <c r="A149" s="109" t="s">
        <v>34</v>
      </c>
      <c r="B149" s="110"/>
      <c r="C149" s="110"/>
      <c r="D149" s="110"/>
      <c r="E149" s="110"/>
      <c r="F149" s="110"/>
      <c r="G149" s="110"/>
      <c r="H149" s="110"/>
      <c r="I149" s="111"/>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v>
      </c>
    </row>
    <row r="150" spans="1:61" ht="9.75" hidden="1" customHeight="1" x14ac:dyDescent="0.15">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hidden="1" customHeight="1" x14ac:dyDescent="0.15">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hidden="1" customHeight="1" x14ac:dyDescent="0.15">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hidden="1" customHeight="1" x14ac:dyDescent="0.15">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hidden="1" customHeight="1" x14ac:dyDescent="0.15">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9.75" hidden="1" customHeight="1" x14ac:dyDescent="0.15">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9.75" hidden="1" customHeight="1" x14ac:dyDescent="0.15">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hidden="1" customHeight="1" x14ac:dyDescent="0.15">
      <c r="A157" s="109" t="s">
        <v>35</v>
      </c>
      <c r="B157" s="110"/>
      <c r="C157" s="110"/>
      <c r="D157" s="110"/>
      <c r="E157" s="110"/>
      <c r="F157" s="110"/>
      <c r="G157" s="110"/>
      <c r="H157" s="110"/>
      <c r="I157" s="111"/>
      <c r="J157" s="93" t="s">
        <v>167</v>
      </c>
      <c r="K157" s="92"/>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0</v>
      </c>
      <c r="BG157" s="13" t="s">
        <v>490</v>
      </c>
      <c r="BH157" s="13">
        <v>6</v>
      </c>
      <c r="BI157" s="25" t="str">
        <f t="shared" ref="BI157:BI163" si="6">"ITEM" &amp; BH157&amp; BG157 &amp;"="&amp; BF157</f>
        <v>ITEM6#KBN1_7=FALSE</v>
      </c>
    </row>
    <row r="158" spans="1:61" ht="9.75" hidden="1" customHeight="1" x14ac:dyDescent="0.15">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hidden="1" customHeight="1" x14ac:dyDescent="0.15">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hidden="1" customHeight="1" x14ac:dyDescent="0.15">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hidden="1" customHeight="1" x14ac:dyDescent="0.15">
      <c r="A161" s="112"/>
      <c r="B161" s="113"/>
      <c r="C161" s="113"/>
      <c r="D161" s="113"/>
      <c r="E161" s="113"/>
      <c r="F161" s="113"/>
      <c r="G161" s="113"/>
      <c r="H161" s="113"/>
      <c r="I161" s="114"/>
      <c r="J161" s="93" t="s">
        <v>167</v>
      </c>
      <c r="K161" s="92"/>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0</v>
      </c>
      <c r="BG161" s="13" t="s">
        <v>490</v>
      </c>
      <c r="BH161" s="13">
        <v>10</v>
      </c>
      <c r="BI161" s="25" t="str">
        <f t="shared" si="6"/>
        <v>ITEM10#KBN1_7=FALSE</v>
      </c>
    </row>
    <row r="162" spans="1:61" ht="9.75" hidden="1" customHeight="1" x14ac:dyDescent="0.15">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hidden="1" customHeight="1" x14ac:dyDescent="0.15">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hidden="1" customHeight="1" thickBot="1" x14ac:dyDescent="0.2">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15">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15">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15">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15">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15">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15">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15">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15">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15">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15">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15">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15">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15">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15">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15">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15">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15">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15">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15">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15">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15">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15">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15">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15">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15">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15">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15">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15">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15">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15">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15">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15">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15">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15">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15">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15">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15">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15">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15">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15">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15">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15">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15">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15">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15">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15">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15">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15">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15">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15">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15">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15">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15">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15">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15">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customHeight="1" x14ac:dyDescent="0.15">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customHeight="1" x14ac:dyDescent="0.1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75" hidden="1" customHeight="1" x14ac:dyDescent="0.15">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75" hidden="1" customHeight="1" thickBot="1" x14ac:dyDescent="0.2">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75" hidden="1" customHeight="1" x14ac:dyDescent="0.15">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75" hidden="1" customHeight="1" x14ac:dyDescent="0.15">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75" hidden="1" customHeight="1" x14ac:dyDescent="0.15">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75" hidden="1" customHeight="1" x14ac:dyDescent="0.15">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75" hidden="1" customHeight="1" x14ac:dyDescent="0.15">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75" hidden="1" customHeight="1" x14ac:dyDescent="0.15">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75" hidden="1" customHeight="1" x14ac:dyDescent="0.15">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75" hidden="1" customHeight="1" x14ac:dyDescent="0.15">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75" hidden="1" customHeight="1" x14ac:dyDescent="0.15">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75" hidden="1" customHeight="1" x14ac:dyDescent="0.15">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75" hidden="1" customHeight="1" x14ac:dyDescent="0.15">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75" hidden="1" customHeight="1" x14ac:dyDescent="0.15">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75" hidden="1" customHeight="1" x14ac:dyDescent="0.15">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75" hidden="1" customHeight="1" x14ac:dyDescent="0.15">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75" hidden="1" customHeight="1" x14ac:dyDescent="0.15">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75" hidden="1" customHeight="1" x14ac:dyDescent="0.15">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75" hidden="1" customHeight="1" x14ac:dyDescent="0.15">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75" hidden="1" customHeight="1" thickBot="1" x14ac:dyDescent="0.2">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75" hidden="1" customHeight="1" x14ac:dyDescent="0.15">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75" hidden="1" customHeight="1" thickBot="1" x14ac:dyDescent="0.2">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75" hidden="1" customHeight="1" x14ac:dyDescent="0.15">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75" hidden="1" customHeight="1" x14ac:dyDescent="0.15">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75" hidden="1" customHeight="1" x14ac:dyDescent="0.15">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75" hidden="1" customHeight="1" x14ac:dyDescent="0.15">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75" hidden="1" customHeight="1" x14ac:dyDescent="0.15">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75" hidden="1" customHeight="1" x14ac:dyDescent="0.15">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75" hidden="1" customHeight="1" x14ac:dyDescent="0.15">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75" hidden="1" customHeight="1" x14ac:dyDescent="0.15">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75" hidden="1" customHeight="1" x14ac:dyDescent="0.15">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75" hidden="1" customHeight="1" x14ac:dyDescent="0.15">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75" hidden="1" customHeight="1" x14ac:dyDescent="0.15">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75" hidden="1" customHeight="1" x14ac:dyDescent="0.15">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75" hidden="1" customHeight="1" x14ac:dyDescent="0.15">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75" hidden="1" customHeight="1" x14ac:dyDescent="0.15">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75" hidden="1" customHeight="1" x14ac:dyDescent="0.15">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75" hidden="1" customHeight="1" x14ac:dyDescent="0.15">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75" hidden="1" customHeight="1" x14ac:dyDescent="0.15">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75" hidden="1" customHeight="1" thickBot="1" x14ac:dyDescent="0.2">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75" hidden="1" customHeight="1" x14ac:dyDescent="0.15">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75" hidden="1" customHeight="1" thickBot="1" x14ac:dyDescent="0.2">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75" hidden="1" customHeight="1" x14ac:dyDescent="0.15">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75" hidden="1" customHeight="1" x14ac:dyDescent="0.15">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75" hidden="1" customHeight="1" x14ac:dyDescent="0.15">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75" hidden="1" customHeight="1" x14ac:dyDescent="0.15">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75" hidden="1" customHeight="1" x14ac:dyDescent="0.15">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75" hidden="1" customHeight="1" x14ac:dyDescent="0.15">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75" hidden="1" customHeight="1" x14ac:dyDescent="0.15">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75" hidden="1" customHeight="1" x14ac:dyDescent="0.15">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75" hidden="1" customHeight="1" x14ac:dyDescent="0.15">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75" hidden="1" customHeight="1" x14ac:dyDescent="0.15">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75" hidden="1" customHeight="1" x14ac:dyDescent="0.15">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75" hidden="1" customHeight="1" x14ac:dyDescent="0.15">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75" hidden="1" customHeight="1" x14ac:dyDescent="0.15">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75" hidden="1" customHeight="1" x14ac:dyDescent="0.15">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75" hidden="1" customHeight="1" x14ac:dyDescent="0.15">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75" hidden="1" customHeight="1" x14ac:dyDescent="0.15">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75" hidden="1" customHeight="1" x14ac:dyDescent="0.15">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75" hidden="1" customHeight="1" thickBot="1" x14ac:dyDescent="0.2">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75" hidden="1" customHeight="1" x14ac:dyDescent="0.15">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75" hidden="1" customHeight="1" thickBot="1" x14ac:dyDescent="0.2">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75" hidden="1" customHeight="1" x14ac:dyDescent="0.15">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75" hidden="1" customHeight="1" x14ac:dyDescent="0.15">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75" hidden="1" customHeight="1" x14ac:dyDescent="0.15">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75" hidden="1" customHeight="1" x14ac:dyDescent="0.15">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75" hidden="1" customHeight="1" x14ac:dyDescent="0.15">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75" hidden="1" customHeight="1" x14ac:dyDescent="0.15">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75" hidden="1" customHeight="1" x14ac:dyDescent="0.15">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75" hidden="1" customHeight="1" x14ac:dyDescent="0.15">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75" hidden="1" customHeight="1" x14ac:dyDescent="0.15">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75" hidden="1" customHeight="1" x14ac:dyDescent="0.15">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75" hidden="1" customHeight="1" x14ac:dyDescent="0.15">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75" hidden="1" customHeight="1" x14ac:dyDescent="0.15">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75" hidden="1" customHeight="1" x14ac:dyDescent="0.15">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75" hidden="1" customHeight="1" x14ac:dyDescent="0.15">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75" hidden="1" customHeight="1" x14ac:dyDescent="0.15">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75" hidden="1" customHeight="1" x14ac:dyDescent="0.15">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75" hidden="1" customHeight="1" x14ac:dyDescent="0.15">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75" hidden="1" customHeight="1" thickBot="1" x14ac:dyDescent="0.2">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75" hidden="1" customHeight="1" x14ac:dyDescent="0.15">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75" hidden="1" customHeight="1" thickBot="1" x14ac:dyDescent="0.2">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75" hidden="1" customHeight="1" x14ac:dyDescent="0.15">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75" hidden="1" customHeight="1" x14ac:dyDescent="0.15">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75" hidden="1" customHeight="1" x14ac:dyDescent="0.15">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75" hidden="1" customHeight="1" x14ac:dyDescent="0.15">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75" hidden="1" customHeight="1" x14ac:dyDescent="0.15">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75" hidden="1" customHeight="1" x14ac:dyDescent="0.15">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75" hidden="1" customHeight="1" x14ac:dyDescent="0.15">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75" hidden="1" customHeight="1" x14ac:dyDescent="0.15">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75" hidden="1" customHeight="1" x14ac:dyDescent="0.15">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75" hidden="1" customHeight="1" x14ac:dyDescent="0.15">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75" hidden="1" customHeight="1" x14ac:dyDescent="0.15">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75" hidden="1" customHeight="1" x14ac:dyDescent="0.15">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75" hidden="1" customHeight="1" x14ac:dyDescent="0.15">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75" hidden="1" customHeight="1" x14ac:dyDescent="0.15">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75" hidden="1" customHeight="1" x14ac:dyDescent="0.15">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75" hidden="1" customHeight="1" x14ac:dyDescent="0.15">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75" hidden="1" customHeight="1" x14ac:dyDescent="0.15">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75" hidden="1" customHeight="1" x14ac:dyDescent="0.15">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customHeight="1" x14ac:dyDescent="0.15">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customHeight="1" x14ac:dyDescent="0.15">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15">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15">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15">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15">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15">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15">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15">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15">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15">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15">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15">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15">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15">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15">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15">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15">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15">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15">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15">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15">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15">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15">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15">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15">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15">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15">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15">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15">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15">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15">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15">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15">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15">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15">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15">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15">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15">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15">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15">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15">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15">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15">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15">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15">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15">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15">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15">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15">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15">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15">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15">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15">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15">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15">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15">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15">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15">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15">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15">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15">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15">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15">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15">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15">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15">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15">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15">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15">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15">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15">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15">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15">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15">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15">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15">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15">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15">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15">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15">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15">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15">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15">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15">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15">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15">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15">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15">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15">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15">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15">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15">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15">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15">
      <c r="A430" s="137"/>
      <c r="B430" s="138"/>
      <c r="C430" s="138"/>
      <c r="D430" s="138"/>
      <c r="E430" s="138"/>
      <c r="F430" s="138"/>
      <c r="G430" s="138"/>
      <c r="H430" s="138"/>
      <c r="I430" s="138"/>
      <c r="J430" s="138"/>
      <c r="K430" s="138"/>
      <c r="L430" s="146"/>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15">
      <c r="A431" s="120" t="s">
        <v>589</v>
      </c>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2"/>
      <c r="BH431" s="13">
        <v>14</v>
      </c>
      <c r="BI431" s="25" t="str">
        <f>"ITEM" &amp; BH431 &amp; BG431 &amp;"="&amp; IF(TRIM($A431)="","",$A431)</f>
        <v>ITEM14=自立支援医療費（精神通院）支給認定に関する情報ファイル</v>
      </c>
    </row>
    <row r="432" spans="1:61" ht="9.75" customHeight="1" x14ac:dyDescent="0.15">
      <c r="A432" s="123"/>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24"/>
      <c r="BH432" s="13" t="s">
        <v>432</v>
      </c>
    </row>
    <row r="433" spans="1:61" ht="9.75" customHeight="1" x14ac:dyDescent="0.15">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15">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9.75" customHeight="1" x14ac:dyDescent="0.15">
      <c r="A435" s="140" t="s">
        <v>19</v>
      </c>
      <c r="B435" s="141"/>
      <c r="C435" s="141"/>
      <c r="D435" s="141"/>
      <c r="E435" s="141"/>
      <c r="F435" s="141"/>
      <c r="G435" s="141"/>
      <c r="H435" s="141"/>
      <c r="I435" s="142"/>
      <c r="J435" s="120" t="s">
        <v>590</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ITEM15=・番号法第９条第１項、別表第一の84の項
・番号法別表第一の主務省令で定める事務を定める命令第60条第３号</v>
      </c>
    </row>
    <row r="436" spans="1:61" ht="23.25" customHeight="1" x14ac:dyDescent="0.15">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15">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15">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15">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147"/>
      <c r="B440" s="148"/>
      <c r="C440" s="148"/>
      <c r="D440" s="148"/>
      <c r="E440" s="148"/>
      <c r="F440" s="148"/>
      <c r="G440" s="148"/>
      <c r="H440" s="148"/>
      <c r="I440" s="149"/>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15">
      <c r="A441" s="147"/>
      <c r="B441" s="148"/>
      <c r="C441" s="148"/>
      <c r="D441" s="148"/>
      <c r="E441" s="148"/>
      <c r="F441" s="148"/>
      <c r="G441" s="148"/>
      <c r="H441" s="148"/>
      <c r="I441" s="149"/>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15">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9.75" customHeight="1" x14ac:dyDescent="0.15">
      <c r="A443" s="140" t="s">
        <v>284</v>
      </c>
      <c r="B443" s="141"/>
      <c r="C443" s="141"/>
      <c r="D443" s="141"/>
      <c r="E443" s="141"/>
      <c r="F443" s="141"/>
      <c r="G443" s="141"/>
      <c r="H443" s="141"/>
      <c r="I443" s="142"/>
      <c r="J443" s="120" t="s">
        <v>591</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2"/>
      <c r="BH443" s="13">
        <v>17</v>
      </c>
      <c r="BI443" s="25" t="str">
        <f>"ITEM" &amp;BH443 &amp;  BG443 &amp;"="&amp; IF(TRIM($J443)="","",$J443)</f>
        <v>ITEM17=○情報提供の根拠
・番号法第19条第８号、別表第二の26の項、56の2の項、87の項、108の項
・番号法別表第二の主務省令で定める事務及び情報を定める命令第19条、第30条、第44条、第55条
○情報照会の根拠
・番号法第19条第８号、別表第二の108の項、109の項、110の項
・番号法別表第二の主務省令で定める事務及び情報を定める命令第55条、第55条の２、第55条の３</v>
      </c>
    </row>
    <row r="444" spans="1:61" ht="96" customHeight="1" x14ac:dyDescent="0.15">
      <c r="A444" s="143"/>
      <c r="B444" s="144"/>
      <c r="C444" s="144"/>
      <c r="D444" s="144"/>
      <c r="E444" s="144"/>
      <c r="F444" s="144"/>
      <c r="G444" s="144"/>
      <c r="H444" s="144"/>
      <c r="I444" s="145"/>
      <c r="J444" s="123"/>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24"/>
      <c r="BH444" s="13" t="s">
        <v>432</v>
      </c>
    </row>
    <row r="445" spans="1:61" ht="9.75" customHeight="1" x14ac:dyDescent="0.15">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15">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15">
      <c r="A447" s="140" t="s">
        <v>36</v>
      </c>
      <c r="B447" s="141"/>
      <c r="C447" s="141"/>
      <c r="D447" s="141"/>
      <c r="E447" s="141"/>
      <c r="F447" s="141"/>
      <c r="G447" s="141"/>
      <c r="H447" s="141"/>
      <c r="I447" s="142"/>
      <c r="J447" s="120" t="s">
        <v>592</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2"/>
      <c r="BH447" s="13">
        <v>18</v>
      </c>
      <c r="BI447" s="25" t="str">
        <f>"ITEM" &amp;BH447 &amp;  BG447 &amp;"="&amp; IF(TRIM($J447)="","",$J447)</f>
        <v>ITEM18=大阪府こころの健康総合センター</v>
      </c>
    </row>
    <row r="448" spans="1:61" ht="9.75" customHeight="1" x14ac:dyDescent="0.15">
      <c r="A448" s="143"/>
      <c r="B448" s="144"/>
      <c r="C448" s="144"/>
      <c r="D448" s="144"/>
      <c r="E448" s="144"/>
      <c r="F448" s="144"/>
      <c r="G448" s="144"/>
      <c r="H448" s="144"/>
      <c r="I448" s="145"/>
      <c r="J448" s="123"/>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24"/>
      <c r="BH448" s="13" t="s">
        <v>432</v>
      </c>
    </row>
    <row r="449" spans="1:61" ht="9.75" customHeight="1" x14ac:dyDescent="0.15">
      <c r="A449" s="140" t="s">
        <v>575</v>
      </c>
      <c r="B449" s="141"/>
      <c r="C449" s="141"/>
      <c r="D449" s="141"/>
      <c r="E449" s="141"/>
      <c r="F449" s="141"/>
      <c r="G449" s="141"/>
      <c r="H449" s="141"/>
      <c r="I449" s="142"/>
      <c r="J449" s="120" t="s">
        <v>593</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2"/>
      <c r="BH449" s="13">
        <v>19</v>
      </c>
      <c r="BI449" s="25" t="str">
        <f>"ITEM" &amp;BH449 &amp;  BG449 &amp;"="&amp; IF(TRIM($J449)="","",$J449)</f>
        <v>ITEM19=所長</v>
      </c>
    </row>
    <row r="450" spans="1:61" ht="9.75" customHeight="1" x14ac:dyDescent="0.15">
      <c r="A450" s="143"/>
      <c r="B450" s="144"/>
      <c r="C450" s="144"/>
      <c r="D450" s="144"/>
      <c r="E450" s="144"/>
      <c r="F450" s="144"/>
      <c r="G450" s="144"/>
      <c r="H450" s="144"/>
      <c r="I450" s="145"/>
      <c r="J450" s="123"/>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24"/>
      <c r="BH450" s="13" t="s">
        <v>432</v>
      </c>
    </row>
    <row r="451" spans="1:61" ht="9.75" customHeight="1" x14ac:dyDescent="0.15">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15">
      <c r="A452" s="137"/>
      <c r="B452" s="138"/>
      <c r="C452" s="138"/>
      <c r="D452" s="138"/>
      <c r="E452" s="138"/>
      <c r="F452" s="138"/>
      <c r="G452" s="138"/>
      <c r="H452" s="138"/>
      <c r="I452" s="138"/>
      <c r="J452" s="138"/>
      <c r="K452" s="138"/>
      <c r="L452" s="146"/>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9.75" customHeight="1" x14ac:dyDescent="0.15">
      <c r="A453" s="120"/>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3">
        <v>20</v>
      </c>
      <c r="BI453" s="25" t="str">
        <f>"ITEM" &amp; BH453 &amp; BG453 &amp;"="&amp; IF(TRIM($A453)="","",$A453)</f>
        <v>ITEM20=</v>
      </c>
    </row>
    <row r="454" spans="1:61" ht="9.75" customHeight="1" x14ac:dyDescent="0.15">
      <c r="A454" s="123"/>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24"/>
      <c r="BH454" s="13" t="s">
        <v>432</v>
      </c>
    </row>
    <row r="455" spans="1:61" ht="9.75" customHeight="1" x14ac:dyDescent="0.15">
      <c r="BI455" s="13" t="s">
        <v>544</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dataValidation type="list" allowBlank="1" showInputMessage="1" showErrorMessage="1" errorTitle="入力エラー" error="正しい選択肢を選んでください。" sqref="K16:S17">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formula1>$CB$2:$CB$3</formula1>
    </dataValidation>
    <dataValidation type="list" allowBlank="1" showInputMessage="1" showErrorMessage="1" errorTitle="入力エラー" error="正しい選択肢を選んでください。" sqref="K440:P441">
      <formula1>$CC$2:$CC$5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6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39"/>
  <sheetViews>
    <sheetView tabSelected="1" view="pageBreakPreview" zoomScaleNormal="100" zoomScaleSheetLayoutView="100" zoomScalePageLayoutView="85" workbookViewId="0">
      <selection activeCell="A59" sqref="A59:AO61"/>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0" t="s">
        <v>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7"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7" ht="9.75" customHeight="1" x14ac:dyDescent="0.15">
      <c r="A3" s="259" t="s">
        <v>303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133</v>
      </c>
      <c r="CB3" s="13" t="s">
        <v>135</v>
      </c>
      <c r="CC3" s="13" t="s">
        <v>139</v>
      </c>
      <c r="CD3" s="13" t="s">
        <v>112</v>
      </c>
      <c r="CE3" s="13" t="s">
        <v>143</v>
      </c>
      <c r="CF3" s="13" t="s">
        <v>148</v>
      </c>
      <c r="CH3" s="13" t="s">
        <v>143</v>
      </c>
      <c r="CI3" s="13" t="s">
        <v>152</v>
      </c>
    </row>
    <row r="4" spans="1:87" ht="9.7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BH4" s="13" t="s">
        <v>432</v>
      </c>
      <c r="CA4" s="13" t="s">
        <v>134</v>
      </c>
      <c r="CB4" s="13" t="s">
        <v>111</v>
      </c>
      <c r="CC4" s="13" t="s">
        <v>140</v>
      </c>
      <c r="CE4" s="13" t="s">
        <v>144</v>
      </c>
      <c r="CF4" s="13" t="s">
        <v>149</v>
      </c>
      <c r="CH4" s="13" t="s">
        <v>144</v>
      </c>
      <c r="CI4" s="13" t="s">
        <v>153</v>
      </c>
    </row>
    <row r="5" spans="1:87" ht="9.75" customHeight="1" x14ac:dyDescent="0.15">
      <c r="A5" s="158" t="s">
        <v>594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BH5" s="13">
        <v>1</v>
      </c>
      <c r="BI5" s="13" t="str">
        <f>"ITEM"&amp;BH5&amp; BG5 &amp;"="&amp; IF(TRIM($A5)="","",$A5)</f>
        <v>ITEM1=自立支援医療費（精神通院）支給認定に関する情報ファイル（精神通院）</v>
      </c>
      <c r="CB5" s="13" t="s">
        <v>136</v>
      </c>
      <c r="CC5" s="13" t="s">
        <v>141</v>
      </c>
      <c r="CE5" s="13" t="s">
        <v>145</v>
      </c>
      <c r="CH5" s="13" t="s">
        <v>145</v>
      </c>
    </row>
    <row r="6" spans="1:87"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BH6" s="13" t="s">
        <v>432</v>
      </c>
      <c r="CB6" s="13" t="s">
        <v>137</v>
      </c>
      <c r="CC6" s="13" t="s">
        <v>142</v>
      </c>
      <c r="CE6" s="13" t="s">
        <v>146</v>
      </c>
      <c r="CH6" s="13" t="s">
        <v>150</v>
      </c>
    </row>
    <row r="7" spans="1:87" ht="9.75" customHeight="1" x14ac:dyDescent="0.15">
      <c r="A7" s="152" t="s">
        <v>76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BH7" s="13" t="s">
        <v>432</v>
      </c>
      <c r="CB7" s="13" t="s">
        <v>138</v>
      </c>
      <c r="CE7" s="13" t="s">
        <v>147</v>
      </c>
      <c r="CH7" s="13" t="s">
        <v>151</v>
      </c>
    </row>
    <row r="8" spans="1:87" ht="9.75" customHeight="1" x14ac:dyDescent="0.1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BH8" s="13" t="s">
        <v>432</v>
      </c>
      <c r="CH8" s="13" t="s">
        <v>147</v>
      </c>
    </row>
    <row r="9" spans="1:87" ht="9.75" customHeight="1" x14ac:dyDescent="0.15">
      <c r="A9" s="140" t="s">
        <v>77</v>
      </c>
      <c r="B9" s="141"/>
      <c r="C9" s="141"/>
      <c r="D9" s="141"/>
      <c r="E9" s="141"/>
      <c r="F9" s="141"/>
      <c r="G9" s="141"/>
      <c r="H9" s="141"/>
      <c r="I9" s="142"/>
      <c r="J9" s="206"/>
      <c r="K9" s="193"/>
      <c r="L9" s="193"/>
      <c r="M9" s="193"/>
      <c r="N9" s="193"/>
      <c r="O9" s="193"/>
      <c r="P9" s="193"/>
      <c r="Q9" s="193"/>
      <c r="R9" s="193"/>
      <c r="S9" s="193"/>
      <c r="T9" s="193"/>
      <c r="U9" s="193"/>
      <c r="V9" s="193"/>
      <c r="W9" s="193"/>
      <c r="X9" s="193"/>
      <c r="Y9" s="193"/>
      <c r="Z9" s="220" t="s">
        <v>177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15">
      <c r="A10" s="147"/>
      <c r="B10" s="148"/>
      <c r="C10" s="148"/>
      <c r="D10" s="148"/>
      <c r="E10" s="148"/>
      <c r="F10" s="148"/>
      <c r="G10" s="148"/>
      <c r="H10" s="148"/>
      <c r="I10" s="149"/>
      <c r="J10" s="93" t="s">
        <v>167</v>
      </c>
      <c r="K10" s="201" t="s">
        <v>133</v>
      </c>
      <c r="L10" s="201"/>
      <c r="M10" s="201"/>
      <c r="N10" s="201"/>
      <c r="O10" s="201"/>
      <c r="P10" s="201"/>
      <c r="Q10" s="201"/>
      <c r="R10" s="201"/>
      <c r="S10" s="201"/>
      <c r="T10" s="201"/>
      <c r="U10" s="201"/>
      <c r="V10" s="201"/>
      <c r="W10" s="201"/>
      <c r="X10" s="194" t="s">
        <v>168</v>
      </c>
      <c r="Y10" s="194"/>
      <c r="Z10" s="198" t="s">
        <v>178</v>
      </c>
      <c r="AA10" s="198"/>
      <c r="AB10" s="198"/>
      <c r="AC10" s="198"/>
      <c r="AD10" s="198"/>
      <c r="AE10" s="198"/>
      <c r="AF10" s="198"/>
      <c r="AG10" s="198"/>
      <c r="AH10" s="198"/>
      <c r="AI10" s="198"/>
      <c r="AJ10" s="198"/>
      <c r="AK10" s="198"/>
      <c r="AL10" s="198"/>
      <c r="AM10" s="199"/>
      <c r="BH10" s="13" t="s">
        <v>432</v>
      </c>
    </row>
    <row r="11" spans="1:87" ht="9.75" customHeight="1" x14ac:dyDescent="0.15">
      <c r="A11" s="147"/>
      <c r="B11" s="148"/>
      <c r="C11" s="148"/>
      <c r="D11" s="148"/>
      <c r="E11" s="148"/>
      <c r="F11" s="148"/>
      <c r="G11" s="148"/>
      <c r="H11" s="148"/>
      <c r="I11" s="149"/>
      <c r="J11" s="93"/>
      <c r="K11" s="201"/>
      <c r="L11" s="201"/>
      <c r="M11" s="201"/>
      <c r="N11" s="201"/>
      <c r="O11" s="201"/>
      <c r="P11" s="201"/>
      <c r="Q11" s="201"/>
      <c r="R11" s="201"/>
      <c r="S11" s="201"/>
      <c r="T11" s="201"/>
      <c r="U11" s="201"/>
      <c r="V11" s="201"/>
      <c r="W11" s="201"/>
      <c r="X11" s="194"/>
      <c r="Y11" s="194"/>
      <c r="Z11" s="198" t="s">
        <v>179</v>
      </c>
      <c r="AA11" s="198"/>
      <c r="AB11" s="198"/>
      <c r="AC11" s="198"/>
      <c r="AD11" s="198"/>
      <c r="AE11" s="198"/>
      <c r="AF11" s="198"/>
      <c r="AG11" s="198"/>
      <c r="AH11" s="198"/>
      <c r="AI11" s="198"/>
      <c r="AJ11" s="198"/>
      <c r="AK11" s="198"/>
      <c r="AL11" s="198"/>
      <c r="AM11" s="199"/>
      <c r="BH11" s="13" t="s">
        <v>432</v>
      </c>
    </row>
    <row r="12" spans="1:87" ht="9.75" customHeight="1" x14ac:dyDescent="0.15">
      <c r="A12" s="143"/>
      <c r="B12" s="144"/>
      <c r="C12" s="144"/>
      <c r="D12" s="144"/>
      <c r="E12" s="144"/>
      <c r="F12" s="144"/>
      <c r="G12" s="144"/>
      <c r="H12" s="144"/>
      <c r="I12" s="145"/>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432</v>
      </c>
    </row>
    <row r="13" spans="1:87" ht="9.75" customHeight="1" x14ac:dyDescent="0.15">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15">
      <c r="A14" s="147"/>
      <c r="B14" s="148"/>
      <c r="C14" s="148"/>
      <c r="D14" s="148"/>
      <c r="E14" s="148"/>
      <c r="F14" s="148"/>
      <c r="G14" s="148"/>
      <c r="H14" s="148"/>
      <c r="I14" s="149"/>
      <c r="J14" s="167"/>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15">
      <c r="A15" s="147"/>
      <c r="B15" s="148"/>
      <c r="C15" s="148"/>
      <c r="D15" s="148"/>
      <c r="E15" s="148"/>
      <c r="F15" s="148"/>
      <c r="G15" s="148"/>
      <c r="H15" s="148"/>
      <c r="I15" s="149"/>
      <c r="J15" s="260"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15">
      <c r="A16" s="147"/>
      <c r="B16" s="148"/>
      <c r="C16" s="148"/>
      <c r="D16" s="148"/>
      <c r="E16" s="148"/>
      <c r="F16" s="148"/>
      <c r="G16" s="148"/>
      <c r="H16" s="148"/>
      <c r="I16" s="149"/>
      <c r="J16" s="260"/>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9"/>
      <c r="J17" s="167"/>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15">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15">
      <c r="A19" s="140" t="s">
        <v>79</v>
      </c>
      <c r="B19" s="141"/>
      <c r="C19" s="141"/>
      <c r="D19" s="141"/>
      <c r="E19" s="141"/>
      <c r="F19" s="141"/>
      <c r="G19" s="141"/>
      <c r="H19" s="141"/>
      <c r="I19" s="142"/>
      <c r="J19" s="120" t="s">
        <v>595</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ITEM4=大阪府域（大阪市、堺市を除く）にお住まいの方で、大阪府から自立支援医療（精神通院）の受給者証の発行を受けた方</v>
      </c>
    </row>
    <row r="20" spans="1:61" ht="9.75" customHeight="1" x14ac:dyDescent="0.15">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15">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15">
      <c r="A22" s="147"/>
      <c r="B22" s="148"/>
      <c r="C22" s="149"/>
      <c r="D22" s="140" t="s">
        <v>80</v>
      </c>
      <c r="E22" s="141"/>
      <c r="F22" s="141"/>
      <c r="G22" s="141"/>
      <c r="H22" s="141"/>
      <c r="I22" s="142"/>
      <c r="J22" s="120" t="s">
        <v>596</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ITEM5=受給者証の発行及び管理に必要であるため</v>
      </c>
    </row>
    <row r="23" spans="1:61" ht="9.75" customHeight="1" x14ac:dyDescent="0.15">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15">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15">
      <c r="A25" s="140" t="s">
        <v>81</v>
      </c>
      <c r="B25" s="141"/>
      <c r="C25" s="141"/>
      <c r="D25" s="141"/>
      <c r="E25" s="141"/>
      <c r="F25" s="141"/>
      <c r="G25" s="141"/>
      <c r="H25" s="141"/>
      <c r="I25" s="142"/>
      <c r="J25" s="267"/>
      <c r="K25" s="268"/>
      <c r="L25" s="268"/>
      <c r="M25" s="268"/>
      <c r="N25" s="268"/>
      <c r="O25" s="268"/>
      <c r="P25" s="268"/>
      <c r="Q25" s="268"/>
      <c r="R25" s="268"/>
      <c r="S25" s="268"/>
      <c r="T25" s="268"/>
      <c r="U25" s="268"/>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2</v>
      </c>
      <c r="BH25" s="13">
        <v>6</v>
      </c>
      <c r="BI25" s="13" t="str">
        <f>"ITEM"&amp; BH25&amp; BG25 &amp;"="&amp; $BF25</f>
        <v>ITEM6=2</v>
      </c>
    </row>
    <row r="26" spans="1:61" ht="9.75" customHeight="1" x14ac:dyDescent="0.15">
      <c r="A26" s="147"/>
      <c r="B26" s="148"/>
      <c r="C26" s="148"/>
      <c r="D26" s="148"/>
      <c r="E26" s="148"/>
      <c r="F26" s="148"/>
      <c r="G26" s="148"/>
      <c r="H26" s="148"/>
      <c r="I26" s="149"/>
      <c r="J26" s="93" t="s">
        <v>189</v>
      </c>
      <c r="K26" s="91" t="s">
        <v>140</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15">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15">
      <c r="A28" s="147"/>
      <c r="B28" s="148"/>
      <c r="C28" s="148"/>
      <c r="D28" s="148"/>
      <c r="E28" s="148"/>
      <c r="F28" s="148"/>
      <c r="G28" s="148"/>
      <c r="H28" s="148"/>
      <c r="I28" s="149"/>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432</v>
      </c>
    </row>
    <row r="29" spans="1:61" ht="9.75" customHeight="1" x14ac:dyDescent="0.15">
      <c r="A29" s="147"/>
      <c r="B29" s="148"/>
      <c r="C29" s="149"/>
      <c r="D29" s="261" t="s">
        <v>82</v>
      </c>
      <c r="E29" s="262"/>
      <c r="F29" s="262"/>
      <c r="G29" s="262"/>
      <c r="H29" s="262"/>
      <c r="I29" s="262"/>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15">
      <c r="A30" s="147"/>
      <c r="B30" s="148"/>
      <c r="C30" s="149"/>
      <c r="D30" s="263"/>
      <c r="E30" s="264"/>
      <c r="F30" s="264"/>
      <c r="G30" s="264"/>
      <c r="H30" s="264"/>
      <c r="I30" s="264"/>
      <c r="J30" s="167"/>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15">
      <c r="A31" s="147"/>
      <c r="B31" s="148"/>
      <c r="C31" s="149"/>
      <c r="D31" s="263"/>
      <c r="E31" s="264"/>
      <c r="F31" s="264"/>
      <c r="G31" s="264"/>
      <c r="H31" s="264"/>
      <c r="I31" s="264"/>
      <c r="J31" s="93" t="s">
        <v>189</v>
      </c>
      <c r="K31" s="92" t="s">
        <v>583</v>
      </c>
      <c r="L31" s="86" t="s">
        <v>191</v>
      </c>
      <c r="M31" s="86"/>
      <c r="N31" s="86"/>
      <c r="O31" s="86"/>
      <c r="P31" s="86"/>
      <c r="Q31" s="86"/>
      <c r="R31" s="86"/>
      <c r="S31" s="97" t="s">
        <v>189</v>
      </c>
      <c r="T31" s="92"/>
      <c r="U31" s="86" t="s">
        <v>192</v>
      </c>
      <c r="V31" s="86"/>
      <c r="W31" s="86"/>
      <c r="X31" s="86"/>
      <c r="Y31" s="86"/>
      <c r="Z31" s="86"/>
      <c r="AA31" s="86"/>
      <c r="AB31" s="97" t="s">
        <v>189</v>
      </c>
      <c r="AC31" s="92" t="s">
        <v>583</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15">
      <c r="A32" s="147"/>
      <c r="B32" s="148"/>
      <c r="C32" s="149"/>
      <c r="D32" s="263"/>
      <c r="E32" s="264"/>
      <c r="F32" s="264"/>
      <c r="G32" s="264"/>
      <c r="H32" s="264"/>
      <c r="I32" s="264"/>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15">
      <c r="A33" s="147"/>
      <c r="B33" s="148"/>
      <c r="C33" s="149"/>
      <c r="D33" s="263"/>
      <c r="E33" s="264"/>
      <c r="F33" s="264"/>
      <c r="G33" s="264"/>
      <c r="H33" s="264"/>
      <c r="I33" s="264"/>
      <c r="J33" s="167"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15">
      <c r="A34" s="147"/>
      <c r="B34" s="148"/>
      <c r="C34" s="149"/>
      <c r="D34" s="263"/>
      <c r="E34" s="264"/>
      <c r="F34" s="264"/>
      <c r="G34" s="264"/>
      <c r="H34" s="264"/>
      <c r="I34" s="264"/>
      <c r="J34" s="167"/>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15">
      <c r="A35" s="147"/>
      <c r="B35" s="148"/>
      <c r="C35" s="149"/>
      <c r="D35" s="263"/>
      <c r="E35" s="264"/>
      <c r="F35" s="264"/>
      <c r="G35" s="264"/>
      <c r="H35" s="264"/>
      <c r="I35" s="264"/>
      <c r="J35" s="93" t="s">
        <v>189</v>
      </c>
      <c r="K35" s="92" t="s">
        <v>583</v>
      </c>
      <c r="L35" s="86" t="s">
        <v>194</v>
      </c>
      <c r="M35" s="86"/>
      <c r="N35" s="86"/>
      <c r="O35" s="86"/>
      <c r="P35" s="86"/>
      <c r="Q35" s="86"/>
      <c r="R35" s="86"/>
      <c r="S35" s="86"/>
      <c r="T35" s="86"/>
      <c r="U35" s="86"/>
      <c r="V35" s="86"/>
      <c r="W35" s="86"/>
      <c r="X35" s="86"/>
      <c r="Y35" s="97" t="s">
        <v>189</v>
      </c>
      <c r="Z35" s="92" t="s">
        <v>583</v>
      </c>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15">
      <c r="A36" s="147"/>
      <c r="B36" s="148"/>
      <c r="C36" s="149"/>
      <c r="D36" s="263"/>
      <c r="E36" s="264"/>
      <c r="F36" s="264"/>
      <c r="G36" s="264"/>
      <c r="H36" s="264"/>
      <c r="I36" s="264"/>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0</v>
      </c>
      <c r="BH36" s="13">
        <v>14</v>
      </c>
      <c r="BI36" s="13" t="str">
        <f t="shared" si="0"/>
        <v>ITEM14=FALSE</v>
      </c>
    </row>
    <row r="37" spans="1:61" ht="9.75" customHeight="1" x14ac:dyDescent="0.15">
      <c r="A37" s="147"/>
      <c r="B37" s="148"/>
      <c r="C37" s="149"/>
      <c r="D37" s="263"/>
      <c r="E37" s="264"/>
      <c r="F37" s="264"/>
      <c r="G37" s="264"/>
      <c r="H37" s="264"/>
      <c r="I37" s="264"/>
      <c r="J37" s="93" t="s">
        <v>189</v>
      </c>
      <c r="K37" s="92" t="s">
        <v>583</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1</v>
      </c>
      <c r="BH37" s="13">
        <v>15</v>
      </c>
      <c r="BI37" s="13" t="str">
        <f t="shared" si="0"/>
        <v>ITEM15=TRUE</v>
      </c>
    </row>
    <row r="38" spans="1:61" ht="9.75" customHeight="1" x14ac:dyDescent="0.15">
      <c r="A38" s="147"/>
      <c r="B38" s="148"/>
      <c r="C38" s="149"/>
      <c r="D38" s="263"/>
      <c r="E38" s="264"/>
      <c r="F38" s="264"/>
      <c r="G38" s="264"/>
      <c r="H38" s="264"/>
      <c r="I38" s="264"/>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1</v>
      </c>
      <c r="BH38" s="13">
        <v>16</v>
      </c>
      <c r="BI38" s="13" t="str">
        <f t="shared" si="0"/>
        <v>ITEM16=TRUE</v>
      </c>
    </row>
    <row r="39" spans="1:61" ht="9.75" customHeight="1" x14ac:dyDescent="0.15">
      <c r="A39" s="147"/>
      <c r="B39" s="148"/>
      <c r="C39" s="149"/>
      <c r="D39" s="263"/>
      <c r="E39" s="264"/>
      <c r="F39" s="264"/>
      <c r="G39" s="264"/>
      <c r="H39" s="264"/>
      <c r="I39" s="264"/>
      <c r="J39" s="167"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15">
      <c r="A40" s="147"/>
      <c r="B40" s="148"/>
      <c r="C40" s="149"/>
      <c r="D40" s="263"/>
      <c r="E40" s="264"/>
      <c r="F40" s="264"/>
      <c r="G40" s="264"/>
      <c r="H40" s="264"/>
      <c r="I40" s="264"/>
      <c r="J40" s="167"/>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1</v>
      </c>
      <c r="BH40" s="13">
        <v>18</v>
      </c>
      <c r="BI40" s="13" t="str">
        <f t="shared" si="0"/>
        <v>ITEM18=TRUE</v>
      </c>
    </row>
    <row r="41" spans="1:61" ht="9.75" customHeight="1" x14ac:dyDescent="0.15">
      <c r="A41" s="147"/>
      <c r="B41" s="148"/>
      <c r="C41" s="149"/>
      <c r="D41" s="263"/>
      <c r="E41" s="264"/>
      <c r="F41" s="264"/>
      <c r="G41" s="264"/>
      <c r="H41" s="264"/>
      <c r="I41" s="264"/>
      <c r="J41" s="93" t="s">
        <v>189</v>
      </c>
      <c r="K41" s="92"/>
      <c r="L41" s="86" t="s">
        <v>197</v>
      </c>
      <c r="M41" s="86"/>
      <c r="N41" s="86"/>
      <c r="O41" s="86"/>
      <c r="P41" s="86"/>
      <c r="Q41" s="86"/>
      <c r="R41" s="86"/>
      <c r="S41" s="97" t="s">
        <v>189</v>
      </c>
      <c r="T41" s="92"/>
      <c r="U41" s="86" t="s">
        <v>198</v>
      </c>
      <c r="V41" s="86"/>
      <c r="W41" s="86"/>
      <c r="X41" s="86"/>
      <c r="Y41" s="86"/>
      <c r="Z41" s="86"/>
      <c r="AA41" s="86"/>
      <c r="AB41" s="86"/>
      <c r="AC41" s="86"/>
      <c r="AD41" s="97" t="s">
        <v>189</v>
      </c>
      <c r="AE41" s="92" t="s">
        <v>583</v>
      </c>
      <c r="AF41" s="86" t="s">
        <v>199</v>
      </c>
      <c r="AG41" s="86"/>
      <c r="AH41" s="86"/>
      <c r="AI41" s="86"/>
      <c r="AJ41" s="86"/>
      <c r="AK41" s="86"/>
      <c r="AL41" s="86"/>
      <c r="AM41" s="87"/>
      <c r="BF41" s="13" t="b">
        <f>IF($K45="○",TRUE,IF($K45="",FALSE,"INPUT_ERROR"))</f>
        <v>1</v>
      </c>
      <c r="BH41" s="13">
        <v>19</v>
      </c>
      <c r="BI41" s="13" t="str">
        <f t="shared" si="0"/>
        <v>ITEM19=TRUE</v>
      </c>
    </row>
    <row r="42" spans="1:61" ht="9.75" customHeight="1" x14ac:dyDescent="0.15">
      <c r="A42" s="147"/>
      <c r="B42" s="148"/>
      <c r="C42" s="149"/>
      <c r="D42" s="263"/>
      <c r="E42" s="264"/>
      <c r="F42" s="264"/>
      <c r="G42" s="264"/>
      <c r="H42" s="264"/>
      <c r="I42" s="264"/>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15">
      <c r="A43" s="147"/>
      <c r="B43" s="148"/>
      <c r="C43" s="149"/>
      <c r="D43" s="263"/>
      <c r="E43" s="264"/>
      <c r="F43" s="264"/>
      <c r="G43" s="264"/>
      <c r="H43" s="264"/>
      <c r="I43" s="264"/>
      <c r="J43" s="93" t="s">
        <v>189</v>
      </c>
      <c r="K43" s="92" t="s">
        <v>583</v>
      </c>
      <c r="L43" s="86" t="s">
        <v>200</v>
      </c>
      <c r="M43" s="86"/>
      <c r="N43" s="86"/>
      <c r="O43" s="86"/>
      <c r="P43" s="86"/>
      <c r="Q43" s="86"/>
      <c r="R43" s="86"/>
      <c r="S43" s="97" t="s">
        <v>189</v>
      </c>
      <c r="T43" s="92"/>
      <c r="U43" s="86" t="s">
        <v>201</v>
      </c>
      <c r="V43" s="86"/>
      <c r="W43" s="86"/>
      <c r="X43" s="86"/>
      <c r="Y43" s="86"/>
      <c r="Z43" s="86"/>
      <c r="AA43" s="86"/>
      <c r="AB43" s="86"/>
      <c r="AC43" s="86"/>
      <c r="AD43" s="97" t="s">
        <v>189</v>
      </c>
      <c r="AE43" s="92" t="s">
        <v>583</v>
      </c>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15">
      <c r="A44" s="147"/>
      <c r="B44" s="148"/>
      <c r="C44" s="149"/>
      <c r="D44" s="263"/>
      <c r="E44" s="264"/>
      <c r="F44" s="264"/>
      <c r="G44" s="264"/>
      <c r="H44" s="264"/>
      <c r="I44" s="264"/>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15">
      <c r="A45" s="147"/>
      <c r="B45" s="148"/>
      <c r="C45" s="149"/>
      <c r="D45" s="263"/>
      <c r="E45" s="264"/>
      <c r="F45" s="264"/>
      <c r="G45" s="264"/>
      <c r="H45" s="264"/>
      <c r="I45" s="264"/>
      <c r="J45" s="93" t="s">
        <v>189</v>
      </c>
      <c r="K45" s="92" t="s">
        <v>583</v>
      </c>
      <c r="L45" s="86" t="s">
        <v>203</v>
      </c>
      <c r="M45" s="86"/>
      <c r="N45" s="86"/>
      <c r="O45" s="86"/>
      <c r="P45" s="86"/>
      <c r="Q45" s="86"/>
      <c r="R45" s="86"/>
      <c r="S45" s="86"/>
      <c r="T45" s="86"/>
      <c r="U45" s="86"/>
      <c r="V45" s="97" t="s">
        <v>189</v>
      </c>
      <c r="W45" s="92"/>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15">
      <c r="A46" s="147"/>
      <c r="B46" s="148"/>
      <c r="C46" s="149"/>
      <c r="D46" s="263"/>
      <c r="E46" s="264"/>
      <c r="F46" s="264"/>
      <c r="G46" s="264"/>
      <c r="H46" s="264"/>
      <c r="I46" s="264"/>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15">
      <c r="A47" s="147"/>
      <c r="B47" s="148"/>
      <c r="C47" s="149"/>
      <c r="D47" s="263"/>
      <c r="E47" s="264"/>
      <c r="F47" s="264"/>
      <c r="G47" s="264"/>
      <c r="H47" s="264"/>
      <c r="I47" s="264"/>
      <c r="J47" s="93" t="s">
        <v>189</v>
      </c>
      <c r="K47" s="92"/>
      <c r="L47" s="86" t="s">
        <v>205</v>
      </c>
      <c r="M47" s="86"/>
      <c r="N47" s="86"/>
      <c r="O47" s="86"/>
      <c r="P47" s="86"/>
      <c r="Q47" s="86"/>
      <c r="R47" s="86"/>
      <c r="S47" s="97" t="s">
        <v>189</v>
      </c>
      <c r="T47" s="92"/>
      <c r="U47" s="86" t="s">
        <v>206</v>
      </c>
      <c r="V47" s="86"/>
      <c r="W47" s="86"/>
      <c r="X47" s="86"/>
      <c r="Y47" s="86"/>
      <c r="Z47" s="86"/>
      <c r="AA47" s="86"/>
      <c r="AB47" s="86"/>
      <c r="AC47" s="86"/>
      <c r="AD47" s="97" t="s">
        <v>189</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15">
      <c r="A48" s="147"/>
      <c r="B48" s="148"/>
      <c r="C48" s="149"/>
      <c r="D48" s="263"/>
      <c r="E48" s="264"/>
      <c r="F48" s="264"/>
      <c r="G48" s="264"/>
      <c r="H48" s="264"/>
      <c r="I48" s="264"/>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15">
      <c r="A49" s="147"/>
      <c r="B49" s="148"/>
      <c r="C49" s="149"/>
      <c r="D49" s="263"/>
      <c r="E49" s="264"/>
      <c r="F49" s="264"/>
      <c r="G49" s="264"/>
      <c r="H49" s="264"/>
      <c r="I49" s="264"/>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15">
      <c r="A50" s="147"/>
      <c r="B50" s="148"/>
      <c r="C50" s="149"/>
      <c r="D50" s="263"/>
      <c r="E50" s="264"/>
      <c r="F50" s="264"/>
      <c r="G50" s="264"/>
      <c r="H50" s="264"/>
      <c r="I50" s="264"/>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15">
      <c r="A51" s="147"/>
      <c r="B51" s="148"/>
      <c r="C51" s="149"/>
      <c r="D51" s="263"/>
      <c r="E51" s="264"/>
      <c r="F51" s="264"/>
      <c r="G51" s="264"/>
      <c r="H51" s="264"/>
      <c r="I51" s="264"/>
      <c r="J51" s="93" t="s">
        <v>189</v>
      </c>
      <c r="K51" s="92"/>
      <c r="L51" s="86" t="s">
        <v>209</v>
      </c>
      <c r="M51" s="86"/>
      <c r="N51" s="86"/>
      <c r="O51" s="210"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15">
      <c r="A52" s="147"/>
      <c r="B52" s="148"/>
      <c r="C52" s="149"/>
      <c r="D52" s="265"/>
      <c r="E52" s="266"/>
      <c r="F52" s="266"/>
      <c r="G52" s="266"/>
      <c r="H52" s="266"/>
      <c r="I52" s="266"/>
      <c r="J52" s="94"/>
      <c r="K52" s="95"/>
      <c r="L52" s="82"/>
      <c r="M52" s="82"/>
      <c r="N52" s="82"/>
      <c r="O52" s="211"/>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9.75" customHeight="1" x14ac:dyDescent="0.15">
      <c r="A53" s="147"/>
      <c r="B53" s="148"/>
      <c r="C53" s="149"/>
      <c r="D53" s="147" t="s">
        <v>83</v>
      </c>
      <c r="E53" s="148"/>
      <c r="F53" s="148"/>
      <c r="G53" s="148"/>
      <c r="H53" s="148"/>
      <c r="I53" s="149"/>
      <c r="J53" s="115" t="s">
        <v>597</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ITEM27=いずれの情報も受給者証の発行及び自己負担上限額の設定に必要な情報である。
・氏名、住所等 　　　　　受給者を特定するため。証の適正な発行及び使用のため。
･病名､医療機関名　　　治療を受ける病名及び医療機関を特定するため。
・保険、所得区分　　　　申請者の自己負担上限額の算出（受給者ごとに決定）のため。</v>
      </c>
    </row>
    <row r="54" spans="1:61" ht="9.75" customHeight="1" x14ac:dyDescent="0.15">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9.75" customHeight="1" x14ac:dyDescent="0.15">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9.75" customHeight="1" x14ac:dyDescent="0.15">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9.75" customHeight="1" x14ac:dyDescent="0.15">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9.75" customHeight="1" x14ac:dyDescent="0.15">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15">
      <c r="A59" s="147"/>
      <c r="B59" s="148"/>
      <c r="C59" s="149"/>
      <c r="D59" s="261" t="s">
        <v>84</v>
      </c>
      <c r="E59" s="262"/>
      <c r="F59" s="262"/>
      <c r="G59" s="262"/>
      <c r="H59" s="262"/>
      <c r="I59" s="279"/>
      <c r="J59" s="213" t="s">
        <v>14</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432</v>
      </c>
    </row>
    <row r="60" spans="1:61" ht="9.75" customHeight="1" x14ac:dyDescent="0.15">
      <c r="A60" s="143"/>
      <c r="B60" s="144"/>
      <c r="C60" s="145"/>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432</v>
      </c>
    </row>
    <row r="61" spans="1:61" ht="9.75" customHeight="1" x14ac:dyDescent="0.15">
      <c r="A61" s="140" t="s">
        <v>88</v>
      </c>
      <c r="B61" s="141"/>
      <c r="C61" s="141"/>
      <c r="D61" s="141"/>
      <c r="E61" s="141"/>
      <c r="F61" s="141"/>
      <c r="G61" s="141"/>
      <c r="H61" s="141"/>
      <c r="I61" s="142"/>
      <c r="J61" s="282" t="s">
        <v>598</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ITEM28=平成２８年１月１日</v>
      </c>
    </row>
    <row r="62" spans="1:61" ht="9.75" customHeight="1" x14ac:dyDescent="0.15">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15">
      <c r="A63" s="140" t="s">
        <v>99</v>
      </c>
      <c r="B63" s="141"/>
      <c r="C63" s="141"/>
      <c r="D63" s="141"/>
      <c r="E63" s="141"/>
      <c r="F63" s="141"/>
      <c r="G63" s="141"/>
      <c r="H63" s="141"/>
      <c r="I63" s="142"/>
      <c r="J63" s="120" t="s">
        <v>599</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ITEM29=大阪府こころの健康総合センター総務課</v>
      </c>
    </row>
    <row r="64" spans="1:61" ht="9.75" customHeight="1" x14ac:dyDescent="0.15">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15">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15">
      <c r="A66" s="137"/>
      <c r="B66" s="138"/>
      <c r="C66" s="138"/>
      <c r="D66" s="138"/>
      <c r="E66" s="138"/>
      <c r="F66" s="138"/>
      <c r="G66" s="138"/>
      <c r="H66" s="138"/>
      <c r="I66" s="138"/>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c r="BH66" s="13" t="s">
        <v>432</v>
      </c>
    </row>
    <row r="67" spans="1:61" ht="9.75" customHeight="1" x14ac:dyDescent="0.15">
      <c r="A67" s="261" t="s">
        <v>100</v>
      </c>
      <c r="B67" s="262"/>
      <c r="C67" s="262"/>
      <c r="D67" s="262"/>
      <c r="E67" s="262"/>
      <c r="F67" s="262"/>
      <c r="G67" s="262"/>
      <c r="H67" s="262"/>
      <c r="I67" s="262"/>
      <c r="J67" s="170" t="s">
        <v>167</v>
      </c>
      <c r="K67" s="168" t="s">
        <v>583</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15">
      <c r="A68" s="263"/>
      <c r="B68" s="264"/>
      <c r="C68" s="264"/>
      <c r="D68" s="264"/>
      <c r="E68" s="264"/>
      <c r="F68" s="264"/>
      <c r="G68" s="264"/>
      <c r="H68" s="264"/>
      <c r="I68" s="264"/>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15">
      <c r="A69" s="263"/>
      <c r="B69" s="264"/>
      <c r="C69" s="264"/>
      <c r="D69" s="264"/>
      <c r="E69" s="264"/>
      <c r="F69" s="264"/>
      <c r="G69" s="264"/>
      <c r="H69" s="264"/>
      <c r="I69" s="264"/>
      <c r="J69" s="93" t="s">
        <v>167</v>
      </c>
      <c r="K69" s="92"/>
      <c r="L69" s="207" t="s">
        <v>211</v>
      </c>
      <c r="M69" s="207"/>
      <c r="N69" s="207"/>
      <c r="O69" s="207"/>
      <c r="P69" s="207"/>
      <c r="Q69" s="207"/>
      <c r="R69" s="207"/>
      <c r="S69" s="207"/>
      <c r="T69" s="207"/>
      <c r="U69" s="257" t="s">
        <v>175</v>
      </c>
      <c r="V69" s="162"/>
      <c r="W69" s="162"/>
      <c r="X69" s="162"/>
      <c r="Y69" s="162"/>
      <c r="Z69" s="162"/>
      <c r="AA69" s="162"/>
      <c r="AB69" s="162"/>
      <c r="AC69" s="162"/>
      <c r="AD69" s="162"/>
      <c r="AE69" s="162"/>
      <c r="AF69" s="162"/>
      <c r="AG69" s="162"/>
      <c r="AH69" s="162"/>
      <c r="AI69" s="162"/>
      <c r="AJ69" s="162"/>
      <c r="AK69" s="162"/>
      <c r="AL69" s="207" t="s">
        <v>212</v>
      </c>
      <c r="AM69" s="212"/>
      <c r="BF69" s="13" t="b">
        <f>IF($K69="○",TRUE,IF($K69="",FALSE,"INPUT_ERROR"))</f>
        <v>0</v>
      </c>
      <c r="BH69" s="13">
        <v>31</v>
      </c>
      <c r="BI69" s="13" t="str">
        <f>"ITEM"&amp; BH69&amp; BG69 &amp;"="&amp; $BF69</f>
        <v>ITEM31=FALSE</v>
      </c>
    </row>
    <row r="70" spans="1:61" ht="9.75" customHeight="1" x14ac:dyDescent="0.15">
      <c r="A70" s="263"/>
      <c r="B70" s="264"/>
      <c r="C70" s="264"/>
      <c r="D70" s="264"/>
      <c r="E70" s="264"/>
      <c r="F70" s="264"/>
      <c r="G70" s="264"/>
      <c r="H70" s="264"/>
      <c r="I70" s="264"/>
      <c r="J70" s="93"/>
      <c r="K70" s="92"/>
      <c r="L70" s="207"/>
      <c r="M70" s="207"/>
      <c r="N70" s="207"/>
      <c r="O70" s="207"/>
      <c r="P70" s="207"/>
      <c r="Q70" s="207"/>
      <c r="R70" s="207"/>
      <c r="S70" s="207"/>
      <c r="T70" s="207"/>
      <c r="U70" s="257"/>
      <c r="V70" s="162"/>
      <c r="W70" s="162"/>
      <c r="X70" s="162"/>
      <c r="Y70" s="162"/>
      <c r="Z70" s="162"/>
      <c r="AA70" s="162"/>
      <c r="AB70" s="162"/>
      <c r="AC70" s="162"/>
      <c r="AD70" s="162"/>
      <c r="AE70" s="162"/>
      <c r="AF70" s="162"/>
      <c r="AG70" s="162"/>
      <c r="AH70" s="162"/>
      <c r="AI70" s="162"/>
      <c r="AJ70" s="162"/>
      <c r="AK70" s="162"/>
      <c r="AL70" s="207"/>
      <c r="AM70" s="212"/>
      <c r="BH70" s="13">
        <v>32</v>
      </c>
      <c r="BI70" s="13" t="str">
        <f>"ITEM"&amp;BH70&amp; BG70 &amp;"="&amp;  IF(TRIM($V69)="","",$V69)</f>
        <v>ITEM32=</v>
      </c>
    </row>
    <row r="71" spans="1:61" ht="9.75" customHeight="1" x14ac:dyDescent="0.15">
      <c r="A71" s="263"/>
      <c r="B71" s="264"/>
      <c r="C71" s="264"/>
      <c r="D71" s="264"/>
      <c r="E71" s="264"/>
      <c r="F71" s="264"/>
      <c r="G71" s="264"/>
      <c r="H71" s="264"/>
      <c r="I71" s="264"/>
      <c r="J71" s="93" t="s">
        <v>167</v>
      </c>
      <c r="K71" s="92"/>
      <c r="L71" s="207" t="s">
        <v>437</v>
      </c>
      <c r="M71" s="207"/>
      <c r="N71" s="207"/>
      <c r="O71" s="207"/>
      <c r="P71" s="207"/>
      <c r="Q71" s="207"/>
      <c r="R71" s="207"/>
      <c r="S71" s="207"/>
      <c r="T71" s="207"/>
      <c r="U71" s="257" t="s">
        <v>162</v>
      </c>
      <c r="V71" s="162"/>
      <c r="W71" s="162"/>
      <c r="X71" s="162"/>
      <c r="Y71" s="162"/>
      <c r="Z71" s="162"/>
      <c r="AA71" s="162"/>
      <c r="AB71" s="162"/>
      <c r="AC71" s="162"/>
      <c r="AD71" s="162"/>
      <c r="AE71" s="162"/>
      <c r="AF71" s="162"/>
      <c r="AG71" s="162"/>
      <c r="AH71" s="162"/>
      <c r="AI71" s="162"/>
      <c r="AJ71" s="162"/>
      <c r="AK71" s="162"/>
      <c r="AL71" s="207" t="s">
        <v>212</v>
      </c>
      <c r="AM71" s="212"/>
      <c r="BF71" s="13" t="b">
        <f>IF($K71="○",TRUE,IF($K71="",FALSE,"INPUT_ERROR"))</f>
        <v>0</v>
      </c>
      <c r="BH71" s="13">
        <v>33</v>
      </c>
      <c r="BI71" s="13" t="str">
        <f>"ITEM"&amp; BH71&amp; BG71 &amp;"="&amp; $BF71</f>
        <v>ITEM33=FALSE</v>
      </c>
    </row>
    <row r="72" spans="1:61" ht="9.75" customHeight="1" x14ac:dyDescent="0.15">
      <c r="A72" s="263"/>
      <c r="B72" s="264"/>
      <c r="C72" s="264"/>
      <c r="D72" s="264"/>
      <c r="E72" s="264"/>
      <c r="F72" s="264"/>
      <c r="G72" s="264"/>
      <c r="H72" s="264"/>
      <c r="I72" s="264"/>
      <c r="J72" s="93"/>
      <c r="K72" s="92"/>
      <c r="L72" s="207"/>
      <c r="M72" s="207"/>
      <c r="N72" s="207"/>
      <c r="O72" s="207"/>
      <c r="P72" s="207"/>
      <c r="Q72" s="207"/>
      <c r="R72" s="207"/>
      <c r="S72" s="207"/>
      <c r="T72" s="207"/>
      <c r="U72" s="257"/>
      <c r="V72" s="162"/>
      <c r="W72" s="162"/>
      <c r="X72" s="162"/>
      <c r="Y72" s="162"/>
      <c r="Z72" s="162"/>
      <c r="AA72" s="162"/>
      <c r="AB72" s="162"/>
      <c r="AC72" s="162"/>
      <c r="AD72" s="162"/>
      <c r="AE72" s="162"/>
      <c r="AF72" s="162"/>
      <c r="AG72" s="162"/>
      <c r="AH72" s="162"/>
      <c r="AI72" s="162"/>
      <c r="AJ72" s="162"/>
      <c r="AK72" s="162"/>
      <c r="AL72" s="207"/>
      <c r="AM72" s="212"/>
      <c r="BH72" s="13">
        <v>34</v>
      </c>
      <c r="BI72" s="13" t="str">
        <f>"ITEM"&amp;BH72&amp; BG72 &amp;"="&amp; IF(TRIM($V71)="","",$V71)</f>
        <v>ITEM34=</v>
      </c>
    </row>
    <row r="73" spans="1:61" ht="9.75" customHeight="1" x14ac:dyDescent="0.15">
      <c r="A73" s="263"/>
      <c r="B73" s="264"/>
      <c r="C73" s="264"/>
      <c r="D73" s="264"/>
      <c r="E73" s="264"/>
      <c r="F73" s="264"/>
      <c r="G73" s="264"/>
      <c r="H73" s="264"/>
      <c r="I73" s="264"/>
      <c r="J73" s="93" t="s">
        <v>167</v>
      </c>
      <c r="K73" s="92" t="s">
        <v>583</v>
      </c>
      <c r="L73" s="207" t="s">
        <v>436</v>
      </c>
      <c r="M73" s="207"/>
      <c r="N73" s="207"/>
      <c r="O73" s="207"/>
      <c r="P73" s="207"/>
      <c r="Q73" s="207"/>
      <c r="R73" s="207"/>
      <c r="S73" s="207"/>
      <c r="T73" s="207"/>
      <c r="U73" s="207"/>
      <c r="V73" s="207"/>
      <c r="W73" s="257" t="s">
        <v>175</v>
      </c>
      <c r="X73" s="162"/>
      <c r="Y73" s="162"/>
      <c r="Z73" s="162"/>
      <c r="AA73" s="162"/>
      <c r="AB73" s="162"/>
      <c r="AC73" s="162"/>
      <c r="AD73" s="162"/>
      <c r="AE73" s="162"/>
      <c r="AF73" s="162"/>
      <c r="AG73" s="162"/>
      <c r="AH73" s="162"/>
      <c r="AI73" s="162"/>
      <c r="AJ73" s="162"/>
      <c r="AK73" s="162"/>
      <c r="AL73" s="207" t="s">
        <v>212</v>
      </c>
      <c r="AM73" s="212"/>
      <c r="BF73" s="13" t="b">
        <f>IF($K73="○",TRUE,IF($K73="",FALSE,"INPUT_ERROR"))</f>
        <v>1</v>
      </c>
      <c r="BH73" s="13">
        <v>35</v>
      </c>
      <c r="BI73" s="13" t="str">
        <f>"ITEM"&amp; BH73&amp; BG73 &amp;"="&amp; $BF73</f>
        <v>ITEM35=TRUE</v>
      </c>
    </row>
    <row r="74" spans="1:61" ht="9.75" customHeight="1" x14ac:dyDescent="0.15">
      <c r="A74" s="263"/>
      <c r="B74" s="264"/>
      <c r="C74" s="264"/>
      <c r="D74" s="264"/>
      <c r="E74" s="264"/>
      <c r="F74" s="264"/>
      <c r="G74" s="264"/>
      <c r="H74" s="264"/>
      <c r="I74" s="264"/>
      <c r="J74" s="93"/>
      <c r="K74" s="92"/>
      <c r="L74" s="207"/>
      <c r="M74" s="207"/>
      <c r="N74" s="207"/>
      <c r="O74" s="207"/>
      <c r="P74" s="207"/>
      <c r="Q74" s="207"/>
      <c r="R74" s="207"/>
      <c r="S74" s="207"/>
      <c r="T74" s="207"/>
      <c r="U74" s="207"/>
      <c r="V74" s="207"/>
      <c r="W74" s="257"/>
      <c r="X74" s="162"/>
      <c r="Y74" s="162"/>
      <c r="Z74" s="162"/>
      <c r="AA74" s="162"/>
      <c r="AB74" s="162"/>
      <c r="AC74" s="162"/>
      <c r="AD74" s="162"/>
      <c r="AE74" s="162"/>
      <c r="AF74" s="162"/>
      <c r="AG74" s="162"/>
      <c r="AH74" s="162"/>
      <c r="AI74" s="162"/>
      <c r="AJ74" s="162"/>
      <c r="AK74" s="162"/>
      <c r="AL74" s="207"/>
      <c r="AM74" s="212"/>
      <c r="BH74" s="13">
        <v>36</v>
      </c>
      <c r="BI74" s="13" t="str">
        <f>"ITEM"&amp;BH74&amp; BG74 &amp;"="&amp;  IF(TRIM($X73)="","",$X73)</f>
        <v>ITEM36=</v>
      </c>
    </row>
    <row r="75" spans="1:61" ht="9.75" customHeight="1" x14ac:dyDescent="0.15">
      <c r="A75" s="263"/>
      <c r="B75" s="264"/>
      <c r="C75" s="264"/>
      <c r="D75" s="264"/>
      <c r="E75" s="264"/>
      <c r="F75" s="264"/>
      <c r="G75" s="264"/>
      <c r="H75" s="264"/>
      <c r="I75" s="264"/>
      <c r="J75" s="93" t="s">
        <v>167</v>
      </c>
      <c r="K75" s="92"/>
      <c r="L75" s="207" t="s">
        <v>213</v>
      </c>
      <c r="M75" s="207"/>
      <c r="N75" s="207"/>
      <c r="O75" s="207"/>
      <c r="P75" s="207"/>
      <c r="Q75" s="257" t="s">
        <v>175</v>
      </c>
      <c r="R75" s="162"/>
      <c r="S75" s="162"/>
      <c r="T75" s="162"/>
      <c r="U75" s="162"/>
      <c r="V75" s="162"/>
      <c r="W75" s="162"/>
      <c r="X75" s="162"/>
      <c r="Y75" s="162"/>
      <c r="Z75" s="162"/>
      <c r="AA75" s="162"/>
      <c r="AB75" s="162"/>
      <c r="AC75" s="162"/>
      <c r="AD75" s="162"/>
      <c r="AE75" s="162"/>
      <c r="AF75" s="162"/>
      <c r="AG75" s="162"/>
      <c r="AH75" s="162"/>
      <c r="AI75" s="162"/>
      <c r="AJ75" s="162"/>
      <c r="AK75" s="162"/>
      <c r="AL75" s="207" t="s">
        <v>212</v>
      </c>
      <c r="AM75" s="212"/>
      <c r="BF75" s="13" t="b">
        <f>IF($K75="○",TRUE,IF($K75="",FALSE,"INPUT_ERROR"))</f>
        <v>0</v>
      </c>
      <c r="BH75" s="13">
        <v>37</v>
      </c>
      <c r="BI75" s="13" t="str">
        <f>"ITEM"&amp; BH75&amp; BG75 &amp;"="&amp; $BF75</f>
        <v>ITEM37=FALSE</v>
      </c>
    </row>
    <row r="76" spans="1:61" ht="9.75" customHeight="1" x14ac:dyDescent="0.15">
      <c r="A76" s="263"/>
      <c r="B76" s="264"/>
      <c r="C76" s="264"/>
      <c r="D76" s="264"/>
      <c r="E76" s="264"/>
      <c r="F76" s="264"/>
      <c r="G76" s="264"/>
      <c r="H76" s="264"/>
      <c r="I76" s="264"/>
      <c r="J76" s="93"/>
      <c r="K76" s="92"/>
      <c r="L76" s="207"/>
      <c r="M76" s="207"/>
      <c r="N76" s="207"/>
      <c r="O76" s="207"/>
      <c r="P76" s="207"/>
      <c r="Q76" s="257"/>
      <c r="R76" s="162"/>
      <c r="S76" s="162"/>
      <c r="T76" s="162"/>
      <c r="U76" s="162"/>
      <c r="V76" s="162"/>
      <c r="W76" s="162"/>
      <c r="X76" s="162"/>
      <c r="Y76" s="162"/>
      <c r="Z76" s="162"/>
      <c r="AA76" s="162"/>
      <c r="AB76" s="162"/>
      <c r="AC76" s="162"/>
      <c r="AD76" s="162"/>
      <c r="AE76" s="162"/>
      <c r="AF76" s="162"/>
      <c r="AG76" s="162"/>
      <c r="AH76" s="162"/>
      <c r="AI76" s="162"/>
      <c r="AJ76" s="162"/>
      <c r="AK76" s="162"/>
      <c r="AL76" s="207"/>
      <c r="AM76" s="212"/>
      <c r="BH76" s="13">
        <v>38</v>
      </c>
      <c r="BI76" s="13" t="str">
        <f>"ITEM"&amp;BH76&amp; BG76 &amp;"="&amp; IF(TRIM($R75)="","",$R75)</f>
        <v>ITEM38=</v>
      </c>
    </row>
    <row r="77" spans="1:61" ht="9.75" customHeight="1" x14ac:dyDescent="0.15">
      <c r="A77" s="263"/>
      <c r="B77" s="264"/>
      <c r="C77" s="264"/>
      <c r="D77" s="264"/>
      <c r="E77" s="264"/>
      <c r="F77" s="264"/>
      <c r="G77" s="264"/>
      <c r="H77" s="264"/>
      <c r="I77" s="264"/>
      <c r="J77" s="93" t="s">
        <v>127</v>
      </c>
      <c r="K77" s="92"/>
      <c r="L77" s="86" t="s">
        <v>187</v>
      </c>
      <c r="M77" s="86"/>
      <c r="N77" s="86"/>
      <c r="O77" s="210"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15">
      <c r="A78" s="265"/>
      <c r="B78" s="266"/>
      <c r="C78" s="266"/>
      <c r="D78" s="266"/>
      <c r="E78" s="266"/>
      <c r="F78" s="266"/>
      <c r="G78" s="266"/>
      <c r="H78" s="266"/>
      <c r="I78" s="266"/>
      <c r="J78" s="94"/>
      <c r="K78" s="95"/>
      <c r="L78" s="82"/>
      <c r="M78" s="82"/>
      <c r="N78" s="82"/>
      <c r="O78" s="211"/>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15">
      <c r="A79" s="261" t="s">
        <v>90</v>
      </c>
      <c r="B79" s="262"/>
      <c r="C79" s="262"/>
      <c r="D79" s="262"/>
      <c r="E79" s="262"/>
      <c r="F79" s="262"/>
      <c r="G79" s="262"/>
      <c r="H79" s="262"/>
      <c r="I79" s="262"/>
      <c r="J79" s="170" t="s">
        <v>167</v>
      </c>
      <c r="K79" s="168" t="s">
        <v>583</v>
      </c>
      <c r="L79" s="289" t="s">
        <v>154</v>
      </c>
      <c r="M79" s="289"/>
      <c r="N79" s="289"/>
      <c r="O79" s="289"/>
      <c r="P79" s="289"/>
      <c r="Q79" s="169" t="s">
        <v>167</v>
      </c>
      <c r="R79" s="168"/>
      <c r="S79" s="289" t="s">
        <v>331</v>
      </c>
      <c r="T79" s="289"/>
      <c r="U79" s="289"/>
      <c r="V79" s="289"/>
      <c r="W79" s="289"/>
      <c r="X79" s="289"/>
      <c r="Y79" s="289"/>
      <c r="Z79" s="289"/>
      <c r="AA79" s="289"/>
      <c r="AB79" s="289"/>
      <c r="AC79" s="289"/>
      <c r="AD79" s="289"/>
      <c r="AE79" s="289"/>
      <c r="AF79" s="169" t="s">
        <v>127</v>
      </c>
      <c r="AG79" s="168"/>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15">
      <c r="A80" s="263"/>
      <c r="B80" s="264"/>
      <c r="C80" s="264"/>
      <c r="D80" s="264"/>
      <c r="E80" s="264"/>
      <c r="F80" s="264"/>
      <c r="G80" s="264"/>
      <c r="H80" s="264"/>
      <c r="I80" s="264"/>
      <c r="J80" s="93"/>
      <c r="K80" s="92"/>
      <c r="L80" s="207"/>
      <c r="M80" s="207"/>
      <c r="N80" s="207"/>
      <c r="O80" s="207"/>
      <c r="P80" s="207"/>
      <c r="Q80" s="97"/>
      <c r="R80" s="92"/>
      <c r="S80" s="207"/>
      <c r="T80" s="207"/>
      <c r="U80" s="207"/>
      <c r="V80" s="207"/>
      <c r="W80" s="207"/>
      <c r="X80" s="207"/>
      <c r="Y80" s="207"/>
      <c r="Z80" s="207"/>
      <c r="AA80" s="207"/>
      <c r="AB80" s="207"/>
      <c r="AC80" s="207"/>
      <c r="AD80" s="207"/>
      <c r="AE80" s="207"/>
      <c r="AF80" s="97"/>
      <c r="AG80" s="92"/>
      <c r="AH80" s="86"/>
      <c r="AI80" s="86"/>
      <c r="AJ80" s="86"/>
      <c r="AK80" s="86"/>
      <c r="AL80" s="86"/>
      <c r="AM80" s="87"/>
      <c r="BF80" s="13" t="b">
        <f>IF($R79="○",TRUE,IF($R79="",FALSE,"INPUT_ERROR"))</f>
        <v>0</v>
      </c>
      <c r="BH80" s="13">
        <v>42</v>
      </c>
      <c r="BI80" s="13" t="str">
        <f t="shared" si="1"/>
        <v>ITEM42=FALSE</v>
      </c>
    </row>
    <row r="81" spans="1:61" ht="9.75" customHeight="1" x14ac:dyDescent="0.15">
      <c r="A81" s="263"/>
      <c r="B81" s="264"/>
      <c r="C81" s="264"/>
      <c r="D81" s="264"/>
      <c r="E81" s="264"/>
      <c r="F81" s="264"/>
      <c r="G81" s="264"/>
      <c r="H81" s="264"/>
      <c r="I81" s="264"/>
      <c r="J81" s="93" t="s">
        <v>167</v>
      </c>
      <c r="K81" s="92"/>
      <c r="L81" s="86" t="s">
        <v>215</v>
      </c>
      <c r="M81" s="86"/>
      <c r="N81" s="86"/>
      <c r="O81" s="86"/>
      <c r="P81" s="86"/>
      <c r="Q81" s="97" t="s">
        <v>167</v>
      </c>
      <c r="R81" s="92"/>
      <c r="S81" s="86" t="s">
        <v>216</v>
      </c>
      <c r="T81" s="86"/>
      <c r="U81" s="86"/>
      <c r="V81" s="86"/>
      <c r="W81" s="86"/>
      <c r="X81" s="97" t="s">
        <v>167</v>
      </c>
      <c r="Y81" s="92"/>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15">
      <c r="A82" s="263"/>
      <c r="B82" s="264"/>
      <c r="C82" s="264"/>
      <c r="D82" s="264"/>
      <c r="E82" s="264"/>
      <c r="F82" s="264"/>
      <c r="G82" s="264"/>
      <c r="H82" s="264"/>
      <c r="I82" s="264"/>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15">
      <c r="A83" s="263"/>
      <c r="B83" s="264"/>
      <c r="C83" s="264"/>
      <c r="D83" s="264"/>
      <c r="E83" s="264"/>
      <c r="F83" s="264"/>
      <c r="G83" s="264"/>
      <c r="H83" s="264"/>
      <c r="I83" s="264"/>
      <c r="J83" s="93" t="s">
        <v>167</v>
      </c>
      <c r="K83" s="92"/>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15">
      <c r="A84" s="263"/>
      <c r="B84" s="264"/>
      <c r="C84" s="264"/>
      <c r="D84" s="264"/>
      <c r="E84" s="264"/>
      <c r="F84" s="264"/>
      <c r="G84" s="264"/>
      <c r="H84" s="264"/>
      <c r="I84" s="264"/>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0</v>
      </c>
      <c r="BH84" s="13">
        <v>46</v>
      </c>
      <c r="BI84" s="13" t="str">
        <f t="shared" si="1"/>
        <v>ITEM46=FALSE</v>
      </c>
    </row>
    <row r="85" spans="1:61" ht="9.75" customHeight="1" x14ac:dyDescent="0.15">
      <c r="A85" s="263"/>
      <c r="B85" s="264"/>
      <c r="C85" s="264"/>
      <c r="D85" s="264"/>
      <c r="E85" s="264"/>
      <c r="F85" s="264"/>
      <c r="G85" s="264"/>
      <c r="H85" s="264"/>
      <c r="I85" s="264"/>
      <c r="J85" s="93" t="s">
        <v>127</v>
      </c>
      <c r="K85" s="92"/>
      <c r="L85" s="86" t="s">
        <v>187</v>
      </c>
      <c r="M85" s="86"/>
      <c r="N85" s="86"/>
      <c r="O85" s="210" t="s">
        <v>162</v>
      </c>
      <c r="P85" s="99"/>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0</v>
      </c>
      <c r="BH85" s="13">
        <v>47</v>
      </c>
      <c r="BI85" s="13" t="str">
        <f t="shared" si="1"/>
        <v>ITEM47=FALSE</v>
      </c>
    </row>
    <row r="86" spans="1:61" ht="9.75" customHeight="1" x14ac:dyDescent="0.15">
      <c r="A86" s="265"/>
      <c r="B86" s="266"/>
      <c r="C86" s="266"/>
      <c r="D86" s="266"/>
      <c r="E86" s="266"/>
      <c r="F86" s="266"/>
      <c r="G86" s="266"/>
      <c r="H86" s="266"/>
      <c r="I86" s="266"/>
      <c r="J86" s="94"/>
      <c r="K86" s="95"/>
      <c r="L86" s="82"/>
      <c r="M86" s="82"/>
      <c r="N86" s="82"/>
      <c r="O86" s="211"/>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0</v>
      </c>
      <c r="BH86" s="13">
        <v>48</v>
      </c>
      <c r="BI86" s="13" t="str">
        <f t="shared" si="1"/>
        <v>ITEM48=FALSE</v>
      </c>
    </row>
    <row r="87" spans="1:61" ht="9.75" customHeight="1" x14ac:dyDescent="0.15">
      <c r="A87" s="140" t="s">
        <v>101</v>
      </c>
      <c r="B87" s="141"/>
      <c r="C87" s="141"/>
      <c r="D87" s="141"/>
      <c r="E87" s="141"/>
      <c r="F87" s="141"/>
      <c r="G87" s="141"/>
      <c r="H87" s="141"/>
      <c r="I87" s="142"/>
      <c r="J87" s="272" t="s">
        <v>600</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v>
      </c>
    </row>
    <row r="88" spans="1:61" ht="9.75" customHeight="1" x14ac:dyDescent="0.15">
      <c r="A88" s="147"/>
      <c r="B88" s="148"/>
      <c r="C88" s="148"/>
      <c r="D88" s="148"/>
      <c r="E88" s="148"/>
      <c r="F88" s="148"/>
      <c r="G88" s="148"/>
      <c r="H88" s="148"/>
      <c r="I88" s="149"/>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BH88" s="13">
        <v>50</v>
      </c>
      <c r="BI88" s="13" t="str">
        <f>"ITEM"&amp;BH88&amp; BG88 &amp;"="&amp; IF(TRIM($J87)="","",$J87)</f>
        <v>ITEM50=番号法に基づき自立支援医療費（精神通院医療）制度の利用状況を団体内統合宛名システムに提供するため</v>
      </c>
    </row>
    <row r="89" spans="1:61" ht="9.75" customHeight="1" x14ac:dyDescent="0.15">
      <c r="A89" s="143"/>
      <c r="B89" s="144"/>
      <c r="C89" s="144"/>
      <c r="D89" s="144"/>
      <c r="E89" s="144"/>
      <c r="F89" s="144"/>
      <c r="G89" s="144"/>
      <c r="H89" s="144"/>
      <c r="I89" s="145"/>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BH89" s="13" t="s">
        <v>432</v>
      </c>
    </row>
    <row r="90" spans="1:61" ht="9.75" customHeight="1" x14ac:dyDescent="0.15">
      <c r="A90" s="140" t="s">
        <v>102</v>
      </c>
      <c r="B90" s="141"/>
      <c r="C90" s="141"/>
      <c r="D90" s="141"/>
      <c r="E90" s="142"/>
      <c r="F90" s="140" t="s">
        <v>9</v>
      </c>
      <c r="G90" s="141"/>
      <c r="H90" s="141"/>
      <c r="I90" s="142"/>
      <c r="J90" s="154" t="s">
        <v>601</v>
      </c>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BH90" s="13">
        <v>51</v>
      </c>
      <c r="BI90" s="13" t="str">
        <f>"ITEM"&amp;BH90&amp; BG90 &amp;"="&amp; IF(TRIM($J90)="","",$J90)</f>
        <v>ITEM51=こころの健康総合センター</v>
      </c>
    </row>
    <row r="91" spans="1:61" ht="9.75" customHeight="1" x14ac:dyDescent="0.15">
      <c r="A91" s="147"/>
      <c r="B91" s="148"/>
      <c r="C91" s="148"/>
      <c r="D91" s="148"/>
      <c r="E91" s="149"/>
      <c r="F91" s="147"/>
      <c r="G91" s="148"/>
      <c r="H91" s="148"/>
      <c r="I91" s="149"/>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BH91" s="13" t="s">
        <v>432</v>
      </c>
    </row>
    <row r="92" spans="1:61" ht="9.75" customHeight="1" x14ac:dyDescent="0.15">
      <c r="A92" s="147"/>
      <c r="B92" s="148"/>
      <c r="C92" s="148"/>
      <c r="D92" s="148"/>
      <c r="E92" s="149"/>
      <c r="F92" s="147"/>
      <c r="G92" s="148"/>
      <c r="H92" s="148"/>
      <c r="I92" s="149"/>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BH92" s="13" t="s">
        <v>432</v>
      </c>
    </row>
    <row r="93" spans="1:61" ht="9.75" customHeight="1" x14ac:dyDescent="0.15">
      <c r="A93" s="147"/>
      <c r="B93" s="148"/>
      <c r="C93" s="148"/>
      <c r="D93" s="148"/>
      <c r="E93" s="149"/>
      <c r="F93" s="140" t="s">
        <v>8</v>
      </c>
      <c r="G93" s="141"/>
      <c r="H93" s="141"/>
      <c r="I93" s="142"/>
      <c r="J93" s="206"/>
      <c r="K93" s="193"/>
      <c r="L93" s="193"/>
      <c r="M93" s="193"/>
      <c r="N93" s="193"/>
      <c r="O93" s="193"/>
      <c r="P93" s="193"/>
      <c r="Q93" s="193"/>
      <c r="R93" s="193"/>
      <c r="S93" s="193"/>
      <c r="T93" s="193"/>
      <c r="U93" s="193"/>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15">
      <c r="A94" s="147"/>
      <c r="B94" s="148"/>
      <c r="C94" s="148"/>
      <c r="D94" s="148"/>
      <c r="E94" s="149"/>
      <c r="F94" s="147"/>
      <c r="G94" s="148"/>
      <c r="H94" s="148"/>
      <c r="I94" s="149"/>
      <c r="J94" s="189" t="s">
        <v>225</v>
      </c>
      <c r="K94" s="201" t="s">
        <v>602</v>
      </c>
      <c r="L94" s="201"/>
      <c r="M94" s="201"/>
      <c r="N94" s="201"/>
      <c r="O94" s="201"/>
      <c r="P94" s="201"/>
      <c r="Q94" s="201"/>
      <c r="R94" s="201"/>
      <c r="S94" s="201"/>
      <c r="T94" s="194" t="s">
        <v>129</v>
      </c>
      <c r="U94" s="194"/>
      <c r="V94" s="198" t="s">
        <v>219</v>
      </c>
      <c r="W94" s="198"/>
      <c r="X94" s="198"/>
      <c r="Y94" s="198"/>
      <c r="Z94" s="198"/>
      <c r="AA94" s="198"/>
      <c r="AB94" s="198"/>
      <c r="AC94" s="198"/>
      <c r="AD94" s="198"/>
      <c r="AE94" s="198" t="s">
        <v>220</v>
      </c>
      <c r="AF94" s="198"/>
      <c r="AG94" s="198"/>
      <c r="AH94" s="198"/>
      <c r="AI94" s="198"/>
      <c r="AJ94" s="198"/>
      <c r="AK94" s="198"/>
      <c r="AL94" s="198"/>
      <c r="AM94" s="199"/>
      <c r="BH94" s="13" t="s">
        <v>432</v>
      </c>
    </row>
    <row r="95" spans="1:61" ht="9.75" customHeight="1" x14ac:dyDescent="0.15">
      <c r="A95" s="147"/>
      <c r="B95" s="148"/>
      <c r="C95" s="148"/>
      <c r="D95" s="148"/>
      <c r="E95" s="149"/>
      <c r="F95" s="147"/>
      <c r="G95" s="148"/>
      <c r="H95" s="148"/>
      <c r="I95" s="149"/>
      <c r="J95" s="189"/>
      <c r="K95" s="201"/>
      <c r="L95" s="201"/>
      <c r="M95" s="201"/>
      <c r="N95" s="201"/>
      <c r="O95" s="201"/>
      <c r="P95" s="201"/>
      <c r="Q95" s="201"/>
      <c r="R95" s="201"/>
      <c r="S95" s="201"/>
      <c r="T95" s="194"/>
      <c r="U95" s="194"/>
      <c r="V95" s="198" t="s">
        <v>221</v>
      </c>
      <c r="W95" s="198"/>
      <c r="X95" s="198"/>
      <c r="Y95" s="198"/>
      <c r="Z95" s="198"/>
      <c r="AA95" s="198"/>
      <c r="AB95" s="198"/>
      <c r="AC95" s="198"/>
      <c r="AD95" s="198"/>
      <c r="AE95" s="198" t="s">
        <v>222</v>
      </c>
      <c r="AF95" s="198"/>
      <c r="AG95" s="198"/>
      <c r="AH95" s="198"/>
      <c r="AI95" s="198"/>
      <c r="AJ95" s="198"/>
      <c r="AK95" s="198"/>
      <c r="AL95" s="198"/>
      <c r="AM95" s="199"/>
      <c r="BH95" s="13" t="s">
        <v>432</v>
      </c>
    </row>
    <row r="96" spans="1:61" ht="9.75" customHeight="1" x14ac:dyDescent="0.15">
      <c r="A96" s="143"/>
      <c r="B96" s="144"/>
      <c r="C96" s="144"/>
      <c r="D96" s="144"/>
      <c r="E96" s="145"/>
      <c r="F96" s="143"/>
      <c r="G96" s="144"/>
      <c r="H96" s="144"/>
      <c r="I96" s="145"/>
      <c r="J96" s="208"/>
      <c r="K96" s="209"/>
      <c r="L96" s="209"/>
      <c r="M96" s="209"/>
      <c r="N96" s="209"/>
      <c r="O96" s="209"/>
      <c r="P96" s="209"/>
      <c r="Q96" s="209"/>
      <c r="R96" s="209"/>
      <c r="S96" s="209"/>
      <c r="T96" s="209"/>
      <c r="U96" s="209"/>
      <c r="V96" s="204" t="s">
        <v>223</v>
      </c>
      <c r="W96" s="204"/>
      <c r="X96" s="204"/>
      <c r="Y96" s="204"/>
      <c r="Z96" s="204"/>
      <c r="AA96" s="204"/>
      <c r="AB96" s="204"/>
      <c r="AC96" s="204"/>
      <c r="AD96" s="204"/>
      <c r="AE96" s="204" t="s">
        <v>224</v>
      </c>
      <c r="AF96" s="204"/>
      <c r="AG96" s="204"/>
      <c r="AH96" s="204"/>
      <c r="AI96" s="204"/>
      <c r="AJ96" s="204"/>
      <c r="AK96" s="204"/>
      <c r="AL96" s="204"/>
      <c r="AM96" s="205"/>
      <c r="BH96" s="13" t="s">
        <v>432</v>
      </c>
    </row>
    <row r="97" spans="1:61" ht="9.75" customHeight="1" x14ac:dyDescent="0.15">
      <c r="A97" s="261" t="s">
        <v>103</v>
      </c>
      <c r="B97" s="262"/>
      <c r="C97" s="262"/>
      <c r="D97" s="262"/>
      <c r="E97" s="262"/>
      <c r="F97" s="262"/>
      <c r="G97" s="262"/>
      <c r="H97" s="262"/>
      <c r="I97" s="279"/>
      <c r="J97" s="158" t="s">
        <v>603</v>
      </c>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60"/>
      <c r="BH97" s="13" t="s">
        <v>461</v>
      </c>
      <c r="BI97" s="13" t="str">
        <f>"ITEM"&amp;BH97&amp; BG97 &amp;"="&amp; IF(TRIM($J97)="","",$J97)</f>
        <v>ITEM53_1=府に届いた自立支援医療費（精神通院医療）支給認定申請書をチェック後、住所、氏名などの必要なデータをシステムに入力（その項目の一つとして特定個人情報も入力）。
受給者証の発行後、団体内統合宛名システムに定められた情報を提供している。</v>
      </c>
    </row>
    <row r="98" spans="1:61" ht="9.75" customHeight="1" x14ac:dyDescent="0.15">
      <c r="A98" s="263"/>
      <c r="B98" s="264"/>
      <c r="C98" s="264"/>
      <c r="D98" s="264"/>
      <c r="E98" s="264"/>
      <c r="F98" s="264"/>
      <c r="G98" s="264"/>
      <c r="H98" s="264"/>
      <c r="I98" s="280"/>
      <c r="J98" s="161"/>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3"/>
      <c r="BH98" s="13" t="s">
        <v>432</v>
      </c>
    </row>
    <row r="99" spans="1:61" ht="9.75" customHeight="1" x14ac:dyDescent="0.15">
      <c r="A99" s="263"/>
      <c r="B99" s="264"/>
      <c r="C99" s="264"/>
      <c r="D99" s="264"/>
      <c r="E99" s="264"/>
      <c r="F99" s="264"/>
      <c r="G99" s="264"/>
      <c r="H99" s="264"/>
      <c r="I99" s="280"/>
      <c r="J99" s="161"/>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3"/>
      <c r="BH99" s="13" t="s">
        <v>432</v>
      </c>
    </row>
    <row r="100" spans="1:61" ht="9.75" customHeight="1" x14ac:dyDescent="0.15">
      <c r="A100" s="263"/>
      <c r="B100" s="264"/>
      <c r="C100" s="264"/>
      <c r="D100" s="264"/>
      <c r="E100" s="264"/>
      <c r="F100" s="264"/>
      <c r="G100" s="264"/>
      <c r="H100" s="264"/>
      <c r="I100" s="280"/>
      <c r="J100" s="161"/>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3"/>
      <c r="BH100" s="13" t="s">
        <v>432</v>
      </c>
    </row>
    <row r="101" spans="1:61" ht="18.75" customHeight="1" x14ac:dyDescent="0.15">
      <c r="A101" s="263"/>
      <c r="B101" s="264"/>
      <c r="C101" s="264"/>
      <c r="D101" s="264"/>
      <c r="E101" s="264"/>
      <c r="F101" s="264"/>
      <c r="G101" s="264"/>
      <c r="H101" s="264"/>
      <c r="I101" s="280"/>
      <c r="J101" s="161"/>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3"/>
      <c r="BH101" s="13" t="s">
        <v>432</v>
      </c>
    </row>
    <row r="102" spans="1:61" ht="9.75" hidden="1" customHeight="1" x14ac:dyDescent="0.15">
      <c r="A102" s="263"/>
      <c r="B102" s="264"/>
      <c r="C102" s="264"/>
      <c r="D102" s="264"/>
      <c r="E102" s="264"/>
      <c r="F102" s="264"/>
      <c r="G102" s="264"/>
      <c r="H102" s="264"/>
      <c r="I102" s="280"/>
      <c r="J102" s="161"/>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3"/>
      <c r="BH102" s="13" t="s">
        <v>432</v>
      </c>
    </row>
    <row r="103" spans="1:61" ht="9.75" hidden="1" customHeight="1" x14ac:dyDescent="0.15">
      <c r="A103" s="263"/>
      <c r="B103" s="264"/>
      <c r="C103" s="264"/>
      <c r="D103" s="264"/>
      <c r="E103" s="264"/>
      <c r="F103" s="264"/>
      <c r="G103" s="264"/>
      <c r="H103" s="264"/>
      <c r="I103" s="280"/>
      <c r="J103" s="161"/>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3"/>
      <c r="BH103" s="13" t="s">
        <v>432</v>
      </c>
    </row>
    <row r="104" spans="1:61" ht="6.75" hidden="1" customHeight="1" x14ac:dyDescent="0.15">
      <c r="A104" s="263"/>
      <c r="B104" s="264"/>
      <c r="C104" s="264"/>
      <c r="D104" s="264"/>
      <c r="E104" s="264"/>
      <c r="F104" s="264"/>
      <c r="G104" s="264"/>
      <c r="H104" s="264"/>
      <c r="I104" s="280"/>
      <c r="J104" s="161"/>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3"/>
      <c r="BH104" s="13" t="s">
        <v>432</v>
      </c>
    </row>
    <row r="105" spans="1:61" ht="9.75" hidden="1" customHeight="1" x14ac:dyDescent="0.15">
      <c r="A105" s="263"/>
      <c r="B105" s="264"/>
      <c r="C105" s="264"/>
      <c r="D105" s="264"/>
      <c r="E105" s="264"/>
      <c r="F105" s="264"/>
      <c r="G105" s="264"/>
      <c r="H105" s="264"/>
      <c r="I105" s="280"/>
      <c r="J105" s="161"/>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3"/>
      <c r="BH105" s="13" t="s">
        <v>432</v>
      </c>
    </row>
    <row r="106" spans="1:61" ht="9.75" hidden="1" customHeight="1" x14ac:dyDescent="0.15">
      <c r="A106" s="263"/>
      <c r="B106" s="264"/>
      <c r="C106" s="264"/>
      <c r="D106" s="264"/>
      <c r="E106" s="264"/>
      <c r="F106" s="264"/>
      <c r="G106" s="264"/>
      <c r="H106" s="264"/>
      <c r="I106" s="280"/>
      <c r="J106" s="161"/>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3"/>
    </row>
    <row r="107" spans="1:61" ht="9.75" hidden="1" customHeight="1" x14ac:dyDescent="0.15">
      <c r="A107" s="263"/>
      <c r="B107" s="264"/>
      <c r="C107" s="264"/>
      <c r="D107" s="264"/>
      <c r="E107" s="264"/>
      <c r="F107" s="264"/>
      <c r="G107" s="264"/>
      <c r="H107" s="264"/>
      <c r="I107" s="280"/>
      <c r="J107" s="161"/>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3"/>
      <c r="BH107" s="26" t="s">
        <v>462</v>
      </c>
      <c r="BI107" s="13" t="str">
        <f>"ITEM"&amp;BH107&amp; BG107 &amp;"="&amp; IF(TRIM($J107)="","",$J107)</f>
        <v>ITEM53_2=</v>
      </c>
    </row>
    <row r="108" spans="1:61" ht="9.75" customHeight="1" x14ac:dyDescent="0.15">
      <c r="A108" s="263"/>
      <c r="B108" s="264"/>
      <c r="C108" s="264"/>
      <c r="D108" s="264"/>
      <c r="E108" s="264"/>
      <c r="F108" s="264"/>
      <c r="G108" s="264"/>
      <c r="H108" s="264"/>
      <c r="I108" s="280"/>
      <c r="J108" s="164"/>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6"/>
      <c r="BH108" s="26" t="s">
        <v>463</v>
      </c>
      <c r="BI108" s="13" t="str">
        <f>"ITEM"&amp;BH108&amp; BG108 &amp;"="&amp; IF(TRIM($J108)="","",$J108)</f>
        <v>ITEM53_3=</v>
      </c>
    </row>
    <row r="109" spans="1:61" ht="9.75" customHeight="1" x14ac:dyDescent="0.15">
      <c r="A109" s="263"/>
      <c r="B109" s="264"/>
      <c r="C109" s="280"/>
      <c r="D109" s="261" t="s">
        <v>7</v>
      </c>
      <c r="E109" s="262"/>
      <c r="F109" s="262"/>
      <c r="G109" s="262"/>
      <c r="H109" s="262"/>
      <c r="I109" s="279"/>
      <c r="J109" s="158" t="s">
        <v>604</v>
      </c>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60"/>
      <c r="BH109" s="26">
        <v>54</v>
      </c>
      <c r="BI109" s="13" t="str">
        <f>"ITEM"&amp;BH109&amp; BG109 &amp;"="&amp; IF(TRIM($J109)="","",$J109)</f>
        <v>ITEM54=申請書の受付時に、市町村の窓口において市町村の担当職員が確認している。
（府には市町村から精査後の書類が進達される）</v>
      </c>
    </row>
    <row r="110" spans="1:61" ht="9.75" customHeight="1" x14ac:dyDescent="0.15">
      <c r="A110" s="263"/>
      <c r="B110" s="264"/>
      <c r="C110" s="280"/>
      <c r="D110" s="263"/>
      <c r="E110" s="264"/>
      <c r="F110" s="264"/>
      <c r="G110" s="264"/>
      <c r="H110" s="264"/>
      <c r="I110" s="280"/>
      <c r="J110" s="161"/>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3"/>
      <c r="BH110" s="26" t="s">
        <v>432</v>
      </c>
    </row>
    <row r="111" spans="1:61" ht="9.75" customHeight="1" x14ac:dyDescent="0.15">
      <c r="A111" s="265"/>
      <c r="B111" s="266"/>
      <c r="C111" s="281"/>
      <c r="D111" s="265"/>
      <c r="E111" s="266"/>
      <c r="F111" s="266"/>
      <c r="G111" s="266"/>
      <c r="H111" s="266"/>
      <c r="I111" s="281"/>
      <c r="J111" s="161"/>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3"/>
      <c r="BH111" s="26" t="s">
        <v>432</v>
      </c>
    </row>
    <row r="112" spans="1:61" ht="9.75" customHeight="1" x14ac:dyDescent="0.15">
      <c r="A112" s="140" t="s">
        <v>104</v>
      </c>
      <c r="B112" s="141"/>
      <c r="C112" s="141"/>
      <c r="D112" s="141"/>
      <c r="E112" s="141"/>
      <c r="F112" s="141"/>
      <c r="G112" s="141"/>
      <c r="H112" s="141"/>
      <c r="I112" s="142"/>
      <c r="J112" s="273" t="s">
        <v>598</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ITEM55=20160101</v>
      </c>
    </row>
    <row r="113" spans="1:61" ht="9.75" customHeight="1" x14ac:dyDescent="0.15">
      <c r="A113" s="143"/>
      <c r="B113" s="144"/>
      <c r="C113" s="144"/>
      <c r="D113" s="144"/>
      <c r="E113" s="144"/>
      <c r="F113" s="144"/>
      <c r="G113" s="144"/>
      <c r="H113" s="144"/>
      <c r="I113" s="145"/>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432</v>
      </c>
    </row>
    <row r="114" spans="1:61" ht="9.75" customHeight="1" x14ac:dyDescent="0.15">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15">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15">
      <c r="A116" s="140" t="s">
        <v>105</v>
      </c>
      <c r="B116" s="141"/>
      <c r="C116" s="141"/>
      <c r="D116" s="141"/>
      <c r="E116" s="141"/>
      <c r="F116" s="141"/>
      <c r="G116" s="141"/>
      <c r="H116" s="141"/>
      <c r="I116" s="142"/>
      <c r="J116" s="256" t="s">
        <v>167</v>
      </c>
      <c r="K116" s="200" t="s">
        <v>148</v>
      </c>
      <c r="L116" s="200"/>
      <c r="M116" s="200"/>
      <c r="N116" s="200"/>
      <c r="O116" s="200"/>
      <c r="P116" s="200"/>
      <c r="Q116" s="200"/>
      <c r="R116" s="193" t="s">
        <v>168</v>
      </c>
      <c r="S116" s="193"/>
      <c r="T116" s="193"/>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147"/>
      <c r="B117" s="148"/>
      <c r="C117" s="148"/>
      <c r="D117" s="148"/>
      <c r="E117" s="148"/>
      <c r="F117" s="148"/>
      <c r="G117" s="148"/>
      <c r="H117" s="148"/>
      <c r="I117" s="149"/>
      <c r="J117" s="190"/>
      <c r="K117" s="201"/>
      <c r="L117" s="201"/>
      <c r="M117" s="201"/>
      <c r="N117" s="201"/>
      <c r="O117" s="201"/>
      <c r="P117" s="201"/>
      <c r="Q117" s="201"/>
      <c r="R117" s="194"/>
      <c r="S117" s="194"/>
      <c r="T117" s="194"/>
      <c r="U117" s="198" t="s">
        <v>226</v>
      </c>
      <c r="V117" s="198"/>
      <c r="W117" s="198"/>
      <c r="X117" s="198"/>
      <c r="Y117" s="198"/>
      <c r="Z117" s="198" t="s">
        <v>227</v>
      </c>
      <c r="AA117" s="198"/>
      <c r="AB117" s="198"/>
      <c r="AC117" s="198"/>
      <c r="AD117" s="198"/>
      <c r="AE117" s="198"/>
      <c r="AF117" s="198"/>
      <c r="AG117" s="198"/>
      <c r="AH117" s="198"/>
      <c r="AI117" s="198"/>
      <c r="AJ117" s="198"/>
      <c r="AK117" s="198"/>
      <c r="AL117" s="198"/>
      <c r="AM117" s="199"/>
      <c r="BH117" s="13" t="s">
        <v>432</v>
      </c>
    </row>
    <row r="118" spans="1:61" ht="9.75" customHeight="1" x14ac:dyDescent="0.15">
      <c r="A118" s="147"/>
      <c r="B118" s="148"/>
      <c r="C118" s="148"/>
      <c r="D118" s="148"/>
      <c r="E118" s="148"/>
      <c r="F118" s="148"/>
      <c r="G118" s="148"/>
      <c r="H118" s="148"/>
      <c r="I118" s="149"/>
      <c r="J118" s="189" t="s">
        <v>162</v>
      </c>
      <c r="K118" s="190"/>
      <c r="L118" s="190"/>
      <c r="M118" s="202">
        <v>2</v>
      </c>
      <c r="N118" s="202"/>
      <c r="O118" s="202"/>
      <c r="P118" s="202"/>
      <c r="Q118" s="202"/>
      <c r="R118" s="194" t="s">
        <v>228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ITEM57=2</v>
      </c>
    </row>
    <row r="119" spans="1:61" ht="9.75" customHeight="1" thickBot="1" x14ac:dyDescent="0.2">
      <c r="A119" s="147"/>
      <c r="B119" s="148"/>
      <c r="C119" s="148"/>
      <c r="D119" s="148"/>
      <c r="E119" s="148"/>
      <c r="F119" s="148"/>
      <c r="G119" s="148"/>
      <c r="H119" s="148"/>
      <c r="I119" s="149"/>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432</v>
      </c>
    </row>
    <row r="120" spans="1:61" ht="9.75" customHeight="1" x14ac:dyDescent="0.15">
      <c r="A120" s="244" t="s">
        <v>155</v>
      </c>
      <c r="B120" s="245"/>
      <c r="C120" s="245"/>
      <c r="D120" s="245"/>
      <c r="E120" s="245"/>
      <c r="F120" s="245"/>
      <c r="G120" s="245"/>
      <c r="H120" s="245"/>
      <c r="I120" s="246"/>
      <c r="J120" s="171" t="s">
        <v>605</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464</v>
      </c>
      <c r="BH120" s="13">
        <v>58</v>
      </c>
      <c r="BI120" s="13" t="str">
        <f>"ITEM"&amp;BH120 &amp; BG120 &amp; "="&amp; IF(TRIM($J120)="","",$J120)</f>
        <v>ITEM58#KBN2_1=大阪府公費負担医療事務補助業務委託</v>
      </c>
    </row>
    <row r="121" spans="1:61" ht="9.75" customHeight="1" thickBot="1" x14ac:dyDescent="0.2">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432</v>
      </c>
      <c r="BH121" s="13" t="s">
        <v>432</v>
      </c>
    </row>
    <row r="122" spans="1:61" ht="9.75" customHeight="1" x14ac:dyDescent="0.15">
      <c r="A122" s="241" t="s">
        <v>93</v>
      </c>
      <c r="B122" s="242"/>
      <c r="C122" s="242"/>
      <c r="D122" s="242"/>
      <c r="E122" s="242"/>
      <c r="F122" s="242"/>
      <c r="G122" s="242"/>
      <c r="H122" s="242"/>
      <c r="I122" s="243"/>
      <c r="J122" s="186" t="s">
        <v>606</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464</v>
      </c>
      <c r="BH122" s="13">
        <v>59</v>
      </c>
      <c r="BI122" s="13" t="str">
        <f>"ITEM"&amp; BH122  &amp; BG122 &amp; "="&amp; IF(TRIM($J122)="","",$J122)</f>
        <v>ITEM59#KBN2_1=自立支援医療費（精神通院医療）支給認定申請書の内容確認、データ入力、受給者証の発行準備及び発送準備等</v>
      </c>
    </row>
    <row r="123" spans="1:61" ht="24" customHeight="1" x14ac:dyDescent="0.15">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15">
      <c r="A124" s="140" t="s">
        <v>106</v>
      </c>
      <c r="B124" s="141"/>
      <c r="C124" s="141"/>
      <c r="D124" s="141"/>
      <c r="E124" s="141"/>
      <c r="F124" s="141"/>
      <c r="G124" s="141"/>
      <c r="H124" s="141"/>
      <c r="I124" s="142"/>
      <c r="J124" s="185"/>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1</v>
      </c>
      <c r="BG124" s="13" t="s">
        <v>464</v>
      </c>
      <c r="BH124" s="13">
        <v>60</v>
      </c>
      <c r="BI124" s="13" t="str">
        <f>"ITEM"&amp; BH124 &amp; BG124 &amp;  "="&amp; $BF124</f>
        <v>ITEM60#KBN2_1=1</v>
      </c>
    </row>
    <row r="125" spans="1:61" ht="9.75" customHeight="1" x14ac:dyDescent="0.15">
      <c r="A125" s="147"/>
      <c r="B125" s="148"/>
      <c r="C125" s="148"/>
      <c r="D125" s="148"/>
      <c r="E125" s="148"/>
      <c r="F125" s="148"/>
      <c r="G125" s="148"/>
      <c r="H125" s="148"/>
      <c r="I125" s="149"/>
      <c r="J125" s="93" t="s">
        <v>127</v>
      </c>
      <c r="K125" s="91" t="s">
        <v>143</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15">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15">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15">
      <c r="A128" s="140" t="s">
        <v>304</v>
      </c>
      <c r="B128" s="141"/>
      <c r="C128" s="141"/>
      <c r="D128" s="141"/>
      <c r="E128" s="141"/>
      <c r="F128" s="141"/>
      <c r="G128" s="141"/>
      <c r="H128" s="141"/>
      <c r="I128" s="142"/>
      <c r="J128" s="120" t="s">
        <v>607</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ITEM61#KBN2_1=株式会社 ニチイ学館</v>
      </c>
    </row>
    <row r="129" spans="1:61" ht="9.75" customHeight="1" x14ac:dyDescent="0.15">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15">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15">
      <c r="A131" s="250" t="s">
        <v>0</v>
      </c>
      <c r="B131" s="251"/>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15">
      <c r="A132" s="252"/>
      <c r="B132" s="253"/>
      <c r="C132" s="147"/>
      <c r="D132" s="148"/>
      <c r="E132" s="148"/>
      <c r="F132" s="148"/>
      <c r="G132" s="148"/>
      <c r="H132" s="148"/>
      <c r="I132" s="149"/>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15">
      <c r="A133" s="252"/>
      <c r="B133" s="253"/>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15">
      <c r="A134" s="252"/>
      <c r="B134" s="253"/>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15">
      <c r="A135" s="252"/>
      <c r="B135" s="253"/>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15">
      <c r="A136" s="252"/>
      <c r="B136" s="253"/>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15">
      <c r="A137" s="252"/>
      <c r="B137" s="253"/>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15">
      <c r="A138" s="252"/>
      <c r="B138" s="253"/>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15">
      <c r="A139" s="252"/>
      <c r="B139" s="253"/>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15">
      <c r="A140" s="254"/>
      <c r="B140" s="255"/>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customHeight="1" x14ac:dyDescent="0.15">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9.75" customHeight="1" thickBot="1" x14ac:dyDescent="0.2">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customHeight="1" x14ac:dyDescent="0.15">
      <c r="A143" s="244" t="s">
        <v>341</v>
      </c>
      <c r="B143" s="245"/>
      <c r="C143" s="245"/>
      <c r="D143" s="245"/>
      <c r="E143" s="245"/>
      <c r="F143" s="245"/>
      <c r="G143" s="245"/>
      <c r="H143" s="245"/>
      <c r="I143" s="246"/>
      <c r="J143" s="171" t="s">
        <v>608</v>
      </c>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465</v>
      </c>
      <c r="BH143" s="13">
        <v>58</v>
      </c>
      <c r="BI143" s="13" t="str">
        <f>"ITEM"&amp;BH143 &amp; BG143 &amp; "="&amp; IF(TRIM($J143)="","",$J143)</f>
        <v>ITEM58#KBN2_2=大阪府障害者手帳発行業務システム保守業務</v>
      </c>
    </row>
    <row r="144" spans="1:61" ht="9.75" customHeight="1" thickBot="1" x14ac:dyDescent="0.2">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432</v>
      </c>
      <c r="BH144" s="13" t="s">
        <v>432</v>
      </c>
    </row>
    <row r="145" spans="1:61" ht="9.75" customHeight="1" x14ac:dyDescent="0.15">
      <c r="A145" s="241" t="s">
        <v>93</v>
      </c>
      <c r="B145" s="242"/>
      <c r="C145" s="242"/>
      <c r="D145" s="242"/>
      <c r="E145" s="242"/>
      <c r="F145" s="242"/>
      <c r="G145" s="242"/>
      <c r="H145" s="242"/>
      <c r="I145" s="243"/>
      <c r="J145" s="186" t="s">
        <v>609</v>
      </c>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465</v>
      </c>
      <c r="BH145" s="13">
        <v>59</v>
      </c>
      <c r="BI145" s="13" t="str">
        <f>"ITEM"&amp; BH145  &amp; BG145 &amp; "="&amp; IF(TRIM($J145)="","",$J145)</f>
        <v>ITEM59#KBN2_2=大阪府障害者手帳発行業務システムの保守、操作・運用に関するQA対応及び障害復旧支援等</v>
      </c>
    </row>
    <row r="146" spans="1:61" ht="9.75" customHeight="1" x14ac:dyDescent="0.15">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customHeight="1" x14ac:dyDescent="0.15">
      <c r="A147" s="140" t="s">
        <v>106</v>
      </c>
      <c r="B147" s="141"/>
      <c r="C147" s="141"/>
      <c r="D147" s="141"/>
      <c r="E147" s="141"/>
      <c r="F147" s="141"/>
      <c r="G147" s="141"/>
      <c r="H147" s="141"/>
      <c r="I147" s="142"/>
      <c r="J147" s="185"/>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f>IF(TRIM($K148)="","",IF(ISERROR(MATCH($K148,$CH$3:$CH$8,0)),"INPUT_ERROR",MATCH($K148,$CH$3:$CH$8,0)))</f>
        <v>1</v>
      </c>
      <c r="BG147" s="13" t="s">
        <v>465</v>
      </c>
      <c r="BH147" s="13">
        <v>60</v>
      </c>
      <c r="BI147" s="13" t="str">
        <f>"ITEM"&amp; BH147 &amp; BG147 &amp;  "="&amp; $BF147</f>
        <v>ITEM60#KBN2_2=1</v>
      </c>
    </row>
    <row r="148" spans="1:61" ht="9.75" customHeight="1" x14ac:dyDescent="0.15">
      <c r="A148" s="147"/>
      <c r="B148" s="148"/>
      <c r="C148" s="148"/>
      <c r="D148" s="148"/>
      <c r="E148" s="148"/>
      <c r="F148" s="148"/>
      <c r="G148" s="148"/>
      <c r="H148" s="148"/>
      <c r="I148" s="149"/>
      <c r="J148" s="93" t="s">
        <v>127</v>
      </c>
      <c r="K148" s="91" t="s">
        <v>143</v>
      </c>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customHeight="1" x14ac:dyDescent="0.15">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customHeight="1" x14ac:dyDescent="0.15">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customHeight="1" x14ac:dyDescent="0.15">
      <c r="A151" s="140" t="s">
        <v>304</v>
      </c>
      <c r="B151" s="141"/>
      <c r="C151" s="141"/>
      <c r="D151" s="141"/>
      <c r="E151" s="141"/>
      <c r="F151" s="141"/>
      <c r="G151" s="141"/>
      <c r="H151" s="141"/>
      <c r="I151" s="142"/>
      <c r="J151" s="120" t="s">
        <v>610</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ITEM61#KBN2_2=株式会社 佐賀電算センター</v>
      </c>
    </row>
    <row r="152" spans="1:61" ht="9.75" customHeight="1" x14ac:dyDescent="0.15">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customHeight="1" x14ac:dyDescent="0.15">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customHeight="1" x14ac:dyDescent="0.15">
      <c r="A154" s="250" t="s">
        <v>0</v>
      </c>
      <c r="B154" s="251"/>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f>IF(TRIM($K155)="","",IF(ISERROR(MATCH($K155,$CI$3:$CI$4,0)),"INPUT_ERROR",MATCH($K155,$CI$3:$CI$4,0)))</f>
        <v>2</v>
      </c>
      <c r="BG154" s="13" t="s">
        <v>465</v>
      </c>
      <c r="BH154" s="13">
        <v>62</v>
      </c>
      <c r="BI154" s="13" t="str">
        <f>"ITEM"&amp; BH154&amp; BG154 &amp; "="&amp; $BF154</f>
        <v>ITEM62#KBN2_2=2</v>
      </c>
    </row>
    <row r="155" spans="1:61" ht="9.75" customHeight="1" x14ac:dyDescent="0.15">
      <c r="A155" s="252"/>
      <c r="B155" s="253"/>
      <c r="C155" s="147"/>
      <c r="D155" s="148"/>
      <c r="E155" s="148"/>
      <c r="F155" s="148"/>
      <c r="G155" s="148"/>
      <c r="H155" s="148"/>
      <c r="I155" s="149"/>
      <c r="J155" s="93" t="s">
        <v>167</v>
      </c>
      <c r="K155" s="91" t="s">
        <v>153</v>
      </c>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customHeight="1" x14ac:dyDescent="0.15">
      <c r="A156" s="252"/>
      <c r="B156" s="253"/>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customHeight="1" x14ac:dyDescent="0.15">
      <c r="A157" s="252"/>
      <c r="B157" s="253"/>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customHeight="1" x14ac:dyDescent="0.15">
      <c r="A158" s="252"/>
      <c r="B158" s="253"/>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customHeight="1" x14ac:dyDescent="0.15">
      <c r="A159" s="252"/>
      <c r="B159" s="253"/>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9.75" customHeight="1" x14ac:dyDescent="0.15">
      <c r="A160" s="252"/>
      <c r="B160" s="253"/>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customHeight="1" x14ac:dyDescent="0.15">
      <c r="A161" s="252"/>
      <c r="B161" s="253"/>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customHeight="1" x14ac:dyDescent="0.15">
      <c r="A162" s="252"/>
      <c r="B162" s="253"/>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customHeight="1" x14ac:dyDescent="0.15">
      <c r="A163" s="254"/>
      <c r="B163" s="255"/>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hidden="1" customHeight="1" x14ac:dyDescent="0.15">
      <c r="A164" s="244" t="s">
        <v>342</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466</v>
      </c>
      <c r="BH164" s="13">
        <v>58</v>
      </c>
      <c r="BI164" s="13" t="str">
        <f>"ITEM"&amp;BH164 &amp; BG164 &amp; "="&amp; IF(TRIM($J164)="","",$J164)</f>
        <v>ITEM58#KBN2_3=</v>
      </c>
    </row>
    <row r="165" spans="1:61" ht="9.75" hidden="1" customHeight="1" thickBot="1" x14ac:dyDescent="0.2">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432</v>
      </c>
      <c r="BH165" s="13" t="s">
        <v>432</v>
      </c>
    </row>
    <row r="166" spans="1:61" ht="9.75" hidden="1" customHeight="1" x14ac:dyDescent="0.15">
      <c r="A166" s="241" t="s">
        <v>93</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466</v>
      </c>
      <c r="BH166" s="13">
        <v>59</v>
      </c>
      <c r="BI166" s="13" t="str">
        <f>"ITEM"&amp; BH166  &amp; BG166 &amp; "="&amp; IF(TRIM($J166)="","",$J166)</f>
        <v>ITEM59#KBN2_3=</v>
      </c>
    </row>
    <row r="167" spans="1:61" ht="9.75" hidden="1" customHeight="1" x14ac:dyDescent="0.15">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hidden="1" customHeight="1" x14ac:dyDescent="0.15">
      <c r="A168" s="140" t="s">
        <v>106</v>
      </c>
      <c r="B168" s="141"/>
      <c r="C168" s="141"/>
      <c r="D168" s="141"/>
      <c r="E168" s="141"/>
      <c r="F168" s="141"/>
      <c r="G168" s="141"/>
      <c r="H168" s="141"/>
      <c r="I168" s="142"/>
      <c r="J168" s="185"/>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15">
      <c r="A169" s="147"/>
      <c r="B169" s="148"/>
      <c r="C169" s="148"/>
      <c r="D169" s="148"/>
      <c r="E169" s="148"/>
      <c r="F169" s="148"/>
      <c r="G169" s="148"/>
      <c r="H169" s="148"/>
      <c r="I169" s="149"/>
      <c r="J169" s="93" t="s">
        <v>127</v>
      </c>
      <c r="K169" s="91"/>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hidden="1" customHeight="1" x14ac:dyDescent="0.15">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hidden="1" customHeight="1" x14ac:dyDescent="0.15">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hidden="1" customHeight="1" x14ac:dyDescent="0.15">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9.75" hidden="1" customHeight="1" x14ac:dyDescent="0.15">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hidden="1" customHeight="1" x14ac:dyDescent="0.15">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hidden="1" customHeight="1" x14ac:dyDescent="0.15">
      <c r="A175" s="250" t="s">
        <v>0</v>
      </c>
      <c r="B175" s="251"/>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15">
      <c r="A176" s="252"/>
      <c r="B176" s="253"/>
      <c r="C176" s="147"/>
      <c r="D176" s="148"/>
      <c r="E176" s="148"/>
      <c r="F176" s="148"/>
      <c r="G176" s="148"/>
      <c r="H176" s="148"/>
      <c r="I176" s="149"/>
      <c r="J176" s="93" t="s">
        <v>167</v>
      </c>
      <c r="K176" s="91"/>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hidden="1" customHeight="1" x14ac:dyDescent="0.15">
      <c r="A177" s="252"/>
      <c r="B177" s="253"/>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hidden="1" customHeight="1" x14ac:dyDescent="0.15">
      <c r="A178" s="252"/>
      <c r="B178" s="253"/>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hidden="1" customHeight="1" x14ac:dyDescent="0.15">
      <c r="A179" s="252"/>
      <c r="B179" s="253"/>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hidden="1" customHeight="1" x14ac:dyDescent="0.15">
      <c r="A180" s="252"/>
      <c r="B180" s="253"/>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9.75" hidden="1" customHeight="1" x14ac:dyDescent="0.15">
      <c r="A181" s="252"/>
      <c r="B181" s="253"/>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hidden="1" customHeight="1" x14ac:dyDescent="0.15">
      <c r="A182" s="252"/>
      <c r="B182" s="253"/>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hidden="1" customHeight="1" x14ac:dyDescent="0.15">
      <c r="A183" s="252"/>
      <c r="B183" s="253"/>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hidden="1" customHeight="1" thickBot="1" x14ac:dyDescent="0.2">
      <c r="A184" s="254"/>
      <c r="B184" s="255"/>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hidden="1" customHeight="1" x14ac:dyDescent="0.15">
      <c r="A185" s="244" t="s">
        <v>343</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467</v>
      </c>
      <c r="BH185" s="13">
        <v>58</v>
      </c>
      <c r="BI185" s="13" t="str">
        <f>"ITEM"&amp;BH185 &amp; BG185 &amp; "="&amp; IF(TRIM($J185)="","",$J185)</f>
        <v>ITEM58#KBN2_4=</v>
      </c>
    </row>
    <row r="186" spans="1:61" ht="9.75" hidden="1" customHeight="1" thickBot="1" x14ac:dyDescent="0.2">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432</v>
      </c>
      <c r="BH186" s="13" t="s">
        <v>432</v>
      </c>
    </row>
    <row r="187" spans="1:61" ht="9.75" hidden="1" customHeight="1" x14ac:dyDescent="0.15">
      <c r="A187" s="241" t="s">
        <v>93</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467</v>
      </c>
      <c r="BH187" s="13">
        <v>59</v>
      </c>
      <c r="BI187" s="13" t="str">
        <f>"ITEM"&amp; BH187  &amp; BG187 &amp; "="&amp; IF(TRIM($J187)="","",$J187)</f>
        <v>ITEM59#KBN2_4=</v>
      </c>
    </row>
    <row r="188" spans="1:61" ht="9.75" hidden="1" customHeight="1" x14ac:dyDescent="0.15">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hidden="1" customHeight="1" x14ac:dyDescent="0.15">
      <c r="A189" s="140" t="s">
        <v>106</v>
      </c>
      <c r="B189" s="141"/>
      <c r="C189" s="141"/>
      <c r="D189" s="141"/>
      <c r="E189" s="141"/>
      <c r="F189" s="141"/>
      <c r="G189" s="141"/>
      <c r="H189" s="141"/>
      <c r="I189" s="142"/>
      <c r="J189" s="185"/>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15">
      <c r="A190" s="147"/>
      <c r="B190" s="148"/>
      <c r="C190" s="148"/>
      <c r="D190" s="148"/>
      <c r="E190" s="148"/>
      <c r="F190" s="148"/>
      <c r="G190" s="148"/>
      <c r="H190" s="148"/>
      <c r="I190" s="149"/>
      <c r="J190" s="93" t="s">
        <v>127</v>
      </c>
      <c r="K190" s="91"/>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hidden="1" customHeight="1" x14ac:dyDescent="0.15">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hidden="1" customHeight="1" x14ac:dyDescent="0.15">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hidden="1" customHeight="1" x14ac:dyDescent="0.15">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9.75" hidden="1" customHeight="1" x14ac:dyDescent="0.15">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hidden="1" customHeight="1" x14ac:dyDescent="0.15">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hidden="1" customHeight="1" x14ac:dyDescent="0.15">
      <c r="A196" s="250" t="s">
        <v>0</v>
      </c>
      <c r="B196" s="251"/>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15">
      <c r="A197" s="252"/>
      <c r="B197" s="253"/>
      <c r="C197" s="147"/>
      <c r="D197" s="148"/>
      <c r="E197" s="148"/>
      <c r="F197" s="148"/>
      <c r="G197" s="148"/>
      <c r="H197" s="148"/>
      <c r="I197" s="149"/>
      <c r="J197" s="93" t="s">
        <v>167</v>
      </c>
      <c r="K197" s="91"/>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hidden="1" customHeight="1" x14ac:dyDescent="0.15">
      <c r="A198" s="252"/>
      <c r="B198" s="253"/>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hidden="1" customHeight="1" x14ac:dyDescent="0.15">
      <c r="A199" s="252"/>
      <c r="B199" s="253"/>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hidden="1" customHeight="1" x14ac:dyDescent="0.15">
      <c r="A200" s="252"/>
      <c r="B200" s="253"/>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hidden="1" customHeight="1" x14ac:dyDescent="0.15">
      <c r="A201" s="252"/>
      <c r="B201" s="253"/>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9.75" hidden="1" customHeight="1" x14ac:dyDescent="0.15">
      <c r="A202" s="252"/>
      <c r="B202" s="253"/>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hidden="1" customHeight="1" x14ac:dyDescent="0.15">
      <c r="A203" s="252"/>
      <c r="B203" s="253"/>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hidden="1" customHeight="1" x14ac:dyDescent="0.15">
      <c r="A204" s="252"/>
      <c r="B204" s="253"/>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hidden="1" customHeight="1" thickBot="1" x14ac:dyDescent="0.2">
      <c r="A205" s="254"/>
      <c r="B205" s="255"/>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9.75" hidden="1" customHeight="1" x14ac:dyDescent="0.15">
      <c r="A206" s="244" t="s">
        <v>344</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468</v>
      </c>
      <c r="BH206" s="13">
        <v>58</v>
      </c>
      <c r="BI206" s="13" t="str">
        <f>"ITEM"&amp;BH206 &amp; BG206 &amp; "="&amp; IF(TRIM($J206)="","",$J206)</f>
        <v>ITEM58#KBN2_5=</v>
      </c>
    </row>
    <row r="207" spans="1:61" ht="9.75" hidden="1" customHeight="1" thickBot="1" x14ac:dyDescent="0.2">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432</v>
      </c>
      <c r="BH207" s="13" t="s">
        <v>432</v>
      </c>
    </row>
    <row r="208" spans="1:61" ht="9.75" hidden="1" customHeight="1" x14ac:dyDescent="0.15">
      <c r="A208" s="241" t="s">
        <v>93</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468</v>
      </c>
      <c r="BH208" s="13">
        <v>59</v>
      </c>
      <c r="BI208" s="13" t="str">
        <f>"ITEM"&amp; BH208  &amp; BG208 &amp; "="&amp; IF(TRIM($J208)="","",$J208)</f>
        <v>ITEM59#KBN2_5=</v>
      </c>
    </row>
    <row r="209" spans="1:61" ht="9.75" hidden="1" customHeight="1" x14ac:dyDescent="0.15">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9.75" hidden="1" customHeight="1" x14ac:dyDescent="0.15">
      <c r="A210" s="140" t="s">
        <v>106</v>
      </c>
      <c r="B210" s="141"/>
      <c r="C210" s="141"/>
      <c r="D210" s="141"/>
      <c r="E210" s="141"/>
      <c r="F210" s="141"/>
      <c r="G210" s="141"/>
      <c r="H210" s="141"/>
      <c r="I210" s="142"/>
      <c r="J210" s="185"/>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15">
      <c r="A211" s="147"/>
      <c r="B211" s="148"/>
      <c r="C211" s="148"/>
      <c r="D211" s="148"/>
      <c r="E211" s="148"/>
      <c r="F211" s="148"/>
      <c r="G211" s="148"/>
      <c r="H211" s="148"/>
      <c r="I211" s="149"/>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9.75" hidden="1" customHeight="1" x14ac:dyDescent="0.15">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9.75" hidden="1" customHeight="1" x14ac:dyDescent="0.15">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9.75" hidden="1" customHeight="1" x14ac:dyDescent="0.15">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9.75" hidden="1" customHeight="1" x14ac:dyDescent="0.15">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9.75" hidden="1" customHeight="1" x14ac:dyDescent="0.15">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9.75" hidden="1" customHeight="1" x14ac:dyDescent="0.15">
      <c r="A217" s="250" t="s">
        <v>0</v>
      </c>
      <c r="B217" s="251"/>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15">
      <c r="A218" s="252"/>
      <c r="B218" s="253"/>
      <c r="C218" s="147"/>
      <c r="D218" s="148"/>
      <c r="E218" s="148"/>
      <c r="F218" s="148"/>
      <c r="G218" s="148"/>
      <c r="H218" s="148"/>
      <c r="I218" s="149"/>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9.75" hidden="1" customHeight="1" x14ac:dyDescent="0.15">
      <c r="A219" s="252"/>
      <c r="B219" s="253"/>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9.75" hidden="1" customHeight="1" x14ac:dyDescent="0.15">
      <c r="A220" s="252"/>
      <c r="B220" s="253"/>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9.75" hidden="1" customHeight="1" x14ac:dyDescent="0.15">
      <c r="A221" s="252"/>
      <c r="B221" s="253"/>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9.75" hidden="1" customHeight="1" x14ac:dyDescent="0.15">
      <c r="A222" s="252"/>
      <c r="B222" s="253"/>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9.75" hidden="1" customHeight="1" x14ac:dyDescent="0.15">
      <c r="A223" s="252"/>
      <c r="B223" s="253"/>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9.75" hidden="1" customHeight="1" x14ac:dyDescent="0.15">
      <c r="A224" s="252"/>
      <c r="B224" s="253"/>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9.75" hidden="1" customHeight="1" x14ac:dyDescent="0.15">
      <c r="A225" s="252"/>
      <c r="B225" s="253"/>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9.75" hidden="1" customHeight="1" x14ac:dyDescent="0.15">
      <c r="A226" s="254"/>
      <c r="B226" s="255"/>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customHeight="1" x14ac:dyDescent="0.15">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customHeight="1" x14ac:dyDescent="0.15">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15">
      <c r="A229" s="244" t="s">
        <v>346</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469</v>
      </c>
      <c r="BH229" s="13">
        <v>58</v>
      </c>
      <c r="BI229" s="13" t="str">
        <f>"ITEM"&amp;BH229 &amp; BG229 &amp; "="&amp; IF(TRIM($J229)="","",$J229)</f>
        <v>ITEM58#KBN2_6=</v>
      </c>
    </row>
    <row r="230" spans="1:61" ht="9.75" hidden="1" customHeight="1" thickBot="1" x14ac:dyDescent="0.2">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432</v>
      </c>
      <c r="BH230" s="13" t="s">
        <v>432</v>
      </c>
    </row>
    <row r="231" spans="1:61" ht="9.75" hidden="1" customHeight="1" x14ac:dyDescent="0.15">
      <c r="A231" s="241" t="s">
        <v>93</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469</v>
      </c>
      <c r="BH231" s="13">
        <v>59</v>
      </c>
      <c r="BI231" s="13" t="str">
        <f>"ITEM"&amp; BH231  &amp; BG231 &amp; "="&amp; IF(TRIM($J231)="","",$J231)</f>
        <v>ITEM59#KBN2_6=</v>
      </c>
    </row>
    <row r="232" spans="1:61" ht="9.75" hidden="1" customHeight="1" x14ac:dyDescent="0.15">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15">
      <c r="A233" s="140" t="s">
        <v>106</v>
      </c>
      <c r="B233" s="141"/>
      <c r="C233" s="141"/>
      <c r="D233" s="141"/>
      <c r="E233" s="141"/>
      <c r="F233" s="141"/>
      <c r="G233" s="141"/>
      <c r="H233" s="141"/>
      <c r="I233" s="142"/>
      <c r="J233" s="185"/>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15">
      <c r="A234" s="147"/>
      <c r="B234" s="148"/>
      <c r="C234" s="148"/>
      <c r="D234" s="148"/>
      <c r="E234" s="148"/>
      <c r="F234" s="148"/>
      <c r="G234" s="148"/>
      <c r="H234" s="148"/>
      <c r="I234" s="149"/>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15">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15">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15">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15">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15">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15">
      <c r="A240" s="250" t="s">
        <v>0</v>
      </c>
      <c r="B240" s="251"/>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15">
      <c r="A241" s="252"/>
      <c r="B241" s="253"/>
      <c r="C241" s="147"/>
      <c r="D241" s="148"/>
      <c r="E241" s="148"/>
      <c r="F241" s="148"/>
      <c r="G241" s="148"/>
      <c r="H241" s="148"/>
      <c r="I241" s="149"/>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15">
      <c r="A242" s="252"/>
      <c r="B242" s="253"/>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15">
      <c r="A243" s="252"/>
      <c r="B243" s="253"/>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15">
      <c r="A244" s="252"/>
      <c r="B244" s="253"/>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15">
      <c r="A245" s="252"/>
      <c r="B245" s="253"/>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15">
      <c r="A246" s="252"/>
      <c r="B246" s="253"/>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15">
      <c r="A247" s="252"/>
      <c r="B247" s="253"/>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15">
      <c r="A248" s="252"/>
      <c r="B248" s="253"/>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
      <c r="A249" s="254"/>
      <c r="B249" s="255"/>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15">
      <c r="A250" s="244" t="s">
        <v>347</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470</v>
      </c>
      <c r="BH250" s="13">
        <v>58</v>
      </c>
      <c r="BI250" s="13" t="str">
        <f>"ITEM"&amp;BH250 &amp; BG250 &amp; "="&amp; IF(TRIM($J250)="","",$J250)</f>
        <v>ITEM58#KBN2_7=</v>
      </c>
    </row>
    <row r="251" spans="1:61" ht="9.75" hidden="1" customHeight="1" thickBot="1" x14ac:dyDescent="0.2">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432</v>
      </c>
      <c r="BH251" s="13" t="s">
        <v>432</v>
      </c>
    </row>
    <row r="252" spans="1:61" ht="9.75" hidden="1" customHeight="1" x14ac:dyDescent="0.15">
      <c r="A252" s="241" t="s">
        <v>93</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470</v>
      </c>
      <c r="BH252" s="13">
        <v>59</v>
      </c>
      <c r="BI252" s="13" t="str">
        <f>"ITEM"&amp; BH252  &amp; BG252 &amp; "="&amp; IF(TRIM($J252)="","",$J252)</f>
        <v>ITEM59#KBN2_7=</v>
      </c>
    </row>
    <row r="253" spans="1:61" ht="9.75" hidden="1" customHeight="1" x14ac:dyDescent="0.15">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15">
      <c r="A254" s="140" t="s">
        <v>106</v>
      </c>
      <c r="B254" s="141"/>
      <c r="C254" s="141"/>
      <c r="D254" s="141"/>
      <c r="E254" s="141"/>
      <c r="F254" s="141"/>
      <c r="G254" s="141"/>
      <c r="H254" s="141"/>
      <c r="I254" s="142"/>
      <c r="J254" s="185"/>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15">
      <c r="A255" s="147"/>
      <c r="B255" s="148"/>
      <c r="C255" s="148"/>
      <c r="D255" s="148"/>
      <c r="E255" s="148"/>
      <c r="F255" s="148"/>
      <c r="G255" s="148"/>
      <c r="H255" s="148"/>
      <c r="I255" s="149"/>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15">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15">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15">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15">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15">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15">
      <c r="A261" s="250" t="s">
        <v>0</v>
      </c>
      <c r="B261" s="251"/>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15">
      <c r="A262" s="252"/>
      <c r="B262" s="253"/>
      <c r="C262" s="147"/>
      <c r="D262" s="148"/>
      <c r="E262" s="148"/>
      <c r="F262" s="148"/>
      <c r="G262" s="148"/>
      <c r="H262" s="148"/>
      <c r="I262" s="149"/>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15">
      <c r="A263" s="252"/>
      <c r="B263" s="253"/>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15">
      <c r="A264" s="252"/>
      <c r="B264" s="253"/>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15">
      <c r="A265" s="252"/>
      <c r="B265" s="253"/>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15">
      <c r="A266" s="252"/>
      <c r="B266" s="253"/>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15">
      <c r="A267" s="252"/>
      <c r="B267" s="253"/>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15">
      <c r="A268" s="252"/>
      <c r="B268" s="253"/>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15">
      <c r="A269" s="252"/>
      <c r="B269" s="253"/>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
      <c r="A270" s="254"/>
      <c r="B270" s="255"/>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15">
      <c r="A271" s="244" t="s">
        <v>348</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471</v>
      </c>
      <c r="BH271" s="13">
        <v>58</v>
      </c>
      <c r="BI271" s="13" t="str">
        <f>"ITEM"&amp;BH271 &amp; BG271 &amp; "="&amp; IF(TRIM($J271)="","",$J271)</f>
        <v>ITEM58#KBN2_8=</v>
      </c>
    </row>
    <row r="272" spans="1:61" ht="9.75" hidden="1" customHeight="1" thickBot="1" x14ac:dyDescent="0.2">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432</v>
      </c>
      <c r="BH272" s="13" t="s">
        <v>432</v>
      </c>
    </row>
    <row r="273" spans="1:61" ht="9.75" hidden="1" customHeight="1" x14ac:dyDescent="0.15">
      <c r="A273" s="241" t="s">
        <v>93</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471</v>
      </c>
      <c r="BH273" s="13">
        <v>59</v>
      </c>
      <c r="BI273" s="13" t="str">
        <f>"ITEM"&amp; BH273  &amp; BG273 &amp; "="&amp; IF(TRIM($J273)="","",$J273)</f>
        <v>ITEM59#KBN2_8=</v>
      </c>
    </row>
    <row r="274" spans="1:61" ht="9.75" hidden="1" customHeight="1" x14ac:dyDescent="0.15">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15">
      <c r="A275" s="140" t="s">
        <v>106</v>
      </c>
      <c r="B275" s="141"/>
      <c r="C275" s="141"/>
      <c r="D275" s="141"/>
      <c r="E275" s="141"/>
      <c r="F275" s="141"/>
      <c r="G275" s="141"/>
      <c r="H275" s="141"/>
      <c r="I275" s="142"/>
      <c r="J275" s="185"/>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15">
      <c r="A276" s="147"/>
      <c r="B276" s="148"/>
      <c r="C276" s="148"/>
      <c r="D276" s="148"/>
      <c r="E276" s="148"/>
      <c r="F276" s="148"/>
      <c r="G276" s="148"/>
      <c r="H276" s="148"/>
      <c r="I276" s="149"/>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15">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15">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15">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15">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15">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15">
      <c r="A282" s="250" t="s">
        <v>0</v>
      </c>
      <c r="B282" s="251"/>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15">
      <c r="A283" s="252"/>
      <c r="B283" s="253"/>
      <c r="C283" s="147"/>
      <c r="D283" s="148"/>
      <c r="E283" s="148"/>
      <c r="F283" s="148"/>
      <c r="G283" s="148"/>
      <c r="H283" s="148"/>
      <c r="I283" s="149"/>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15">
      <c r="A284" s="252"/>
      <c r="B284" s="253"/>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15">
      <c r="A285" s="252"/>
      <c r="B285" s="253"/>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15">
      <c r="A286" s="252"/>
      <c r="B286" s="253"/>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15">
      <c r="A287" s="252"/>
      <c r="B287" s="253"/>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15">
      <c r="A288" s="252"/>
      <c r="B288" s="253"/>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15">
      <c r="A289" s="252"/>
      <c r="B289" s="253"/>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15">
      <c r="A290" s="252"/>
      <c r="B290" s="253"/>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
      <c r="A291" s="254"/>
      <c r="B291" s="255"/>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15">
      <c r="A292" s="244" t="s">
        <v>349</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472</v>
      </c>
      <c r="BH292" s="13">
        <v>58</v>
      </c>
      <c r="BI292" s="13" t="str">
        <f>"ITEM"&amp;BH292 &amp; BG292 &amp; "="&amp; IF(TRIM($J292)="","",$J292)</f>
        <v>ITEM58#KBN2_9=</v>
      </c>
    </row>
    <row r="293" spans="1:61" ht="9.75" hidden="1" customHeight="1" thickBot="1" x14ac:dyDescent="0.2">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432</v>
      </c>
      <c r="BH293" s="13" t="s">
        <v>432</v>
      </c>
    </row>
    <row r="294" spans="1:61" ht="9.75" hidden="1" customHeight="1" x14ac:dyDescent="0.15">
      <c r="A294" s="241" t="s">
        <v>93</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472</v>
      </c>
      <c r="BH294" s="13">
        <v>59</v>
      </c>
      <c r="BI294" s="13" t="str">
        <f>"ITEM"&amp; BH294  &amp; BG294 &amp; "="&amp; IF(TRIM($J294)="","",$J294)</f>
        <v>ITEM59#KBN2_9=</v>
      </c>
    </row>
    <row r="295" spans="1:61" ht="9.75" hidden="1" customHeight="1" x14ac:dyDescent="0.15">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15">
      <c r="A296" s="140" t="s">
        <v>106</v>
      </c>
      <c r="B296" s="141"/>
      <c r="C296" s="141"/>
      <c r="D296" s="141"/>
      <c r="E296" s="141"/>
      <c r="F296" s="141"/>
      <c r="G296" s="141"/>
      <c r="H296" s="141"/>
      <c r="I296" s="142"/>
      <c r="J296" s="185"/>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15">
      <c r="A297" s="147"/>
      <c r="B297" s="148"/>
      <c r="C297" s="148"/>
      <c r="D297" s="148"/>
      <c r="E297" s="148"/>
      <c r="F297" s="148"/>
      <c r="G297" s="148"/>
      <c r="H297" s="148"/>
      <c r="I297" s="149"/>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15">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15">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15">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15">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15">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15">
      <c r="A303" s="250" t="s">
        <v>0</v>
      </c>
      <c r="B303" s="251"/>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15">
      <c r="A304" s="252"/>
      <c r="B304" s="253"/>
      <c r="C304" s="147"/>
      <c r="D304" s="148"/>
      <c r="E304" s="148"/>
      <c r="F304" s="148"/>
      <c r="G304" s="148"/>
      <c r="H304" s="148"/>
      <c r="I304" s="149"/>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15">
      <c r="A305" s="252"/>
      <c r="B305" s="253"/>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15">
      <c r="A306" s="252"/>
      <c r="B306" s="253"/>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15">
      <c r="A307" s="252"/>
      <c r="B307" s="253"/>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15">
      <c r="A308" s="252"/>
      <c r="B308" s="253"/>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15">
      <c r="A309" s="252"/>
      <c r="B309" s="253"/>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15">
      <c r="A310" s="252"/>
      <c r="B310" s="253"/>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15">
      <c r="A311" s="252"/>
      <c r="B311" s="253"/>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
      <c r="A312" s="254"/>
      <c r="B312" s="255"/>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15">
      <c r="A313" s="244" t="s">
        <v>350</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473</v>
      </c>
      <c r="BH313" s="13">
        <v>58</v>
      </c>
      <c r="BI313" s="13" t="str">
        <f>"ITEM"&amp;BH313 &amp; BG313 &amp; "="&amp; IF(TRIM($J313)="","",$J313)</f>
        <v>ITEM58#KBN2_10=</v>
      </c>
    </row>
    <row r="314" spans="1:61" ht="9.75" hidden="1" customHeight="1" thickBot="1" x14ac:dyDescent="0.2">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432</v>
      </c>
      <c r="BH314" s="13" t="s">
        <v>432</v>
      </c>
    </row>
    <row r="315" spans="1:61" ht="9.75" hidden="1" customHeight="1" x14ac:dyDescent="0.15">
      <c r="A315" s="241" t="s">
        <v>93</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473</v>
      </c>
      <c r="BH315" s="13">
        <v>59</v>
      </c>
      <c r="BI315" s="13" t="str">
        <f>"ITEM"&amp; BH315  &amp; BG315 &amp; "="&amp; IF(TRIM($J315)="","",$J315)</f>
        <v>ITEM59#KBN2_10=</v>
      </c>
    </row>
    <row r="316" spans="1:61" ht="9.75" hidden="1" customHeight="1" x14ac:dyDescent="0.15">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15">
      <c r="A317" s="140" t="s">
        <v>106</v>
      </c>
      <c r="B317" s="141"/>
      <c r="C317" s="141"/>
      <c r="D317" s="141"/>
      <c r="E317" s="141"/>
      <c r="F317" s="141"/>
      <c r="G317" s="141"/>
      <c r="H317" s="141"/>
      <c r="I317" s="142"/>
      <c r="J317" s="185"/>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15">
      <c r="A318" s="147"/>
      <c r="B318" s="148"/>
      <c r="C318" s="148"/>
      <c r="D318" s="148"/>
      <c r="E318" s="148"/>
      <c r="F318" s="148"/>
      <c r="G318" s="148"/>
      <c r="H318" s="148"/>
      <c r="I318" s="149"/>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15">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15">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15">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15">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15">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15">
      <c r="A324" s="250" t="s">
        <v>0</v>
      </c>
      <c r="B324" s="251"/>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15">
      <c r="A325" s="252"/>
      <c r="B325" s="253"/>
      <c r="C325" s="147"/>
      <c r="D325" s="148"/>
      <c r="E325" s="148"/>
      <c r="F325" s="148"/>
      <c r="G325" s="148"/>
      <c r="H325" s="148"/>
      <c r="I325" s="149"/>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15">
      <c r="A326" s="252"/>
      <c r="B326" s="253"/>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15">
      <c r="A327" s="252"/>
      <c r="B327" s="253"/>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15">
      <c r="A328" s="252"/>
      <c r="B328" s="253"/>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15">
      <c r="A329" s="252"/>
      <c r="B329" s="253"/>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15">
      <c r="A330" s="252"/>
      <c r="B330" s="253"/>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15">
      <c r="A331" s="252"/>
      <c r="B331" s="253"/>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15">
      <c r="A332" s="252"/>
      <c r="B332" s="253"/>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15">
      <c r="A333" s="254"/>
      <c r="B333" s="255"/>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customHeight="1" x14ac:dyDescent="0.15">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customHeight="1" x14ac:dyDescent="0.15">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15">
      <c r="A336" s="244" t="s">
        <v>352</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474</v>
      </c>
      <c r="BH336" s="13">
        <v>58</v>
      </c>
      <c r="BI336" s="13" t="str">
        <f>"ITEM"&amp;BH336 &amp; BG336 &amp; "="&amp; IF(TRIM($J336)="","",$J336)</f>
        <v>ITEM58#KBN2_11=</v>
      </c>
    </row>
    <row r="337" spans="1:61" ht="9.75" hidden="1" customHeight="1" thickBot="1" x14ac:dyDescent="0.2">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432</v>
      </c>
      <c r="BH337" s="13" t="s">
        <v>432</v>
      </c>
    </row>
    <row r="338" spans="1:61" ht="9.75" hidden="1" customHeight="1" x14ac:dyDescent="0.15">
      <c r="A338" s="241" t="s">
        <v>93</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474</v>
      </c>
      <c r="BH338" s="13">
        <v>59</v>
      </c>
      <c r="BI338" s="13" t="str">
        <f>"ITEM"&amp; BH338  &amp; BG338 &amp; "="&amp; IF(TRIM($J338)="","",$J338)</f>
        <v>ITEM59#KBN2_11=</v>
      </c>
    </row>
    <row r="339" spans="1:61" ht="9.75" hidden="1" customHeight="1" x14ac:dyDescent="0.15">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15">
      <c r="A340" s="140" t="s">
        <v>106</v>
      </c>
      <c r="B340" s="141"/>
      <c r="C340" s="141"/>
      <c r="D340" s="141"/>
      <c r="E340" s="141"/>
      <c r="F340" s="141"/>
      <c r="G340" s="141"/>
      <c r="H340" s="141"/>
      <c r="I340" s="142"/>
      <c r="J340" s="185"/>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15">
      <c r="A341" s="147"/>
      <c r="B341" s="148"/>
      <c r="C341" s="148"/>
      <c r="D341" s="148"/>
      <c r="E341" s="148"/>
      <c r="F341" s="148"/>
      <c r="G341" s="148"/>
      <c r="H341" s="148"/>
      <c r="I341" s="149"/>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15">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15">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15">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15">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15">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15">
      <c r="A347" s="250" t="s">
        <v>0</v>
      </c>
      <c r="B347" s="251"/>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15">
      <c r="A348" s="252"/>
      <c r="B348" s="253"/>
      <c r="C348" s="147"/>
      <c r="D348" s="148"/>
      <c r="E348" s="148"/>
      <c r="F348" s="148"/>
      <c r="G348" s="148"/>
      <c r="H348" s="148"/>
      <c r="I348" s="149"/>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15">
      <c r="A349" s="252"/>
      <c r="B349" s="253"/>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15">
      <c r="A350" s="252"/>
      <c r="B350" s="253"/>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15">
      <c r="A351" s="252"/>
      <c r="B351" s="253"/>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15">
      <c r="A352" s="252"/>
      <c r="B352" s="253"/>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15">
      <c r="A353" s="252"/>
      <c r="B353" s="253"/>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15">
      <c r="A354" s="252"/>
      <c r="B354" s="253"/>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15">
      <c r="A355" s="252"/>
      <c r="B355" s="253"/>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
      <c r="A356" s="254"/>
      <c r="B356" s="255"/>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15">
      <c r="A357" s="244" t="s">
        <v>353</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475</v>
      </c>
      <c r="BH357" s="13">
        <v>58</v>
      </c>
      <c r="BI357" s="13" t="str">
        <f>"ITEM"&amp;BH357 &amp; BG357 &amp; "="&amp; IF(TRIM($J357)="","",$J357)</f>
        <v>ITEM58#KBN2_12=</v>
      </c>
    </row>
    <row r="358" spans="1:61" ht="9.75" hidden="1" customHeight="1" thickBot="1" x14ac:dyDescent="0.2">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432</v>
      </c>
      <c r="BH358" s="13" t="s">
        <v>432</v>
      </c>
    </row>
    <row r="359" spans="1:61" ht="9.75" hidden="1" customHeight="1" x14ac:dyDescent="0.15">
      <c r="A359" s="241" t="s">
        <v>93</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475</v>
      </c>
      <c r="BH359" s="13">
        <v>59</v>
      </c>
      <c r="BI359" s="13" t="str">
        <f>"ITEM"&amp; BH359  &amp; BG359 &amp; "="&amp; IF(TRIM($J359)="","",$J359)</f>
        <v>ITEM59#KBN2_12=</v>
      </c>
    </row>
    <row r="360" spans="1:61" ht="9.75" hidden="1" customHeight="1" x14ac:dyDescent="0.15">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15">
      <c r="A361" s="140" t="s">
        <v>106</v>
      </c>
      <c r="B361" s="141"/>
      <c r="C361" s="141"/>
      <c r="D361" s="141"/>
      <c r="E361" s="141"/>
      <c r="F361" s="141"/>
      <c r="G361" s="141"/>
      <c r="H361" s="141"/>
      <c r="I361" s="142"/>
      <c r="J361" s="185"/>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15">
      <c r="A362" s="147"/>
      <c r="B362" s="148"/>
      <c r="C362" s="148"/>
      <c r="D362" s="148"/>
      <c r="E362" s="148"/>
      <c r="F362" s="148"/>
      <c r="G362" s="148"/>
      <c r="H362" s="148"/>
      <c r="I362" s="149"/>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15">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15">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15">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15">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15">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15">
      <c r="A368" s="250" t="s">
        <v>0</v>
      </c>
      <c r="B368" s="251"/>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15">
      <c r="A369" s="252"/>
      <c r="B369" s="253"/>
      <c r="C369" s="147"/>
      <c r="D369" s="148"/>
      <c r="E369" s="148"/>
      <c r="F369" s="148"/>
      <c r="G369" s="148"/>
      <c r="H369" s="148"/>
      <c r="I369" s="149"/>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15">
      <c r="A370" s="252"/>
      <c r="B370" s="253"/>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15">
      <c r="A371" s="252"/>
      <c r="B371" s="253"/>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15">
      <c r="A372" s="252"/>
      <c r="B372" s="253"/>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15">
      <c r="A373" s="252"/>
      <c r="B373" s="253"/>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15">
      <c r="A374" s="252"/>
      <c r="B374" s="253"/>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15">
      <c r="A375" s="252"/>
      <c r="B375" s="253"/>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15">
      <c r="A376" s="252"/>
      <c r="B376" s="253"/>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
      <c r="A377" s="254"/>
      <c r="B377" s="255"/>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15">
      <c r="A378" s="244" t="s">
        <v>354</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476</v>
      </c>
      <c r="BH378" s="13">
        <v>58</v>
      </c>
      <c r="BI378" s="13" t="str">
        <f>"ITEM"&amp;BH378 &amp; BG378 &amp; "="&amp; IF(TRIM($J378)="","",$J378)</f>
        <v>ITEM58#KBN2_13=</v>
      </c>
    </row>
    <row r="379" spans="1:61" ht="9.75" hidden="1" customHeight="1" thickBot="1" x14ac:dyDescent="0.2">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432</v>
      </c>
      <c r="BH379" s="13" t="s">
        <v>432</v>
      </c>
    </row>
    <row r="380" spans="1:61" ht="9.75" hidden="1" customHeight="1" x14ac:dyDescent="0.15">
      <c r="A380" s="241" t="s">
        <v>93</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476</v>
      </c>
      <c r="BH380" s="13">
        <v>59</v>
      </c>
      <c r="BI380" s="13" t="str">
        <f>"ITEM"&amp; BH380  &amp; BG380 &amp; "="&amp; IF(TRIM($J380)="","",$J380)</f>
        <v>ITEM59#KBN2_13=</v>
      </c>
    </row>
    <row r="381" spans="1:61" ht="9.75" hidden="1" customHeight="1" x14ac:dyDescent="0.15">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15">
      <c r="A382" s="140" t="s">
        <v>106</v>
      </c>
      <c r="B382" s="141"/>
      <c r="C382" s="141"/>
      <c r="D382" s="141"/>
      <c r="E382" s="141"/>
      <c r="F382" s="141"/>
      <c r="G382" s="141"/>
      <c r="H382" s="141"/>
      <c r="I382" s="142"/>
      <c r="J382" s="185"/>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15">
      <c r="A383" s="147"/>
      <c r="B383" s="148"/>
      <c r="C383" s="148"/>
      <c r="D383" s="148"/>
      <c r="E383" s="148"/>
      <c r="F383" s="148"/>
      <c r="G383" s="148"/>
      <c r="H383" s="148"/>
      <c r="I383" s="149"/>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15">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15">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15">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15">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15">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15">
      <c r="A389" s="250" t="s">
        <v>0</v>
      </c>
      <c r="B389" s="251"/>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15">
      <c r="A390" s="252"/>
      <c r="B390" s="253"/>
      <c r="C390" s="147"/>
      <c r="D390" s="148"/>
      <c r="E390" s="148"/>
      <c r="F390" s="148"/>
      <c r="G390" s="148"/>
      <c r="H390" s="148"/>
      <c r="I390" s="149"/>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15">
      <c r="A391" s="252"/>
      <c r="B391" s="253"/>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15">
      <c r="A392" s="252"/>
      <c r="B392" s="253"/>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15">
      <c r="A393" s="252"/>
      <c r="B393" s="253"/>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15">
      <c r="A394" s="252"/>
      <c r="B394" s="253"/>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15">
      <c r="A395" s="252"/>
      <c r="B395" s="253"/>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15">
      <c r="A396" s="252"/>
      <c r="B396" s="253"/>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15">
      <c r="A397" s="252"/>
      <c r="B397" s="253"/>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
      <c r="A398" s="254"/>
      <c r="B398" s="255"/>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15">
      <c r="A399" s="244" t="s">
        <v>355</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477</v>
      </c>
      <c r="BH399" s="13">
        <v>58</v>
      </c>
      <c r="BI399" s="13" t="str">
        <f>"ITEM"&amp;BH399 &amp; BG399 &amp; "="&amp; IF(TRIM($J399)="","",$J399)</f>
        <v>ITEM58#KBN2_14=</v>
      </c>
    </row>
    <row r="400" spans="1:61" ht="9.75" hidden="1" customHeight="1" thickBot="1" x14ac:dyDescent="0.2">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432</v>
      </c>
      <c r="BH400" s="13" t="s">
        <v>432</v>
      </c>
    </row>
    <row r="401" spans="1:61" ht="9.75" hidden="1" customHeight="1" x14ac:dyDescent="0.15">
      <c r="A401" s="241" t="s">
        <v>93</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477</v>
      </c>
      <c r="BH401" s="13">
        <v>59</v>
      </c>
      <c r="BI401" s="13" t="str">
        <f>"ITEM"&amp; BH401  &amp; BG401 &amp; "="&amp; IF(TRIM($J401)="","",$J401)</f>
        <v>ITEM59#KBN2_14=</v>
      </c>
    </row>
    <row r="402" spans="1:61" ht="9.75" hidden="1" customHeight="1" x14ac:dyDescent="0.15">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15">
      <c r="A403" s="140" t="s">
        <v>106</v>
      </c>
      <c r="B403" s="141"/>
      <c r="C403" s="141"/>
      <c r="D403" s="141"/>
      <c r="E403" s="141"/>
      <c r="F403" s="141"/>
      <c r="G403" s="141"/>
      <c r="H403" s="141"/>
      <c r="I403" s="142"/>
      <c r="J403" s="185"/>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15">
      <c r="A404" s="147"/>
      <c r="B404" s="148"/>
      <c r="C404" s="148"/>
      <c r="D404" s="148"/>
      <c r="E404" s="148"/>
      <c r="F404" s="148"/>
      <c r="G404" s="148"/>
      <c r="H404" s="148"/>
      <c r="I404" s="149"/>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15">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15">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15">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15">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15">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15">
      <c r="A410" s="250" t="s">
        <v>0</v>
      </c>
      <c r="B410" s="251"/>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15">
      <c r="A411" s="252"/>
      <c r="B411" s="253"/>
      <c r="C411" s="147"/>
      <c r="D411" s="148"/>
      <c r="E411" s="148"/>
      <c r="F411" s="148"/>
      <c r="G411" s="148"/>
      <c r="H411" s="148"/>
      <c r="I411" s="149"/>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15">
      <c r="A412" s="252"/>
      <c r="B412" s="253"/>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15">
      <c r="A413" s="252"/>
      <c r="B413" s="253"/>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15">
      <c r="A414" s="252"/>
      <c r="B414" s="253"/>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15">
      <c r="A415" s="252"/>
      <c r="B415" s="253"/>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15">
      <c r="A416" s="252"/>
      <c r="B416" s="253"/>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15">
      <c r="A417" s="252"/>
      <c r="B417" s="253"/>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15">
      <c r="A418" s="252"/>
      <c r="B418" s="253"/>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
      <c r="A419" s="254"/>
      <c r="B419" s="255"/>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15">
      <c r="A420" s="244" t="s">
        <v>356</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478</v>
      </c>
      <c r="BH420" s="13">
        <v>58</v>
      </c>
      <c r="BI420" s="13" t="str">
        <f>"ITEM"&amp;BH420 &amp; BG420 &amp; "="&amp; IF(TRIM($J420)="","",$J420)</f>
        <v>ITEM58#KBN2_15=</v>
      </c>
    </row>
    <row r="421" spans="1:61" ht="9.75" hidden="1" customHeight="1" thickBot="1" x14ac:dyDescent="0.2">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432</v>
      </c>
      <c r="BH421" s="13" t="s">
        <v>432</v>
      </c>
    </row>
    <row r="422" spans="1:61" ht="9.75" hidden="1" customHeight="1" x14ac:dyDescent="0.15">
      <c r="A422" s="241" t="s">
        <v>93</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478</v>
      </c>
      <c r="BH422" s="13">
        <v>59</v>
      </c>
      <c r="BI422" s="13" t="str">
        <f>"ITEM"&amp; BH422  &amp; BG422 &amp; "="&amp; IF(TRIM($J422)="","",$J422)</f>
        <v>ITEM59#KBN2_15=</v>
      </c>
    </row>
    <row r="423" spans="1:61" ht="9.75" hidden="1" customHeight="1" x14ac:dyDescent="0.15">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15">
      <c r="A424" s="140" t="s">
        <v>106</v>
      </c>
      <c r="B424" s="141"/>
      <c r="C424" s="141"/>
      <c r="D424" s="141"/>
      <c r="E424" s="141"/>
      <c r="F424" s="141"/>
      <c r="G424" s="141"/>
      <c r="H424" s="141"/>
      <c r="I424" s="142"/>
      <c r="J424" s="185"/>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15">
      <c r="A425" s="147"/>
      <c r="B425" s="148"/>
      <c r="C425" s="148"/>
      <c r="D425" s="148"/>
      <c r="E425" s="148"/>
      <c r="F425" s="148"/>
      <c r="G425" s="148"/>
      <c r="H425" s="148"/>
      <c r="I425" s="149"/>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15">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15">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15">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15">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15">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15">
      <c r="A431" s="250" t="s">
        <v>0</v>
      </c>
      <c r="B431" s="251"/>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15">
      <c r="A432" s="252"/>
      <c r="B432" s="253"/>
      <c r="C432" s="147"/>
      <c r="D432" s="148"/>
      <c r="E432" s="148"/>
      <c r="F432" s="148"/>
      <c r="G432" s="148"/>
      <c r="H432" s="148"/>
      <c r="I432" s="149"/>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15">
      <c r="A433" s="252"/>
      <c r="B433" s="253"/>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15">
      <c r="A434" s="252"/>
      <c r="B434" s="253"/>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15">
      <c r="A435" s="252"/>
      <c r="B435" s="253"/>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15">
      <c r="A436" s="252"/>
      <c r="B436" s="253"/>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15">
      <c r="A437" s="252"/>
      <c r="B437" s="253"/>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15">
      <c r="A438" s="252"/>
      <c r="B438" s="253"/>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15">
      <c r="A439" s="252"/>
      <c r="B439" s="253"/>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15">
      <c r="A440" s="254"/>
      <c r="B440" s="255"/>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customHeight="1" x14ac:dyDescent="0.15">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customHeight="1" x14ac:dyDescent="0.15">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15">
      <c r="A443" s="244" t="s">
        <v>358</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479</v>
      </c>
      <c r="BH443" s="13">
        <v>58</v>
      </c>
      <c r="BI443" s="13" t="str">
        <f>"ITEM"&amp;BH443 &amp; BG443 &amp; "="&amp; IF(TRIM($J443)="","",$J443)</f>
        <v>ITEM58#KBN2_16=</v>
      </c>
    </row>
    <row r="444" spans="1:61" ht="9.75" hidden="1" customHeight="1" thickBot="1" x14ac:dyDescent="0.2">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432</v>
      </c>
      <c r="BH444" s="13" t="s">
        <v>432</v>
      </c>
    </row>
    <row r="445" spans="1:61" ht="9.75" hidden="1" customHeight="1" x14ac:dyDescent="0.15">
      <c r="A445" s="241" t="s">
        <v>93</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479</v>
      </c>
      <c r="BH445" s="13">
        <v>59</v>
      </c>
      <c r="BI445" s="13" t="str">
        <f>"ITEM"&amp; BH445  &amp; BG445 &amp; "="&amp; IF(TRIM($J445)="","",$J445)</f>
        <v>ITEM59#KBN2_16=</v>
      </c>
    </row>
    <row r="446" spans="1:61" ht="9.75" hidden="1" customHeight="1" x14ac:dyDescent="0.15">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15">
      <c r="A447" s="140" t="s">
        <v>106</v>
      </c>
      <c r="B447" s="141"/>
      <c r="C447" s="141"/>
      <c r="D447" s="141"/>
      <c r="E447" s="141"/>
      <c r="F447" s="141"/>
      <c r="G447" s="141"/>
      <c r="H447" s="141"/>
      <c r="I447" s="142"/>
      <c r="J447" s="185"/>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15">
      <c r="A448" s="147"/>
      <c r="B448" s="148"/>
      <c r="C448" s="148"/>
      <c r="D448" s="148"/>
      <c r="E448" s="148"/>
      <c r="F448" s="148"/>
      <c r="G448" s="148"/>
      <c r="H448" s="148"/>
      <c r="I448" s="149"/>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15">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15">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15">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15">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15">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15">
      <c r="A454" s="250" t="s">
        <v>0</v>
      </c>
      <c r="B454" s="251"/>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15">
      <c r="A455" s="252"/>
      <c r="B455" s="253"/>
      <c r="C455" s="147"/>
      <c r="D455" s="148"/>
      <c r="E455" s="148"/>
      <c r="F455" s="148"/>
      <c r="G455" s="148"/>
      <c r="H455" s="148"/>
      <c r="I455" s="149"/>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15">
      <c r="A456" s="252"/>
      <c r="B456" s="253"/>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15">
      <c r="A457" s="252"/>
      <c r="B457" s="253"/>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15">
      <c r="A458" s="252"/>
      <c r="B458" s="253"/>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15">
      <c r="A459" s="252"/>
      <c r="B459" s="253"/>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15">
      <c r="A460" s="252"/>
      <c r="B460" s="253"/>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15">
      <c r="A461" s="252"/>
      <c r="B461" s="253"/>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15">
      <c r="A462" s="252"/>
      <c r="B462" s="253"/>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
      <c r="A463" s="254"/>
      <c r="B463" s="255"/>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15">
      <c r="A464" s="244" t="s">
        <v>359</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480</v>
      </c>
      <c r="BH464" s="13">
        <v>58</v>
      </c>
      <c r="BI464" s="13" t="str">
        <f>"ITEM"&amp;BH464 &amp; BG464 &amp; "="&amp; IF(TRIM($J464)="","",$J464)</f>
        <v>ITEM58#KBN2_17=</v>
      </c>
    </row>
    <row r="465" spans="1:61" ht="9.75" hidden="1" customHeight="1" thickBot="1" x14ac:dyDescent="0.2">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432</v>
      </c>
      <c r="BH465" s="13" t="s">
        <v>432</v>
      </c>
    </row>
    <row r="466" spans="1:61" ht="9.75" hidden="1" customHeight="1" x14ac:dyDescent="0.15">
      <c r="A466" s="241" t="s">
        <v>93</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480</v>
      </c>
      <c r="BH466" s="13">
        <v>59</v>
      </c>
      <c r="BI466" s="13" t="str">
        <f>"ITEM"&amp; BH466  &amp; BG466 &amp; "="&amp; IF(TRIM($J466)="","",$J466)</f>
        <v>ITEM59#KBN2_17=</v>
      </c>
    </row>
    <row r="467" spans="1:61" ht="9.75" hidden="1" customHeight="1" x14ac:dyDescent="0.15">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15">
      <c r="A468" s="140" t="s">
        <v>106</v>
      </c>
      <c r="B468" s="141"/>
      <c r="C468" s="141"/>
      <c r="D468" s="141"/>
      <c r="E468" s="141"/>
      <c r="F468" s="141"/>
      <c r="G468" s="141"/>
      <c r="H468" s="141"/>
      <c r="I468" s="142"/>
      <c r="J468" s="185"/>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15">
      <c r="A469" s="147"/>
      <c r="B469" s="148"/>
      <c r="C469" s="148"/>
      <c r="D469" s="148"/>
      <c r="E469" s="148"/>
      <c r="F469" s="148"/>
      <c r="G469" s="148"/>
      <c r="H469" s="148"/>
      <c r="I469" s="149"/>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15">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15">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15">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15">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15">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15">
      <c r="A475" s="250" t="s">
        <v>0</v>
      </c>
      <c r="B475" s="251"/>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15">
      <c r="A476" s="252"/>
      <c r="B476" s="253"/>
      <c r="C476" s="147"/>
      <c r="D476" s="148"/>
      <c r="E476" s="148"/>
      <c r="F476" s="148"/>
      <c r="G476" s="148"/>
      <c r="H476" s="148"/>
      <c r="I476" s="149"/>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15">
      <c r="A477" s="252"/>
      <c r="B477" s="253"/>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15">
      <c r="A478" s="252"/>
      <c r="B478" s="253"/>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15">
      <c r="A479" s="252"/>
      <c r="B479" s="253"/>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15">
      <c r="A480" s="252"/>
      <c r="B480" s="253"/>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15">
      <c r="A481" s="252"/>
      <c r="B481" s="253"/>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15">
      <c r="A482" s="252"/>
      <c r="B482" s="253"/>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15">
      <c r="A483" s="252"/>
      <c r="B483" s="253"/>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
      <c r="A484" s="254"/>
      <c r="B484" s="255"/>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15">
      <c r="A485" s="244" t="s">
        <v>360</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481</v>
      </c>
      <c r="BH485" s="13">
        <v>58</v>
      </c>
      <c r="BI485" s="13" t="str">
        <f>"ITEM"&amp;BH485 &amp; BG485 &amp; "="&amp; IF(TRIM($J485)="","",$J485)</f>
        <v>ITEM58#KBN2_18=</v>
      </c>
    </row>
    <row r="486" spans="1:61" ht="9.75" hidden="1" customHeight="1" thickBot="1" x14ac:dyDescent="0.2">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432</v>
      </c>
      <c r="BH486" s="13" t="s">
        <v>432</v>
      </c>
    </row>
    <row r="487" spans="1:61" ht="9.75" hidden="1" customHeight="1" x14ac:dyDescent="0.15">
      <c r="A487" s="241" t="s">
        <v>93</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481</v>
      </c>
      <c r="BH487" s="13">
        <v>59</v>
      </c>
      <c r="BI487" s="13" t="str">
        <f>"ITEM"&amp; BH487  &amp; BG487 &amp; "="&amp; IF(TRIM($J487)="","",$J487)</f>
        <v>ITEM59#KBN2_18=</v>
      </c>
    </row>
    <row r="488" spans="1:61" ht="9.75" hidden="1" customHeight="1" x14ac:dyDescent="0.15">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15">
      <c r="A489" s="140" t="s">
        <v>106</v>
      </c>
      <c r="B489" s="141"/>
      <c r="C489" s="141"/>
      <c r="D489" s="141"/>
      <c r="E489" s="141"/>
      <c r="F489" s="141"/>
      <c r="G489" s="141"/>
      <c r="H489" s="141"/>
      <c r="I489" s="142"/>
      <c r="J489" s="185"/>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15">
      <c r="A490" s="147"/>
      <c r="B490" s="148"/>
      <c r="C490" s="148"/>
      <c r="D490" s="148"/>
      <c r="E490" s="148"/>
      <c r="F490" s="148"/>
      <c r="G490" s="148"/>
      <c r="H490" s="148"/>
      <c r="I490" s="149"/>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15">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15">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15">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15">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15">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15">
      <c r="A496" s="250" t="s">
        <v>0</v>
      </c>
      <c r="B496" s="251"/>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15">
      <c r="A497" s="252"/>
      <c r="B497" s="253"/>
      <c r="C497" s="147"/>
      <c r="D497" s="148"/>
      <c r="E497" s="148"/>
      <c r="F497" s="148"/>
      <c r="G497" s="148"/>
      <c r="H497" s="148"/>
      <c r="I497" s="149"/>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15">
      <c r="A498" s="252"/>
      <c r="B498" s="253"/>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15">
      <c r="A499" s="252"/>
      <c r="B499" s="253"/>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15">
      <c r="A500" s="252"/>
      <c r="B500" s="253"/>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15">
      <c r="A501" s="252"/>
      <c r="B501" s="253"/>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15">
      <c r="A502" s="252"/>
      <c r="B502" s="253"/>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15">
      <c r="A503" s="252"/>
      <c r="B503" s="253"/>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15">
      <c r="A504" s="252"/>
      <c r="B504" s="253"/>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
      <c r="A505" s="254"/>
      <c r="B505" s="255"/>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15">
      <c r="A506" s="244" t="s">
        <v>361</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482</v>
      </c>
      <c r="BH506" s="13">
        <v>58</v>
      </c>
      <c r="BI506" s="13" t="str">
        <f>"ITEM"&amp;BH506 &amp; BG506 &amp; "="&amp; IF(TRIM($J506)="","",$J506)</f>
        <v>ITEM58#KBN2_19=</v>
      </c>
    </row>
    <row r="507" spans="1:61" ht="9.75" hidden="1" customHeight="1" thickBot="1" x14ac:dyDescent="0.2">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432</v>
      </c>
      <c r="BH507" s="13" t="s">
        <v>432</v>
      </c>
    </row>
    <row r="508" spans="1:61" ht="9.75" hidden="1" customHeight="1" x14ac:dyDescent="0.15">
      <c r="A508" s="241" t="s">
        <v>93</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482</v>
      </c>
      <c r="BH508" s="13">
        <v>59</v>
      </c>
      <c r="BI508" s="13" t="str">
        <f>"ITEM"&amp; BH508  &amp; BG508 &amp; "="&amp; IF(TRIM($J508)="","",$J508)</f>
        <v>ITEM59#KBN2_19=</v>
      </c>
    </row>
    <row r="509" spans="1:61" ht="9.75" hidden="1" customHeight="1" x14ac:dyDescent="0.15">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15">
      <c r="A510" s="140" t="s">
        <v>106</v>
      </c>
      <c r="B510" s="141"/>
      <c r="C510" s="141"/>
      <c r="D510" s="141"/>
      <c r="E510" s="141"/>
      <c r="F510" s="141"/>
      <c r="G510" s="141"/>
      <c r="H510" s="141"/>
      <c r="I510" s="142"/>
      <c r="J510" s="185"/>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15">
      <c r="A511" s="147"/>
      <c r="B511" s="148"/>
      <c r="C511" s="148"/>
      <c r="D511" s="148"/>
      <c r="E511" s="148"/>
      <c r="F511" s="148"/>
      <c r="G511" s="148"/>
      <c r="H511" s="148"/>
      <c r="I511" s="149"/>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15">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15">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15">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15">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15">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15">
      <c r="A517" s="250" t="s">
        <v>0</v>
      </c>
      <c r="B517" s="251"/>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15">
      <c r="A518" s="252"/>
      <c r="B518" s="253"/>
      <c r="C518" s="147"/>
      <c r="D518" s="148"/>
      <c r="E518" s="148"/>
      <c r="F518" s="148"/>
      <c r="G518" s="148"/>
      <c r="H518" s="148"/>
      <c r="I518" s="149"/>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15">
      <c r="A519" s="252"/>
      <c r="B519" s="253"/>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15">
      <c r="A520" s="252"/>
      <c r="B520" s="253"/>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15">
      <c r="A521" s="252"/>
      <c r="B521" s="253"/>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15">
      <c r="A522" s="252"/>
      <c r="B522" s="253"/>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15">
      <c r="A523" s="252"/>
      <c r="B523" s="253"/>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15">
      <c r="A524" s="252"/>
      <c r="B524" s="253"/>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15">
      <c r="A525" s="252"/>
      <c r="B525" s="253"/>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
      <c r="A526" s="254"/>
      <c r="B526" s="255"/>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15">
      <c r="A527" s="244" t="s">
        <v>362</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483</v>
      </c>
      <c r="BH527" s="13">
        <v>58</v>
      </c>
      <c r="BI527" s="13" t="str">
        <f>"ITEM"&amp;BH527 &amp; BG527 &amp; "="&amp; IF(TRIM($J527)="","",$J527)</f>
        <v>ITEM58#KBN2_20=</v>
      </c>
    </row>
    <row r="528" spans="1:61" ht="9.75" hidden="1" customHeight="1" thickBot="1" x14ac:dyDescent="0.2">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432</v>
      </c>
      <c r="BH528" s="13" t="s">
        <v>432</v>
      </c>
    </row>
    <row r="529" spans="1:61" ht="9.75" hidden="1" customHeight="1" x14ac:dyDescent="0.15">
      <c r="A529" s="241" t="s">
        <v>93</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483</v>
      </c>
      <c r="BH529" s="13">
        <v>59</v>
      </c>
      <c r="BI529" s="13" t="str">
        <f>"ITEM"&amp; BH529  &amp; BG529 &amp; "="&amp; IF(TRIM($J529)="","",$J529)</f>
        <v>ITEM59#KBN2_20=</v>
      </c>
    </row>
    <row r="530" spans="1:61" ht="9.75" hidden="1" customHeight="1" x14ac:dyDescent="0.15">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15">
      <c r="A531" s="140" t="s">
        <v>106</v>
      </c>
      <c r="B531" s="141"/>
      <c r="C531" s="141"/>
      <c r="D531" s="141"/>
      <c r="E531" s="141"/>
      <c r="F531" s="141"/>
      <c r="G531" s="141"/>
      <c r="H531" s="141"/>
      <c r="I531" s="142"/>
      <c r="J531" s="185"/>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15">
      <c r="A532" s="147"/>
      <c r="B532" s="148"/>
      <c r="C532" s="148"/>
      <c r="D532" s="148"/>
      <c r="E532" s="148"/>
      <c r="F532" s="148"/>
      <c r="G532" s="148"/>
      <c r="H532" s="148"/>
      <c r="I532" s="149"/>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15">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15">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15">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15">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15">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15">
      <c r="A538" s="250" t="s">
        <v>0</v>
      </c>
      <c r="B538" s="251"/>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15">
      <c r="A539" s="252"/>
      <c r="B539" s="253"/>
      <c r="C539" s="147"/>
      <c r="D539" s="148"/>
      <c r="E539" s="148"/>
      <c r="F539" s="148"/>
      <c r="G539" s="148"/>
      <c r="H539" s="148"/>
      <c r="I539" s="149"/>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15">
      <c r="A540" s="252"/>
      <c r="B540" s="253"/>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15">
      <c r="A541" s="252"/>
      <c r="B541" s="253"/>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15">
      <c r="A542" s="252"/>
      <c r="B542" s="253"/>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15">
      <c r="A543" s="252"/>
      <c r="B543" s="253"/>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15">
      <c r="A544" s="252"/>
      <c r="B544" s="253"/>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15">
      <c r="A545" s="252"/>
      <c r="B545" s="253"/>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15">
      <c r="A546" s="252"/>
      <c r="B546" s="253"/>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15">
      <c r="A547" s="254"/>
      <c r="B547" s="255"/>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15">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15">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15">
      <c r="A550" s="140" t="s">
        <v>95</v>
      </c>
      <c r="B550" s="141"/>
      <c r="C550" s="141"/>
      <c r="D550" s="141"/>
      <c r="E550" s="141"/>
      <c r="F550" s="141"/>
      <c r="G550" s="141"/>
      <c r="H550" s="141"/>
      <c r="I550" s="141"/>
      <c r="J550" s="181" t="s">
        <v>156</v>
      </c>
      <c r="K550" s="183" t="s">
        <v>583</v>
      </c>
      <c r="L550" s="258" t="s">
        <v>157</v>
      </c>
      <c r="M550" s="258"/>
      <c r="N550" s="258"/>
      <c r="O550" s="258"/>
      <c r="P550" s="258"/>
      <c r="Q550" s="258"/>
      <c r="R550" s="288" t="s">
        <v>128</v>
      </c>
      <c r="S550" s="202">
        <v>4</v>
      </c>
      <c r="T550" s="202"/>
      <c r="U550" s="202"/>
      <c r="V550" s="202"/>
      <c r="W550" s="177" t="s">
        <v>92</v>
      </c>
      <c r="X550" s="177"/>
      <c r="Y550" s="184" t="s">
        <v>156</v>
      </c>
      <c r="Z550" s="183"/>
      <c r="AA550" s="258" t="s">
        <v>158</v>
      </c>
      <c r="AB550" s="258"/>
      <c r="AC550" s="258"/>
      <c r="AD550" s="258"/>
      <c r="AE550" s="258"/>
      <c r="AF550" s="258"/>
      <c r="AG550" s="288" t="s">
        <v>128</v>
      </c>
      <c r="AH550" s="202"/>
      <c r="AI550" s="202"/>
      <c r="AJ550" s="202"/>
      <c r="AK550" s="202"/>
      <c r="AL550" s="177" t="s">
        <v>92</v>
      </c>
      <c r="AM550" s="178"/>
      <c r="BF550" s="13" t="b">
        <f>IF($K550="○",TRUE,IF($K550="",FALSE,"INPUT_ERROR"))</f>
        <v>1</v>
      </c>
      <c r="BH550" s="13">
        <v>65</v>
      </c>
      <c r="BI550" s="13" t="str">
        <f>"ITEM"&amp;BH550&amp; BG550 &amp;"="&amp; BF550</f>
        <v>ITEM65=TRUE</v>
      </c>
    </row>
    <row r="551" spans="1:61" ht="9.75" customHeight="1" x14ac:dyDescent="0.15">
      <c r="A551" s="147"/>
      <c r="B551" s="148"/>
      <c r="C551" s="148"/>
      <c r="D551" s="148"/>
      <c r="E551" s="148"/>
      <c r="F551" s="148"/>
      <c r="G551" s="148"/>
      <c r="H551" s="148"/>
      <c r="I551" s="148"/>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ITEM66=4</v>
      </c>
    </row>
    <row r="552" spans="1:61" ht="9.75" customHeight="1" x14ac:dyDescent="0.15">
      <c r="A552" s="147"/>
      <c r="B552" s="148"/>
      <c r="C552" s="148"/>
      <c r="D552" s="148"/>
      <c r="E552" s="148"/>
      <c r="F552" s="148"/>
      <c r="G552" s="148"/>
      <c r="H552" s="148"/>
      <c r="I552" s="148"/>
      <c r="J552" s="181" t="s">
        <v>438</v>
      </c>
      <c r="K552" s="183"/>
      <c r="L552" s="177" t="s">
        <v>159</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
      <c r="A553" s="147"/>
      <c r="B553" s="148"/>
      <c r="C553" s="148"/>
      <c r="D553" s="148"/>
      <c r="E553" s="148"/>
      <c r="F553" s="148"/>
      <c r="G553" s="148"/>
      <c r="H553" s="148"/>
      <c r="I553" s="148"/>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customHeight="1" x14ac:dyDescent="0.15">
      <c r="A554" s="231" t="s">
        <v>323</v>
      </c>
      <c r="B554" s="232"/>
      <c r="C554" s="232"/>
      <c r="D554" s="232"/>
      <c r="E554" s="232"/>
      <c r="F554" s="232"/>
      <c r="G554" s="232"/>
      <c r="H554" s="232"/>
      <c r="I554" s="233"/>
      <c r="J554" s="186" t="s">
        <v>611</v>
      </c>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0</v>
      </c>
      <c r="BH554" s="13">
        <v>69</v>
      </c>
      <c r="BI554" s="13" t="str">
        <f>"ITEM"&amp;BH554&amp; BG554 &amp;"="&amp; BF554</f>
        <v>ITEM69=FALSE</v>
      </c>
    </row>
    <row r="555" spans="1:61" ht="9.75" customHeight="1" thickBot="1" x14ac:dyDescent="0.2">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504</v>
      </c>
      <c r="BH555" s="13">
        <v>70</v>
      </c>
      <c r="BI555" s="13" t="str">
        <f>"ITEM"&amp;BH555&amp; BG555 &amp;"="&amp; IF(TRIM($J554)="","",$J554)</f>
        <v>ITEM70#KBN3_1=都道府県知事等</v>
      </c>
    </row>
    <row r="556" spans="1:61" ht="9.75" customHeight="1" x14ac:dyDescent="0.15">
      <c r="A556" s="147" t="s">
        <v>96</v>
      </c>
      <c r="B556" s="148"/>
      <c r="C556" s="148"/>
      <c r="D556" s="148"/>
      <c r="E556" s="148"/>
      <c r="F556" s="148"/>
      <c r="G556" s="148"/>
      <c r="H556" s="148"/>
      <c r="I556" s="148"/>
      <c r="J556" s="154" t="s">
        <v>612</v>
      </c>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BG556" s="13" t="s">
        <v>504</v>
      </c>
      <c r="BH556" s="13">
        <v>71</v>
      </c>
      <c r="BI556" s="13" t="str">
        <f>"ITEM"&amp;BH556&amp; BG556 &amp;"="&amp; IF(TRIM($J556)="","",$J556)</f>
        <v>ITEM71#KBN3_1=番号法第１９条第８号別表第二の２６の項</v>
      </c>
    </row>
    <row r="557" spans="1:61" ht="9.75" customHeight="1" x14ac:dyDescent="0.15">
      <c r="A557" s="143"/>
      <c r="B557" s="144"/>
      <c r="C557" s="144"/>
      <c r="D557" s="144"/>
      <c r="E557" s="144"/>
      <c r="F557" s="144"/>
      <c r="G557" s="144"/>
      <c r="H557" s="144"/>
      <c r="I557" s="14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row>
    <row r="558" spans="1:61" ht="9.75" customHeight="1" x14ac:dyDescent="0.15">
      <c r="A558" s="140" t="s">
        <v>285</v>
      </c>
      <c r="B558" s="141"/>
      <c r="C558" s="141"/>
      <c r="D558" s="141"/>
      <c r="E558" s="141"/>
      <c r="F558" s="141"/>
      <c r="G558" s="141"/>
      <c r="H558" s="141"/>
      <c r="I558" s="141"/>
      <c r="J558" s="154" t="s">
        <v>613</v>
      </c>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BG558" s="13" t="s">
        <v>504</v>
      </c>
      <c r="BH558" s="13">
        <v>72</v>
      </c>
      <c r="BI558" s="13" t="str">
        <f>"ITEM"&amp;BH558&amp; BG558 &amp;"="&amp; IF(TRIM($J558)="","",$J558)</f>
        <v>ITEM72#KBN3_1=生活保護法による保護の決定及び実施又は徴収金の徴収に関する事務</v>
      </c>
    </row>
    <row r="559" spans="1:61" ht="9.75" customHeight="1" x14ac:dyDescent="0.15">
      <c r="A559" s="147"/>
      <c r="B559" s="148"/>
      <c r="C559" s="148"/>
      <c r="D559" s="148"/>
      <c r="E559" s="148"/>
      <c r="F559" s="148"/>
      <c r="G559" s="148"/>
      <c r="H559" s="148"/>
      <c r="I559" s="148"/>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BG559" s="13" t="s">
        <v>432</v>
      </c>
      <c r="BH559" s="13" t="s">
        <v>432</v>
      </c>
    </row>
    <row r="560" spans="1:61" ht="9.75" customHeight="1" x14ac:dyDescent="0.15">
      <c r="A560" s="143"/>
      <c r="B560" s="144"/>
      <c r="C560" s="144"/>
      <c r="D560" s="144"/>
      <c r="E560" s="144"/>
      <c r="F560" s="144"/>
      <c r="G560" s="144"/>
      <c r="H560" s="144"/>
      <c r="I560" s="14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BG560" s="13" t="s">
        <v>432</v>
      </c>
      <c r="BH560" s="13" t="s">
        <v>432</v>
      </c>
    </row>
    <row r="561" spans="1:61" ht="9.75" customHeight="1" x14ac:dyDescent="0.15">
      <c r="A561" s="140" t="s">
        <v>286</v>
      </c>
      <c r="B561" s="141"/>
      <c r="C561" s="141"/>
      <c r="D561" s="141"/>
      <c r="E561" s="141"/>
      <c r="F561" s="141"/>
      <c r="G561" s="141"/>
      <c r="H561" s="141"/>
      <c r="I561" s="141"/>
      <c r="J561" s="154" t="s">
        <v>614</v>
      </c>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BG561" s="13" t="s">
        <v>504</v>
      </c>
      <c r="BH561" s="13">
        <v>73</v>
      </c>
      <c r="BI561" s="13" t="str">
        <f>"ITEM"&amp;BH561&amp; BG561 &amp;"="&amp; IF(TRIM($J561)="","",$J561)</f>
        <v>ITEM73#KBN3_1=要保護者等に係る障害者の日常生活及び社会生活を総合的に支援するための法律第六条の自立支援給付の支給に関する情報</v>
      </c>
    </row>
    <row r="562" spans="1:61" ht="25.5" customHeight="1" x14ac:dyDescent="0.15">
      <c r="A562" s="143"/>
      <c r="B562" s="144"/>
      <c r="C562" s="144"/>
      <c r="D562" s="144"/>
      <c r="E562" s="144"/>
      <c r="F562" s="144"/>
      <c r="G562" s="144"/>
      <c r="H562" s="144"/>
      <c r="I562" s="14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BG562" s="13" t="s">
        <v>432</v>
      </c>
      <c r="BH562" s="13" t="s">
        <v>432</v>
      </c>
    </row>
    <row r="563" spans="1:61" ht="9.75" customHeight="1" x14ac:dyDescent="0.15">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f>IF(TRIM($K565)="","",IF(ISERROR(MATCH($K565,$CB$3:$CB$7,0)),"INPUT_ERROR",MATCH($K565,$CB$3:$CB$7,0)))</f>
        <v>3</v>
      </c>
      <c r="BG563" s="13" t="s">
        <v>504</v>
      </c>
      <c r="BH563" s="13">
        <v>74</v>
      </c>
      <c r="BI563" s="13" t="str">
        <f>"ITEM"&amp; BH563&amp; BG563 &amp;"="&amp; $BF563</f>
        <v>ITEM74#KBN3_1=3</v>
      </c>
    </row>
    <row r="564" spans="1:61" ht="9.75" customHeight="1" x14ac:dyDescent="0.15">
      <c r="A564" s="147"/>
      <c r="B564" s="148"/>
      <c r="C564" s="148"/>
      <c r="D564" s="148"/>
      <c r="E564" s="148"/>
      <c r="F564" s="148"/>
      <c r="G564" s="148"/>
      <c r="H564" s="148"/>
      <c r="I564" s="148"/>
      <c r="J564" s="167"/>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15">
      <c r="A565" s="147"/>
      <c r="B565" s="148"/>
      <c r="C565" s="148"/>
      <c r="D565" s="148"/>
      <c r="E565" s="148"/>
      <c r="F565" s="148"/>
      <c r="G565" s="148"/>
      <c r="H565" s="148"/>
      <c r="I565" s="148"/>
      <c r="J565" s="93" t="s">
        <v>444</v>
      </c>
      <c r="K565" s="91" t="s">
        <v>136</v>
      </c>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15">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15">
      <c r="A567" s="147"/>
      <c r="B567" s="148"/>
      <c r="C567" s="148"/>
      <c r="D567" s="148"/>
      <c r="E567" s="148"/>
      <c r="F567" s="148"/>
      <c r="G567" s="148"/>
      <c r="H567" s="148"/>
      <c r="I567" s="148"/>
      <c r="J567" s="167"/>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15">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15">
      <c r="A569" s="140" t="s">
        <v>288</v>
      </c>
      <c r="B569" s="141"/>
      <c r="C569" s="141"/>
      <c r="D569" s="141"/>
      <c r="E569" s="141"/>
      <c r="F569" s="141"/>
      <c r="G569" s="141"/>
      <c r="H569" s="141"/>
      <c r="I569" s="141"/>
      <c r="J569" s="120" t="s">
        <v>615</v>
      </c>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ITEM75#KBN3_1=「Ⅱ　特定個人情報ファイルの概要　２．基本情報　③対象となる本人の範囲」と同じ</v>
      </c>
    </row>
    <row r="570" spans="1:61" ht="9.75" customHeight="1" x14ac:dyDescent="0.15">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9.75" customHeight="1" x14ac:dyDescent="0.15">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9.75" customHeight="1" x14ac:dyDescent="0.15">
      <c r="A572" s="140" t="s">
        <v>289</v>
      </c>
      <c r="B572" s="141"/>
      <c r="C572" s="141"/>
      <c r="D572" s="141"/>
      <c r="E572" s="141"/>
      <c r="F572" s="141"/>
      <c r="G572" s="141"/>
      <c r="H572" s="141"/>
      <c r="I572" s="141"/>
      <c r="J572" s="170" t="s">
        <v>127</v>
      </c>
      <c r="K572" s="168" t="s">
        <v>583</v>
      </c>
      <c r="L572" s="80" t="s">
        <v>121</v>
      </c>
      <c r="M572" s="80"/>
      <c r="N572" s="80"/>
      <c r="O572" s="80"/>
      <c r="P572" s="80"/>
      <c r="Q572" s="80"/>
      <c r="R572" s="80"/>
      <c r="S572" s="80"/>
      <c r="T572" s="80"/>
      <c r="U572" s="80"/>
      <c r="V572" s="80"/>
      <c r="W572" s="80"/>
      <c r="X572" s="169" t="s">
        <v>127</v>
      </c>
      <c r="Y572" s="168"/>
      <c r="Z572" s="80" t="s">
        <v>160</v>
      </c>
      <c r="AA572" s="80"/>
      <c r="AB572" s="80"/>
      <c r="AC572" s="80"/>
      <c r="AD572" s="80"/>
      <c r="AE572" s="80"/>
      <c r="AF572" s="80"/>
      <c r="AG572" s="80"/>
      <c r="AH572" s="80"/>
      <c r="AI572" s="80"/>
      <c r="AJ572" s="80"/>
      <c r="AK572" s="80"/>
      <c r="AL572" s="80"/>
      <c r="AM572" s="89"/>
      <c r="BF572" s="13" t="b">
        <f>IF($K572="○",TRUE,IF($K572="",FALSE,"INPUT_ERROR"))</f>
        <v>1</v>
      </c>
      <c r="BG572" s="13" t="s">
        <v>504</v>
      </c>
      <c r="BH572" s="13">
        <v>76</v>
      </c>
      <c r="BI572" s="13" t="str">
        <f t="shared" ref="BI572:BI578" si="2">"ITEM"&amp;BH572&amp; BG572 &amp;"="&amp; BF572</f>
        <v>ITEM76#KBN3_1=TRUE</v>
      </c>
    </row>
    <row r="573" spans="1:61" ht="9.75" customHeight="1" x14ac:dyDescent="0.15">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customHeight="1" x14ac:dyDescent="0.15">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customHeight="1" x14ac:dyDescent="0.15">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customHeight="1" x14ac:dyDescent="0.15">
      <c r="A576" s="147"/>
      <c r="B576" s="148"/>
      <c r="C576" s="148"/>
      <c r="D576" s="148"/>
      <c r="E576" s="148"/>
      <c r="F576" s="148"/>
      <c r="G576" s="148"/>
      <c r="H576" s="148"/>
      <c r="I576" s="148"/>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customHeight="1" x14ac:dyDescent="0.15">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9.75" customHeight="1" x14ac:dyDescent="0.15">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customHeight="1" x14ac:dyDescent="0.15">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customHeight="1" x14ac:dyDescent="0.15">
      <c r="A580" s="140" t="s">
        <v>290</v>
      </c>
      <c r="B580" s="141"/>
      <c r="C580" s="141"/>
      <c r="D580" s="141"/>
      <c r="E580" s="141"/>
      <c r="F580" s="141"/>
      <c r="G580" s="141"/>
      <c r="H580" s="141"/>
      <c r="I580" s="141"/>
      <c r="J580" s="154" t="s">
        <v>616</v>
      </c>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BG580" s="13" t="s">
        <v>504</v>
      </c>
      <c r="BH580" s="13">
        <v>84</v>
      </c>
      <c r="BI580" s="13" t="str">
        <f>"ITEM"&amp;BH580&amp; BG580 &amp;"="&amp;IF(TRIM($J580)="","",TEXT(J580,"yyyymmdd"))</f>
        <v>ITEM84#KBN3_1=照会を受けたら都度</v>
      </c>
    </row>
    <row r="581" spans="1:61" ht="9.75" customHeight="1" x14ac:dyDescent="0.15">
      <c r="A581" s="147"/>
      <c r="B581" s="148"/>
      <c r="C581" s="148"/>
      <c r="D581" s="148"/>
      <c r="E581" s="148"/>
      <c r="F581" s="148"/>
      <c r="G581" s="148"/>
      <c r="H581" s="148"/>
      <c r="I581" s="148"/>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BG581" s="13" t="s">
        <v>432</v>
      </c>
      <c r="BH581" s="13" t="s">
        <v>432</v>
      </c>
    </row>
    <row r="582" spans="1:61" ht="9.75" customHeight="1" x14ac:dyDescent="0.15">
      <c r="A582" s="143"/>
      <c r="B582" s="144"/>
      <c r="C582" s="144"/>
      <c r="D582" s="144"/>
      <c r="E582" s="144"/>
      <c r="F582" s="144"/>
      <c r="G582" s="144"/>
      <c r="H582" s="144"/>
      <c r="I582" s="14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BG582" s="13" t="s">
        <v>432</v>
      </c>
      <c r="BH582" s="13" t="s">
        <v>432</v>
      </c>
    </row>
    <row r="583" spans="1:61" ht="9.75" customHeight="1" x14ac:dyDescent="0.15">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customHeight="1" thickBot="1" x14ac:dyDescent="0.2">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customHeight="1" x14ac:dyDescent="0.15">
      <c r="A585" s="231" t="s">
        <v>364</v>
      </c>
      <c r="B585" s="232"/>
      <c r="C585" s="232"/>
      <c r="D585" s="232"/>
      <c r="E585" s="232"/>
      <c r="F585" s="232"/>
      <c r="G585" s="232"/>
      <c r="H585" s="232"/>
      <c r="I585" s="233"/>
      <c r="J585" s="186" t="s">
        <v>617</v>
      </c>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505</v>
      </c>
      <c r="BH585" s="13">
        <v>70</v>
      </c>
      <c r="BI585" s="13" t="str">
        <f>"ITEM"&amp;BH585&amp;BG585&amp;"="&amp;IF(TRIM($J585)="","",$J585)</f>
        <v>ITEM70#KBN3_2=市町村長</v>
      </c>
    </row>
    <row r="586" spans="1:61" ht="9.75" customHeight="1" thickBot="1" x14ac:dyDescent="0.2">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customHeight="1" x14ac:dyDescent="0.15">
      <c r="A587" s="147" t="s">
        <v>96</v>
      </c>
      <c r="B587" s="148"/>
      <c r="C587" s="148"/>
      <c r="D587" s="148"/>
      <c r="E587" s="148"/>
      <c r="F587" s="148"/>
      <c r="G587" s="148"/>
      <c r="H587" s="148"/>
      <c r="I587" s="148"/>
      <c r="J587" s="154" t="s">
        <v>618</v>
      </c>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BG587" s="13" t="s">
        <v>505</v>
      </c>
      <c r="BH587" s="13">
        <v>71</v>
      </c>
      <c r="BI587" s="13" t="str">
        <f>"ITEM"&amp;BH587&amp; BG587 &amp;"="&amp; IF(TRIM($J587)="","",$J587)</f>
        <v>ITEM71#KBN3_2=番号法第１９条第８号別表第二の５６の２の項</v>
      </c>
    </row>
    <row r="588" spans="1:61" ht="9.75" customHeight="1" x14ac:dyDescent="0.15">
      <c r="A588" s="143"/>
      <c r="B588" s="144"/>
      <c r="C588" s="144"/>
      <c r="D588" s="144"/>
      <c r="E588" s="144"/>
      <c r="F588" s="144"/>
      <c r="G588" s="144"/>
      <c r="H588" s="144"/>
      <c r="I588" s="14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row>
    <row r="589" spans="1:61" ht="9.75" customHeight="1" x14ac:dyDescent="0.15">
      <c r="A589" s="140" t="s">
        <v>285</v>
      </c>
      <c r="B589" s="141"/>
      <c r="C589" s="141"/>
      <c r="D589" s="141"/>
      <c r="E589" s="141"/>
      <c r="F589" s="141"/>
      <c r="G589" s="141"/>
      <c r="H589" s="141"/>
      <c r="I589" s="141"/>
      <c r="J589" s="154" t="s">
        <v>619</v>
      </c>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BG589" s="13" t="s">
        <v>505</v>
      </c>
      <c r="BH589" s="13">
        <v>72</v>
      </c>
      <c r="BI589" s="13" t="str">
        <f>"ITEM"&amp;BH589&amp; BG589 &amp;"="&amp; IF(TRIM($J589)="","",$J589)</f>
        <v>ITEM72#KBN3_2=災害対策基本法による被災者台帳の作成に関する事務</v>
      </c>
    </row>
    <row r="590" spans="1:61" ht="9.75" customHeight="1" x14ac:dyDescent="0.15">
      <c r="A590" s="147"/>
      <c r="B590" s="148"/>
      <c r="C590" s="148"/>
      <c r="D590" s="148"/>
      <c r="E590" s="148"/>
      <c r="F590" s="148"/>
      <c r="G590" s="148"/>
      <c r="H590" s="148"/>
      <c r="I590" s="148"/>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BG590" s="13" t="s">
        <v>432</v>
      </c>
      <c r="BH590" s="13" t="s">
        <v>432</v>
      </c>
    </row>
    <row r="591" spans="1:61" ht="9.75" customHeight="1" x14ac:dyDescent="0.15">
      <c r="A591" s="143"/>
      <c r="B591" s="144"/>
      <c r="C591" s="144"/>
      <c r="D591" s="144"/>
      <c r="E591" s="144"/>
      <c r="F591" s="144"/>
      <c r="G591" s="144"/>
      <c r="H591" s="144"/>
      <c r="I591" s="14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BG591" s="13" t="s">
        <v>432</v>
      </c>
      <c r="BH591" s="13" t="s">
        <v>432</v>
      </c>
    </row>
    <row r="592" spans="1:61" ht="9.75" customHeight="1" x14ac:dyDescent="0.15">
      <c r="A592" s="140" t="s">
        <v>286</v>
      </c>
      <c r="B592" s="141"/>
      <c r="C592" s="141"/>
      <c r="D592" s="141"/>
      <c r="E592" s="141"/>
      <c r="F592" s="141"/>
      <c r="G592" s="141"/>
      <c r="H592" s="141"/>
      <c r="I592" s="141"/>
      <c r="J592" s="154" t="s">
        <v>620</v>
      </c>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BG592" s="13" t="s">
        <v>505</v>
      </c>
      <c r="BH592" s="13">
        <v>73</v>
      </c>
      <c r="BI592" s="13" t="str">
        <f>"ITEM"&amp;BH592&amp; BG592 &amp;"="&amp; IF(TRIM($J592)="","",$J592)</f>
        <v>ITEM73#KBN3_2=被災者に係る障害者の日常生活及び社会生活を総合的に支援するための法律第六条の自立支援給付の支給に関する情報</v>
      </c>
    </row>
    <row r="593" spans="1:61" ht="25.5" customHeight="1" x14ac:dyDescent="0.15">
      <c r="A593" s="143"/>
      <c r="B593" s="144"/>
      <c r="C593" s="144"/>
      <c r="D593" s="144"/>
      <c r="E593" s="144"/>
      <c r="F593" s="144"/>
      <c r="G593" s="144"/>
      <c r="H593" s="144"/>
      <c r="I593" s="14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BG593" s="13" t="s">
        <v>432</v>
      </c>
      <c r="BH593" s="13" t="s">
        <v>432</v>
      </c>
    </row>
    <row r="594" spans="1:61" ht="9.75" customHeight="1" x14ac:dyDescent="0.15">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f>IF(TRIM($K596)="","",IF(ISERROR(MATCH($K596,$CB$3:$CB$7,0)),"INPUT_ERROR",MATCH($K596,$CB$3:$CB$7,0)))</f>
        <v>3</v>
      </c>
      <c r="BG594" s="13" t="s">
        <v>505</v>
      </c>
      <c r="BH594" s="13">
        <v>74</v>
      </c>
      <c r="BI594" s="13" t="str">
        <f>"ITEM"&amp; BH594&amp; BG594 &amp;"="&amp; $BF594</f>
        <v>ITEM74#KBN3_2=3</v>
      </c>
    </row>
    <row r="595" spans="1:61" ht="9.75" customHeight="1" x14ac:dyDescent="0.15">
      <c r="A595" s="147"/>
      <c r="B595" s="148"/>
      <c r="C595" s="148"/>
      <c r="D595" s="148"/>
      <c r="E595" s="148"/>
      <c r="F595" s="148"/>
      <c r="G595" s="148"/>
      <c r="H595" s="148"/>
      <c r="I595" s="148"/>
      <c r="J595" s="167"/>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customHeight="1" x14ac:dyDescent="0.15">
      <c r="A596" s="147"/>
      <c r="B596" s="148"/>
      <c r="C596" s="148"/>
      <c r="D596" s="148"/>
      <c r="E596" s="148"/>
      <c r="F596" s="148"/>
      <c r="G596" s="148"/>
      <c r="H596" s="148"/>
      <c r="I596" s="148"/>
      <c r="J596" s="93" t="s">
        <v>444</v>
      </c>
      <c r="K596" s="91" t="s">
        <v>136</v>
      </c>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customHeight="1" x14ac:dyDescent="0.15">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customHeight="1" x14ac:dyDescent="0.15">
      <c r="A598" s="147"/>
      <c r="B598" s="148"/>
      <c r="C598" s="148"/>
      <c r="D598" s="148"/>
      <c r="E598" s="148"/>
      <c r="F598" s="148"/>
      <c r="G598" s="148"/>
      <c r="H598" s="148"/>
      <c r="I598" s="148"/>
      <c r="J598" s="167"/>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customHeight="1" x14ac:dyDescent="0.15">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customHeight="1" x14ac:dyDescent="0.15">
      <c r="A600" s="140" t="s">
        <v>288</v>
      </c>
      <c r="B600" s="141"/>
      <c r="C600" s="141"/>
      <c r="D600" s="141"/>
      <c r="E600" s="141"/>
      <c r="F600" s="141"/>
      <c r="G600" s="141"/>
      <c r="H600" s="141"/>
      <c r="I600" s="141"/>
      <c r="J600" s="120" t="s">
        <v>615</v>
      </c>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ITEM75#KBN3_2=「Ⅱ　特定個人情報ファイルの概要　２．基本情報　③対象となる本人の範囲」と同じ</v>
      </c>
    </row>
    <row r="601" spans="1:61" ht="9.75" customHeight="1" x14ac:dyDescent="0.15">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9.75" customHeight="1" x14ac:dyDescent="0.15">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9.75" customHeight="1" x14ac:dyDescent="0.15">
      <c r="A603" s="140" t="s">
        <v>289</v>
      </c>
      <c r="B603" s="141"/>
      <c r="C603" s="141"/>
      <c r="D603" s="141"/>
      <c r="E603" s="141"/>
      <c r="F603" s="141"/>
      <c r="G603" s="141"/>
      <c r="H603" s="141"/>
      <c r="I603" s="141"/>
      <c r="J603" s="170" t="s">
        <v>127</v>
      </c>
      <c r="K603" s="168" t="s">
        <v>583</v>
      </c>
      <c r="L603" s="80" t="s">
        <v>121</v>
      </c>
      <c r="M603" s="80"/>
      <c r="N603" s="80"/>
      <c r="O603" s="80"/>
      <c r="P603" s="80"/>
      <c r="Q603" s="80"/>
      <c r="R603" s="80"/>
      <c r="S603" s="80"/>
      <c r="T603" s="80"/>
      <c r="U603" s="80"/>
      <c r="V603" s="80"/>
      <c r="W603" s="80"/>
      <c r="X603" s="169" t="s">
        <v>127</v>
      </c>
      <c r="Y603" s="168"/>
      <c r="Z603" s="80" t="s">
        <v>160</v>
      </c>
      <c r="AA603" s="80"/>
      <c r="AB603" s="80"/>
      <c r="AC603" s="80"/>
      <c r="AD603" s="80"/>
      <c r="AE603" s="80"/>
      <c r="AF603" s="80"/>
      <c r="AG603" s="80"/>
      <c r="AH603" s="80"/>
      <c r="AI603" s="80"/>
      <c r="AJ603" s="80"/>
      <c r="AK603" s="80"/>
      <c r="AL603" s="80"/>
      <c r="AM603" s="89"/>
      <c r="BF603" s="13" t="b">
        <f>IF($K603="○",TRUE,IF($K603="",FALSE,"INPUT_ERROR"))</f>
        <v>1</v>
      </c>
      <c r="BG603" s="13" t="s">
        <v>505</v>
      </c>
      <c r="BH603" s="13">
        <v>76</v>
      </c>
      <c r="BI603" s="13" t="str">
        <f t="shared" ref="BI603:BI609" si="3">"ITEM"&amp;BH603&amp; BG603 &amp;"="&amp; BF603</f>
        <v>ITEM76#KBN3_2=TRUE</v>
      </c>
    </row>
    <row r="604" spans="1:61" ht="9.75" customHeight="1" x14ac:dyDescent="0.15">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customHeight="1" x14ac:dyDescent="0.15">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customHeight="1" x14ac:dyDescent="0.15">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customHeight="1" x14ac:dyDescent="0.15">
      <c r="A607" s="147"/>
      <c r="B607" s="148"/>
      <c r="C607" s="148"/>
      <c r="D607" s="148"/>
      <c r="E607" s="148"/>
      <c r="F607" s="148"/>
      <c r="G607" s="148"/>
      <c r="H607" s="148"/>
      <c r="I607" s="148"/>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customHeight="1" x14ac:dyDescent="0.15">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9.75" customHeight="1" x14ac:dyDescent="0.15">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customHeight="1" x14ac:dyDescent="0.15">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customHeight="1" x14ac:dyDescent="0.15">
      <c r="A611" s="140" t="s">
        <v>290</v>
      </c>
      <c r="B611" s="141"/>
      <c r="C611" s="141"/>
      <c r="D611" s="141"/>
      <c r="E611" s="141"/>
      <c r="F611" s="141"/>
      <c r="G611" s="141"/>
      <c r="H611" s="141"/>
      <c r="I611" s="141"/>
      <c r="J611" s="154" t="s">
        <v>621</v>
      </c>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BG611" s="13" t="s">
        <v>505</v>
      </c>
      <c r="BH611" s="13">
        <v>84</v>
      </c>
      <c r="BI611" s="13" t="str">
        <f>"ITEM"&amp;BH611&amp; BG611 &amp;"="&amp;IF(TRIM($J611)="","",TEXT(J611,"yyyymmdd"))</f>
        <v>ITEM84#KBN3_2=照会を受けたら都度</v>
      </c>
    </row>
    <row r="612" spans="1:61" ht="9.75" customHeight="1" x14ac:dyDescent="0.15">
      <c r="A612" s="147"/>
      <c r="B612" s="148"/>
      <c r="C612" s="148"/>
      <c r="D612" s="148"/>
      <c r="E612" s="148"/>
      <c r="F612" s="148"/>
      <c r="G612" s="148"/>
      <c r="H612" s="148"/>
      <c r="I612" s="148"/>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BG612" s="13" t="s">
        <v>432</v>
      </c>
      <c r="BH612" s="13" t="s">
        <v>432</v>
      </c>
    </row>
    <row r="613" spans="1:61" ht="9.75" customHeight="1" thickBot="1" x14ac:dyDescent="0.2">
      <c r="A613" s="143"/>
      <c r="B613" s="144"/>
      <c r="C613" s="144"/>
      <c r="D613" s="144"/>
      <c r="E613" s="144"/>
      <c r="F613" s="144"/>
      <c r="G613" s="144"/>
      <c r="H613" s="144"/>
      <c r="I613" s="14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BG613" s="13" t="s">
        <v>432</v>
      </c>
      <c r="BH613" s="13" t="s">
        <v>432</v>
      </c>
    </row>
    <row r="614" spans="1:61" ht="9.75" customHeight="1" x14ac:dyDescent="0.15">
      <c r="A614" s="231" t="s">
        <v>365</v>
      </c>
      <c r="B614" s="232"/>
      <c r="C614" s="232"/>
      <c r="D614" s="232"/>
      <c r="E614" s="232"/>
      <c r="F614" s="232"/>
      <c r="G614" s="232"/>
      <c r="H614" s="232"/>
      <c r="I614" s="233"/>
      <c r="J614" s="186" t="s">
        <v>611</v>
      </c>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506</v>
      </c>
      <c r="BH614" s="13">
        <v>70</v>
      </c>
      <c r="BI614" s="13" t="str">
        <f>"ITEM"&amp;BH614&amp;BG614&amp;"="&amp;IF(TRIM($J614)="","",$J614)</f>
        <v>ITEM70#KBN3_3=都道府県知事等</v>
      </c>
    </row>
    <row r="615" spans="1:61" ht="9.75" customHeight="1" thickBot="1" x14ac:dyDescent="0.2">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customHeight="1" x14ac:dyDescent="0.15">
      <c r="A616" s="147" t="s">
        <v>96</v>
      </c>
      <c r="B616" s="148"/>
      <c r="C616" s="148"/>
      <c r="D616" s="148"/>
      <c r="E616" s="148"/>
      <c r="F616" s="148"/>
      <c r="G616" s="148"/>
      <c r="H616" s="148"/>
      <c r="I616" s="148"/>
      <c r="J616" s="154" t="s">
        <v>622</v>
      </c>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BG616" s="13" t="s">
        <v>506</v>
      </c>
      <c r="BH616" s="13">
        <v>71</v>
      </c>
      <c r="BI616" s="13" t="str">
        <f>"ITEM"&amp;BH616&amp; BG616 &amp;"="&amp; IF(TRIM($J616)="","",$J616)</f>
        <v>ITEM71#KBN3_3=番号法第１９条第８号別表第二の８７の項</v>
      </c>
    </row>
    <row r="617" spans="1:61" ht="9.75" customHeight="1" x14ac:dyDescent="0.15">
      <c r="A617" s="143"/>
      <c r="B617" s="144"/>
      <c r="C617" s="144"/>
      <c r="D617" s="144"/>
      <c r="E617" s="144"/>
      <c r="F617" s="144"/>
      <c r="G617" s="144"/>
      <c r="H617" s="144"/>
      <c r="I617" s="14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row>
    <row r="618" spans="1:61" ht="9.75" customHeight="1" x14ac:dyDescent="0.15">
      <c r="A618" s="140" t="s">
        <v>285</v>
      </c>
      <c r="B618" s="141"/>
      <c r="C618" s="141"/>
      <c r="D618" s="141"/>
      <c r="E618" s="141"/>
      <c r="F618" s="141"/>
      <c r="G618" s="141"/>
      <c r="H618" s="141"/>
      <c r="I618" s="141"/>
      <c r="J618" s="154" t="s">
        <v>623</v>
      </c>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BG618" s="13" t="s">
        <v>506</v>
      </c>
      <c r="BH618" s="13">
        <v>72</v>
      </c>
      <c r="BI618" s="13" t="str">
        <f>"ITEM"&amp;BH618&amp; BG618 &amp;"="&amp; IF(TRIM($J618)="","",$J618)</f>
        <v>ITEM72#KBN3_3=中国残留邦人等支援給付等の支給に関する事務</v>
      </c>
    </row>
    <row r="619" spans="1:61" ht="9.75" customHeight="1" x14ac:dyDescent="0.15">
      <c r="A619" s="147"/>
      <c r="B619" s="148"/>
      <c r="C619" s="148"/>
      <c r="D619" s="148"/>
      <c r="E619" s="148"/>
      <c r="F619" s="148"/>
      <c r="G619" s="148"/>
      <c r="H619" s="148"/>
      <c r="I619" s="148"/>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BG619" s="13" t="s">
        <v>432</v>
      </c>
      <c r="BH619" s="13" t="s">
        <v>432</v>
      </c>
    </row>
    <row r="620" spans="1:61" ht="9.75" customHeight="1" x14ac:dyDescent="0.15">
      <c r="A620" s="143"/>
      <c r="B620" s="144"/>
      <c r="C620" s="144"/>
      <c r="D620" s="144"/>
      <c r="E620" s="144"/>
      <c r="F620" s="144"/>
      <c r="G620" s="144"/>
      <c r="H620" s="144"/>
      <c r="I620" s="14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BG620" s="13" t="s">
        <v>432</v>
      </c>
      <c r="BH620" s="13" t="s">
        <v>432</v>
      </c>
    </row>
    <row r="621" spans="1:61" ht="9.75" customHeight="1" x14ac:dyDescent="0.15">
      <c r="A621" s="140" t="s">
        <v>286</v>
      </c>
      <c r="B621" s="141"/>
      <c r="C621" s="141"/>
      <c r="D621" s="141"/>
      <c r="E621" s="141"/>
      <c r="F621" s="141"/>
      <c r="G621" s="141"/>
      <c r="H621" s="141"/>
      <c r="I621" s="141"/>
      <c r="J621" s="154" t="s">
        <v>624</v>
      </c>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BG621" s="13" t="s">
        <v>506</v>
      </c>
      <c r="BH621" s="13">
        <v>73</v>
      </c>
      <c r="BI621" s="13" t="str">
        <f>"ITEM"&amp;BH621&amp; BG621 &amp;"="&amp; IF(TRIM($J621)="","",$J621)</f>
        <v>ITEM73#KBN3_3=要支援者等に係る障害者の日常生活及び社会生活を総合的に支援するための法律第六条の自立支援給付の支給に関する情報</v>
      </c>
    </row>
    <row r="622" spans="1:61" ht="26.25" customHeight="1" x14ac:dyDescent="0.15">
      <c r="A622" s="143"/>
      <c r="B622" s="144"/>
      <c r="C622" s="144"/>
      <c r="D622" s="144"/>
      <c r="E622" s="144"/>
      <c r="F622" s="144"/>
      <c r="G622" s="144"/>
      <c r="H622" s="144"/>
      <c r="I622" s="14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BG622" s="13" t="s">
        <v>432</v>
      </c>
      <c r="BH622" s="13" t="s">
        <v>432</v>
      </c>
    </row>
    <row r="623" spans="1:61" ht="9.75" customHeight="1" x14ac:dyDescent="0.15">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f>IF(TRIM($K625)="","",IF(ISERROR(MATCH($K625,$CB$3:$CB$7,0)),"INPUT_ERROR",MATCH($K625,$CB$3:$CB$7,0)))</f>
        <v>3</v>
      </c>
      <c r="BG623" s="13" t="s">
        <v>506</v>
      </c>
      <c r="BH623" s="13">
        <v>74</v>
      </c>
      <c r="BI623" s="13" t="str">
        <f>"ITEM"&amp; BH623&amp; BG623 &amp;"="&amp; $BF623</f>
        <v>ITEM74#KBN3_3=3</v>
      </c>
    </row>
    <row r="624" spans="1:61" ht="9.75" customHeight="1" x14ac:dyDescent="0.15">
      <c r="A624" s="147"/>
      <c r="B624" s="148"/>
      <c r="C624" s="148"/>
      <c r="D624" s="148"/>
      <c r="E624" s="148"/>
      <c r="F624" s="148"/>
      <c r="G624" s="148"/>
      <c r="H624" s="148"/>
      <c r="I624" s="148"/>
      <c r="J624" s="167"/>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customHeight="1" x14ac:dyDescent="0.15">
      <c r="A625" s="147"/>
      <c r="B625" s="148"/>
      <c r="C625" s="148"/>
      <c r="D625" s="148"/>
      <c r="E625" s="148"/>
      <c r="F625" s="148"/>
      <c r="G625" s="148"/>
      <c r="H625" s="148"/>
      <c r="I625" s="148"/>
      <c r="J625" s="93" t="s">
        <v>444</v>
      </c>
      <c r="K625" s="91" t="s">
        <v>136</v>
      </c>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customHeight="1" x14ac:dyDescent="0.15">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customHeight="1" x14ac:dyDescent="0.15">
      <c r="A627" s="147"/>
      <c r="B627" s="148"/>
      <c r="C627" s="148"/>
      <c r="D627" s="148"/>
      <c r="E627" s="148"/>
      <c r="F627" s="148"/>
      <c r="G627" s="148"/>
      <c r="H627" s="148"/>
      <c r="I627" s="148"/>
      <c r="J627" s="167"/>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customHeight="1" x14ac:dyDescent="0.15">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customHeight="1" x14ac:dyDescent="0.15">
      <c r="A629" s="140" t="s">
        <v>288</v>
      </c>
      <c r="B629" s="141"/>
      <c r="C629" s="141"/>
      <c r="D629" s="141"/>
      <c r="E629" s="141"/>
      <c r="F629" s="141"/>
      <c r="G629" s="141"/>
      <c r="H629" s="141"/>
      <c r="I629" s="141"/>
      <c r="J629" s="120" t="s">
        <v>615</v>
      </c>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ITEM75#KBN3_3=「Ⅱ　特定個人情報ファイルの概要　２．基本情報　③対象となる本人の範囲」と同じ</v>
      </c>
    </row>
    <row r="630" spans="1:61" ht="9.75" customHeight="1" x14ac:dyDescent="0.15">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9.75" customHeight="1" x14ac:dyDescent="0.15">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9.75" customHeight="1" x14ac:dyDescent="0.15">
      <c r="A632" s="140" t="s">
        <v>289</v>
      </c>
      <c r="B632" s="141"/>
      <c r="C632" s="141"/>
      <c r="D632" s="141"/>
      <c r="E632" s="141"/>
      <c r="F632" s="141"/>
      <c r="G632" s="141"/>
      <c r="H632" s="141"/>
      <c r="I632" s="141"/>
      <c r="J632" s="170" t="s">
        <v>127</v>
      </c>
      <c r="K632" s="168" t="s">
        <v>583</v>
      </c>
      <c r="L632" s="80" t="s">
        <v>121</v>
      </c>
      <c r="M632" s="80"/>
      <c r="N632" s="80"/>
      <c r="O632" s="80"/>
      <c r="P632" s="80"/>
      <c r="Q632" s="80"/>
      <c r="R632" s="80"/>
      <c r="S632" s="80"/>
      <c r="T632" s="80"/>
      <c r="U632" s="80"/>
      <c r="V632" s="80"/>
      <c r="W632" s="80"/>
      <c r="X632" s="169" t="s">
        <v>127</v>
      </c>
      <c r="Y632" s="168"/>
      <c r="Z632" s="80" t="s">
        <v>160</v>
      </c>
      <c r="AA632" s="80"/>
      <c r="AB632" s="80"/>
      <c r="AC632" s="80"/>
      <c r="AD632" s="80"/>
      <c r="AE632" s="80"/>
      <c r="AF632" s="80"/>
      <c r="AG632" s="80"/>
      <c r="AH632" s="80"/>
      <c r="AI632" s="80"/>
      <c r="AJ632" s="80"/>
      <c r="AK632" s="80"/>
      <c r="AL632" s="80"/>
      <c r="AM632" s="89"/>
      <c r="BF632" s="13" t="b">
        <f>IF($K632="○",TRUE,IF($K632="",FALSE,"INPUT_ERROR"))</f>
        <v>1</v>
      </c>
      <c r="BG632" s="13" t="s">
        <v>506</v>
      </c>
      <c r="BH632" s="13">
        <v>76</v>
      </c>
      <c r="BI632" s="13" t="str">
        <f t="shared" ref="BI632:BI638" si="4">"ITEM"&amp;BH632&amp; BG632 &amp;"="&amp; BF632</f>
        <v>ITEM76#KBN3_3=TRUE</v>
      </c>
    </row>
    <row r="633" spans="1:61" ht="9.75" customHeight="1" x14ac:dyDescent="0.15">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customHeight="1" x14ac:dyDescent="0.15">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customHeight="1" x14ac:dyDescent="0.15">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customHeight="1" x14ac:dyDescent="0.15">
      <c r="A636" s="147"/>
      <c r="B636" s="148"/>
      <c r="C636" s="148"/>
      <c r="D636" s="148"/>
      <c r="E636" s="148"/>
      <c r="F636" s="148"/>
      <c r="G636" s="148"/>
      <c r="H636" s="148"/>
      <c r="I636" s="148"/>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customHeight="1" x14ac:dyDescent="0.15">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9.75" customHeight="1" x14ac:dyDescent="0.15">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customHeight="1" x14ac:dyDescent="0.15">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customHeight="1" x14ac:dyDescent="0.15">
      <c r="A640" s="140" t="s">
        <v>290</v>
      </c>
      <c r="B640" s="141"/>
      <c r="C640" s="141"/>
      <c r="D640" s="141"/>
      <c r="E640" s="141"/>
      <c r="F640" s="141"/>
      <c r="G640" s="141"/>
      <c r="H640" s="141"/>
      <c r="I640" s="141"/>
      <c r="J640" s="154" t="s">
        <v>621</v>
      </c>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BG640" s="13" t="s">
        <v>506</v>
      </c>
      <c r="BH640" s="13">
        <v>84</v>
      </c>
      <c r="BI640" s="13" t="str">
        <f>"ITEM"&amp;BH640&amp; BG640 &amp;"="&amp;IF(TRIM($J640)="","",TEXT(J640,"yyyymmdd"))</f>
        <v>ITEM84#KBN3_3=照会を受けたら都度</v>
      </c>
    </row>
    <row r="641" spans="1:61" ht="9.75" customHeight="1" x14ac:dyDescent="0.15">
      <c r="A641" s="147"/>
      <c r="B641" s="148"/>
      <c r="C641" s="148"/>
      <c r="D641" s="148"/>
      <c r="E641" s="148"/>
      <c r="F641" s="148"/>
      <c r="G641" s="148"/>
      <c r="H641" s="148"/>
      <c r="I641" s="148"/>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BG641" s="13" t="s">
        <v>432</v>
      </c>
      <c r="BH641" s="13" t="s">
        <v>432</v>
      </c>
    </row>
    <row r="642" spans="1:61" ht="9.75" customHeight="1" thickBot="1" x14ac:dyDescent="0.2">
      <c r="A642" s="143"/>
      <c r="B642" s="144"/>
      <c r="C642" s="144"/>
      <c r="D642" s="144"/>
      <c r="E642" s="144"/>
      <c r="F642" s="144"/>
      <c r="G642" s="144"/>
      <c r="H642" s="144"/>
      <c r="I642" s="14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BG642" s="13" t="s">
        <v>432</v>
      </c>
      <c r="BH642" s="13" t="s">
        <v>432</v>
      </c>
    </row>
    <row r="643" spans="1:61" ht="9.75" customHeight="1" x14ac:dyDescent="0.15">
      <c r="A643" s="231" t="s">
        <v>366</v>
      </c>
      <c r="B643" s="232"/>
      <c r="C643" s="232"/>
      <c r="D643" s="232"/>
      <c r="E643" s="232"/>
      <c r="F643" s="232"/>
      <c r="G643" s="232"/>
      <c r="H643" s="232"/>
      <c r="I643" s="233"/>
      <c r="J643" s="186" t="s">
        <v>625</v>
      </c>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507</v>
      </c>
      <c r="BH643" s="13">
        <v>70</v>
      </c>
      <c r="BI643" s="13" t="str">
        <f>"ITEM"&amp;BH643&amp;BG643&amp;"="&amp;IF(TRIM($J643)="","",$J643)</f>
        <v>ITEM70#KBN3_4=都道府県知事又は市町村長</v>
      </c>
    </row>
    <row r="644" spans="1:61" ht="9.75" customHeight="1" thickBot="1" x14ac:dyDescent="0.2">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customHeight="1" x14ac:dyDescent="0.15">
      <c r="A645" s="147" t="s">
        <v>96</v>
      </c>
      <c r="B645" s="148"/>
      <c r="C645" s="148"/>
      <c r="D645" s="148"/>
      <c r="E645" s="148"/>
      <c r="F645" s="148"/>
      <c r="G645" s="148"/>
      <c r="H645" s="148"/>
      <c r="I645" s="148"/>
      <c r="J645" s="154" t="s">
        <v>626</v>
      </c>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BG645" s="13" t="s">
        <v>507</v>
      </c>
      <c r="BH645" s="13">
        <v>71</v>
      </c>
      <c r="BI645" s="13" t="str">
        <f>"ITEM"&amp;BH645&amp; BG645 &amp;"="&amp; IF(TRIM($J645)="","",$J645)</f>
        <v>ITEM71#KBN3_4=番号法第１９条第８号別表第二の１０８の項</v>
      </c>
    </row>
    <row r="646" spans="1:61" ht="9.75" customHeight="1" x14ac:dyDescent="0.15">
      <c r="A646" s="143"/>
      <c r="B646" s="144"/>
      <c r="C646" s="144"/>
      <c r="D646" s="144"/>
      <c r="E646" s="144"/>
      <c r="F646" s="144"/>
      <c r="G646" s="144"/>
      <c r="H646" s="144"/>
      <c r="I646" s="14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row>
    <row r="647" spans="1:61" ht="9.75" customHeight="1" x14ac:dyDescent="0.15">
      <c r="A647" s="140" t="s">
        <v>285</v>
      </c>
      <c r="B647" s="141"/>
      <c r="C647" s="141"/>
      <c r="D647" s="141"/>
      <c r="E647" s="141"/>
      <c r="F647" s="141"/>
      <c r="G647" s="141"/>
      <c r="H647" s="141"/>
      <c r="I647" s="141"/>
      <c r="J647" s="154" t="s">
        <v>627</v>
      </c>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BG647" s="13" t="s">
        <v>507</v>
      </c>
      <c r="BH647" s="13">
        <v>72</v>
      </c>
      <c r="BI647" s="13" t="str">
        <f>"ITEM"&amp;BH647&amp; BG647 &amp;"="&amp; IF(TRIM($J647)="","",$J647)</f>
        <v>ITEM72#KBN3_4=自立支援支援給付の支給又は地域生活支援事業の実施に関する事務</v>
      </c>
    </row>
    <row r="648" spans="1:61" ht="9.75" customHeight="1" x14ac:dyDescent="0.15">
      <c r="A648" s="147"/>
      <c r="B648" s="148"/>
      <c r="C648" s="148"/>
      <c r="D648" s="148"/>
      <c r="E648" s="148"/>
      <c r="F648" s="148"/>
      <c r="G648" s="148"/>
      <c r="H648" s="148"/>
      <c r="I648" s="148"/>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BG648" s="13" t="s">
        <v>432</v>
      </c>
      <c r="BH648" s="13" t="s">
        <v>432</v>
      </c>
    </row>
    <row r="649" spans="1:61" ht="9.75" customHeight="1" x14ac:dyDescent="0.15">
      <c r="A649" s="143"/>
      <c r="B649" s="144"/>
      <c r="C649" s="144"/>
      <c r="D649" s="144"/>
      <c r="E649" s="144"/>
      <c r="F649" s="144"/>
      <c r="G649" s="144"/>
      <c r="H649" s="144"/>
      <c r="I649" s="14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BG649" s="13" t="s">
        <v>432</v>
      </c>
      <c r="BH649" s="13" t="s">
        <v>432</v>
      </c>
    </row>
    <row r="650" spans="1:61" ht="9.75" customHeight="1" x14ac:dyDescent="0.15">
      <c r="A650" s="140" t="s">
        <v>286</v>
      </c>
      <c r="B650" s="141"/>
      <c r="C650" s="141"/>
      <c r="D650" s="141"/>
      <c r="E650" s="141"/>
      <c r="F650" s="141"/>
      <c r="G650" s="141"/>
      <c r="H650" s="141"/>
      <c r="I650" s="141"/>
      <c r="J650" s="154" t="s">
        <v>620</v>
      </c>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BG650" s="13" t="s">
        <v>507</v>
      </c>
      <c r="BH650" s="13">
        <v>73</v>
      </c>
      <c r="BI650" s="13" t="str">
        <f>"ITEM"&amp;BH650&amp; BG650 &amp;"="&amp; IF(TRIM($J650)="","",$J650)</f>
        <v>ITEM73#KBN3_4=被災者に係る障害者の日常生活及び社会生活を総合的に支援するための法律第六条の自立支援給付の支給に関する情報</v>
      </c>
    </row>
    <row r="651" spans="1:61" ht="24.75" customHeight="1" x14ac:dyDescent="0.15">
      <c r="A651" s="143"/>
      <c r="B651" s="144"/>
      <c r="C651" s="144"/>
      <c r="D651" s="144"/>
      <c r="E651" s="144"/>
      <c r="F651" s="144"/>
      <c r="G651" s="144"/>
      <c r="H651" s="144"/>
      <c r="I651" s="14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BG651" s="13" t="s">
        <v>432</v>
      </c>
      <c r="BH651" s="13" t="s">
        <v>432</v>
      </c>
    </row>
    <row r="652" spans="1:61" ht="9.75" customHeight="1" x14ac:dyDescent="0.15">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f>IF(TRIM($K654)="","",IF(ISERROR(MATCH($K654,$CB$3:$CB$7,0)),"INPUT_ERROR",MATCH($K654,$CB$3:$CB$7,0)))</f>
        <v>3</v>
      </c>
      <c r="BG652" s="13" t="s">
        <v>507</v>
      </c>
      <c r="BH652" s="13">
        <v>74</v>
      </c>
      <c r="BI652" s="13" t="str">
        <f>"ITEM"&amp; BH652&amp; BG652 &amp;"="&amp; $BF652</f>
        <v>ITEM74#KBN3_4=3</v>
      </c>
    </row>
    <row r="653" spans="1:61" ht="9.75" customHeight="1" x14ac:dyDescent="0.15">
      <c r="A653" s="147"/>
      <c r="B653" s="148"/>
      <c r="C653" s="148"/>
      <c r="D653" s="148"/>
      <c r="E653" s="148"/>
      <c r="F653" s="148"/>
      <c r="G653" s="148"/>
      <c r="H653" s="148"/>
      <c r="I653" s="148"/>
      <c r="J653" s="167"/>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customHeight="1" x14ac:dyDescent="0.15">
      <c r="A654" s="147"/>
      <c r="B654" s="148"/>
      <c r="C654" s="148"/>
      <c r="D654" s="148"/>
      <c r="E654" s="148"/>
      <c r="F654" s="148"/>
      <c r="G654" s="148"/>
      <c r="H654" s="148"/>
      <c r="I654" s="148"/>
      <c r="J654" s="93" t="s">
        <v>444</v>
      </c>
      <c r="K654" s="91" t="s">
        <v>136</v>
      </c>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customHeight="1" x14ac:dyDescent="0.15">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customHeight="1" x14ac:dyDescent="0.15">
      <c r="A656" s="147"/>
      <c r="B656" s="148"/>
      <c r="C656" s="148"/>
      <c r="D656" s="148"/>
      <c r="E656" s="148"/>
      <c r="F656" s="148"/>
      <c r="G656" s="148"/>
      <c r="H656" s="148"/>
      <c r="I656" s="148"/>
      <c r="J656" s="167"/>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customHeight="1" x14ac:dyDescent="0.15">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customHeight="1" x14ac:dyDescent="0.15">
      <c r="A658" s="140" t="s">
        <v>288</v>
      </c>
      <c r="B658" s="141"/>
      <c r="C658" s="141"/>
      <c r="D658" s="141"/>
      <c r="E658" s="141"/>
      <c r="F658" s="141"/>
      <c r="G658" s="141"/>
      <c r="H658" s="141"/>
      <c r="I658" s="141"/>
      <c r="J658" s="120" t="s">
        <v>615</v>
      </c>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ITEM75#KBN3_4=「Ⅱ　特定個人情報ファイルの概要　２．基本情報　③対象となる本人の範囲」と同じ</v>
      </c>
    </row>
    <row r="659" spans="1:61" ht="9.75" customHeight="1" x14ac:dyDescent="0.15">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9.75" customHeight="1" x14ac:dyDescent="0.15">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9.75" customHeight="1" x14ac:dyDescent="0.15">
      <c r="A661" s="140" t="s">
        <v>289</v>
      </c>
      <c r="B661" s="141"/>
      <c r="C661" s="141"/>
      <c r="D661" s="141"/>
      <c r="E661" s="141"/>
      <c r="F661" s="141"/>
      <c r="G661" s="141"/>
      <c r="H661" s="141"/>
      <c r="I661" s="141"/>
      <c r="J661" s="170" t="s">
        <v>127</v>
      </c>
      <c r="K661" s="168" t="s">
        <v>583</v>
      </c>
      <c r="L661" s="80" t="s">
        <v>121</v>
      </c>
      <c r="M661" s="80"/>
      <c r="N661" s="80"/>
      <c r="O661" s="80"/>
      <c r="P661" s="80"/>
      <c r="Q661" s="80"/>
      <c r="R661" s="80"/>
      <c r="S661" s="80"/>
      <c r="T661" s="80"/>
      <c r="U661" s="80"/>
      <c r="V661" s="80"/>
      <c r="W661" s="80"/>
      <c r="X661" s="169" t="s">
        <v>127</v>
      </c>
      <c r="Y661" s="168"/>
      <c r="Z661" s="80" t="s">
        <v>160</v>
      </c>
      <c r="AA661" s="80"/>
      <c r="AB661" s="80"/>
      <c r="AC661" s="80"/>
      <c r="AD661" s="80"/>
      <c r="AE661" s="80"/>
      <c r="AF661" s="80"/>
      <c r="AG661" s="80"/>
      <c r="AH661" s="80"/>
      <c r="AI661" s="80"/>
      <c r="AJ661" s="80"/>
      <c r="AK661" s="80"/>
      <c r="AL661" s="80"/>
      <c r="AM661" s="89"/>
      <c r="BF661" s="13" t="b">
        <f>IF($K661="○",TRUE,IF($K661="",FALSE,"INPUT_ERROR"))</f>
        <v>1</v>
      </c>
      <c r="BG661" s="13" t="s">
        <v>507</v>
      </c>
      <c r="BH661" s="13">
        <v>76</v>
      </c>
      <c r="BI661" s="13" t="str">
        <f t="shared" ref="BI661:BI667" si="5">"ITEM"&amp;BH661&amp; BG661 &amp;"="&amp; BF661</f>
        <v>ITEM76#KBN3_4=TRUE</v>
      </c>
    </row>
    <row r="662" spans="1:61" ht="9.75" customHeight="1" x14ac:dyDescent="0.15">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customHeight="1" x14ac:dyDescent="0.15">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customHeight="1" x14ac:dyDescent="0.15">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customHeight="1" x14ac:dyDescent="0.15">
      <c r="A665" s="147"/>
      <c r="B665" s="148"/>
      <c r="C665" s="148"/>
      <c r="D665" s="148"/>
      <c r="E665" s="148"/>
      <c r="F665" s="148"/>
      <c r="G665" s="148"/>
      <c r="H665" s="148"/>
      <c r="I665" s="148"/>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customHeight="1" x14ac:dyDescent="0.15">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customHeight="1" x14ac:dyDescent="0.15">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customHeight="1" x14ac:dyDescent="0.15">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customHeight="1" x14ac:dyDescent="0.15">
      <c r="A669" s="140" t="s">
        <v>290</v>
      </c>
      <c r="B669" s="141"/>
      <c r="C669" s="141"/>
      <c r="D669" s="141"/>
      <c r="E669" s="141"/>
      <c r="F669" s="141"/>
      <c r="G669" s="141"/>
      <c r="H669" s="141"/>
      <c r="I669" s="141"/>
      <c r="J669" s="154" t="s">
        <v>621</v>
      </c>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BG669" s="13" t="s">
        <v>507</v>
      </c>
      <c r="BH669" s="13">
        <v>84</v>
      </c>
      <c r="BI669" s="13" t="str">
        <f>"ITEM"&amp;BH669&amp; BG669 &amp;"="&amp;IF(TRIM($J669)="","",TEXT(J669,"yyyymmdd"))</f>
        <v>ITEM84#KBN3_4=照会を受けたら都度</v>
      </c>
    </row>
    <row r="670" spans="1:61" ht="9.75" customHeight="1" x14ac:dyDescent="0.15">
      <c r="A670" s="147"/>
      <c r="B670" s="148"/>
      <c r="C670" s="148"/>
      <c r="D670" s="148"/>
      <c r="E670" s="148"/>
      <c r="F670" s="148"/>
      <c r="G670" s="148"/>
      <c r="H670" s="148"/>
      <c r="I670" s="148"/>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BG670" s="13" t="s">
        <v>432</v>
      </c>
      <c r="BH670" s="13" t="s">
        <v>432</v>
      </c>
    </row>
    <row r="671" spans="1:61" ht="9.75" customHeight="1" x14ac:dyDescent="0.15">
      <c r="A671" s="143"/>
      <c r="B671" s="144"/>
      <c r="C671" s="144"/>
      <c r="D671" s="144"/>
      <c r="E671" s="144"/>
      <c r="F671" s="144"/>
      <c r="G671" s="144"/>
      <c r="H671" s="144"/>
      <c r="I671" s="14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BG671" s="13" t="s">
        <v>432</v>
      </c>
      <c r="BH671" s="13" t="s">
        <v>432</v>
      </c>
    </row>
    <row r="672" spans="1:61" ht="9.75" hidden="1" customHeight="1" x14ac:dyDescent="0.15">
      <c r="A672" s="231" t="s">
        <v>367</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508</v>
      </c>
      <c r="BH672" s="13">
        <v>70</v>
      </c>
      <c r="BI672" s="13" t="str">
        <f>"ITEM"&amp;BH672&amp;BG672&amp;"="&amp;IF(TRIM($J672)="","",$J672)</f>
        <v>ITEM70#KBN3_5=</v>
      </c>
    </row>
    <row r="673" spans="1:61" ht="9.75" hidden="1" customHeight="1" thickBot="1" x14ac:dyDescent="0.2">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15">
      <c r="A674" s="147" t="s">
        <v>96</v>
      </c>
      <c r="B674" s="148"/>
      <c r="C674" s="148"/>
      <c r="D674" s="148"/>
      <c r="E674" s="148"/>
      <c r="F674" s="148"/>
      <c r="G674" s="148"/>
      <c r="H674" s="148"/>
      <c r="I674" s="148"/>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BG674" s="13" t="s">
        <v>508</v>
      </c>
      <c r="BH674" s="13">
        <v>71</v>
      </c>
      <c r="BI674" s="13" t="str">
        <f>"ITEM"&amp;BH674&amp; BG674 &amp;"="&amp; IF(TRIM($J674)="","",$J674)</f>
        <v>ITEM71#KBN3_5=</v>
      </c>
    </row>
    <row r="675" spans="1:61" ht="9.75" hidden="1" customHeight="1" x14ac:dyDescent="0.15">
      <c r="A675" s="143"/>
      <c r="B675" s="144"/>
      <c r="C675" s="144"/>
      <c r="D675" s="144"/>
      <c r="E675" s="144"/>
      <c r="F675" s="144"/>
      <c r="G675" s="144"/>
      <c r="H675" s="144"/>
      <c r="I675" s="14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row>
    <row r="676" spans="1:61" ht="9.75" hidden="1" customHeight="1" x14ac:dyDescent="0.15">
      <c r="A676" s="140" t="s">
        <v>285</v>
      </c>
      <c r="B676" s="141"/>
      <c r="C676" s="141"/>
      <c r="D676" s="141"/>
      <c r="E676" s="141"/>
      <c r="F676" s="141"/>
      <c r="G676" s="141"/>
      <c r="H676" s="141"/>
      <c r="I676" s="141"/>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BG676" s="13" t="s">
        <v>508</v>
      </c>
      <c r="BH676" s="13">
        <v>72</v>
      </c>
      <c r="BI676" s="13" t="str">
        <f>"ITEM"&amp;BH676&amp; BG676 &amp;"="&amp; IF(TRIM($J676)="","",$J676)</f>
        <v>ITEM72#KBN3_5=</v>
      </c>
    </row>
    <row r="677" spans="1:61" ht="9.75" hidden="1" customHeight="1" x14ac:dyDescent="0.15">
      <c r="A677" s="147"/>
      <c r="B677" s="148"/>
      <c r="C677" s="148"/>
      <c r="D677" s="148"/>
      <c r="E677" s="148"/>
      <c r="F677" s="148"/>
      <c r="G677" s="148"/>
      <c r="H677" s="148"/>
      <c r="I677" s="148"/>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BG677" s="13" t="s">
        <v>432</v>
      </c>
      <c r="BH677" s="13" t="s">
        <v>432</v>
      </c>
    </row>
    <row r="678" spans="1:61" ht="9.75" hidden="1" customHeight="1" x14ac:dyDescent="0.15">
      <c r="A678" s="143"/>
      <c r="B678" s="144"/>
      <c r="C678" s="144"/>
      <c r="D678" s="144"/>
      <c r="E678" s="144"/>
      <c r="F678" s="144"/>
      <c r="G678" s="144"/>
      <c r="H678" s="144"/>
      <c r="I678" s="14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BG678" s="13" t="s">
        <v>432</v>
      </c>
      <c r="BH678" s="13" t="s">
        <v>432</v>
      </c>
    </row>
    <row r="679" spans="1:61" ht="9.75" hidden="1" customHeight="1" x14ac:dyDescent="0.15">
      <c r="A679" s="140" t="s">
        <v>286</v>
      </c>
      <c r="B679" s="141"/>
      <c r="C679" s="141"/>
      <c r="D679" s="141"/>
      <c r="E679" s="141"/>
      <c r="F679" s="141"/>
      <c r="G679" s="141"/>
      <c r="H679" s="141"/>
      <c r="I679" s="141"/>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BG679" s="13" t="s">
        <v>508</v>
      </c>
      <c r="BH679" s="13">
        <v>73</v>
      </c>
      <c r="BI679" s="13" t="str">
        <f>"ITEM"&amp;BH679&amp; BG679 &amp;"="&amp; IF(TRIM($J679)="","",$J679)</f>
        <v>ITEM73#KBN3_5=</v>
      </c>
    </row>
    <row r="680" spans="1:61" ht="9.75" hidden="1" customHeight="1" x14ac:dyDescent="0.15">
      <c r="A680" s="143"/>
      <c r="B680" s="144"/>
      <c r="C680" s="144"/>
      <c r="D680" s="144"/>
      <c r="E680" s="144"/>
      <c r="F680" s="144"/>
      <c r="G680" s="144"/>
      <c r="H680" s="144"/>
      <c r="I680" s="14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BG680" s="13" t="s">
        <v>432</v>
      </c>
      <c r="BH680" s="13" t="s">
        <v>432</v>
      </c>
    </row>
    <row r="681" spans="1:61" ht="9.75" hidden="1" customHeight="1" x14ac:dyDescent="0.15">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15">
      <c r="A682" s="147"/>
      <c r="B682" s="148"/>
      <c r="C682" s="148"/>
      <c r="D682" s="148"/>
      <c r="E682" s="148"/>
      <c r="F682" s="148"/>
      <c r="G682" s="148"/>
      <c r="H682" s="148"/>
      <c r="I682" s="148"/>
      <c r="J682" s="167"/>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hidden="1" customHeight="1" x14ac:dyDescent="0.15">
      <c r="A683" s="147"/>
      <c r="B683" s="148"/>
      <c r="C683" s="148"/>
      <c r="D683" s="148"/>
      <c r="E683" s="148"/>
      <c r="F683" s="148"/>
      <c r="G683" s="148"/>
      <c r="H683" s="148"/>
      <c r="I683" s="148"/>
      <c r="J683" s="93" t="s">
        <v>444</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hidden="1" customHeight="1" x14ac:dyDescent="0.15">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hidden="1" customHeight="1" x14ac:dyDescent="0.15">
      <c r="A685" s="147"/>
      <c r="B685" s="148"/>
      <c r="C685" s="148"/>
      <c r="D685" s="148"/>
      <c r="E685" s="148"/>
      <c r="F685" s="148"/>
      <c r="G685" s="148"/>
      <c r="H685" s="148"/>
      <c r="I685" s="148"/>
      <c r="J685" s="167"/>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hidden="1" customHeight="1" x14ac:dyDescent="0.15">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9.75" hidden="1" customHeight="1" x14ac:dyDescent="0.15">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9.75" hidden="1" customHeight="1" x14ac:dyDescent="0.15">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9.75" hidden="1" customHeight="1" x14ac:dyDescent="0.15">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9.75" hidden="1" customHeight="1" x14ac:dyDescent="0.15">
      <c r="A690" s="140" t="s">
        <v>289</v>
      </c>
      <c r="B690" s="141"/>
      <c r="C690" s="141"/>
      <c r="D690" s="141"/>
      <c r="E690" s="141"/>
      <c r="F690" s="141"/>
      <c r="G690" s="141"/>
      <c r="H690" s="141"/>
      <c r="I690" s="141"/>
      <c r="J690" s="170" t="s">
        <v>127</v>
      </c>
      <c r="K690" s="168"/>
      <c r="L690" s="80" t="s">
        <v>121</v>
      </c>
      <c r="M690" s="80"/>
      <c r="N690" s="80"/>
      <c r="O690" s="80"/>
      <c r="P690" s="80"/>
      <c r="Q690" s="80"/>
      <c r="R690" s="80"/>
      <c r="S690" s="80"/>
      <c r="T690" s="80"/>
      <c r="U690" s="80"/>
      <c r="V690" s="80"/>
      <c r="W690" s="80"/>
      <c r="X690" s="169" t="s">
        <v>127</v>
      </c>
      <c r="Y690" s="168"/>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9.75" hidden="1" customHeight="1" x14ac:dyDescent="0.15">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hidden="1" customHeight="1" x14ac:dyDescent="0.15">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hidden="1" customHeight="1" x14ac:dyDescent="0.15">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hidden="1" customHeight="1" x14ac:dyDescent="0.15">
      <c r="A694" s="147"/>
      <c r="B694" s="148"/>
      <c r="C694" s="148"/>
      <c r="D694" s="148"/>
      <c r="E694" s="148"/>
      <c r="F694" s="148"/>
      <c r="G694" s="148"/>
      <c r="H694" s="148"/>
      <c r="I694" s="148"/>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hidden="1" customHeight="1" x14ac:dyDescent="0.15">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hidden="1" customHeight="1" x14ac:dyDescent="0.15">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hidden="1" customHeight="1" x14ac:dyDescent="0.15">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hidden="1" customHeight="1" x14ac:dyDescent="0.15">
      <c r="A698" s="140" t="s">
        <v>290</v>
      </c>
      <c r="B698" s="141"/>
      <c r="C698" s="141"/>
      <c r="D698" s="141"/>
      <c r="E698" s="141"/>
      <c r="F698" s="141"/>
      <c r="G698" s="141"/>
      <c r="H698" s="141"/>
      <c r="I698" s="141"/>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BG698" s="13" t="s">
        <v>508</v>
      </c>
      <c r="BH698" s="13">
        <v>84</v>
      </c>
      <c r="BI698" s="13" t="str">
        <f>"ITEM"&amp;BH698&amp; BG698 &amp;"="&amp;IF(TRIM($J698)="","",TEXT(J698,"yyyymmdd"))</f>
        <v>ITEM84#KBN3_5=</v>
      </c>
    </row>
    <row r="699" spans="1:61" ht="9.75" hidden="1" customHeight="1" x14ac:dyDescent="0.15">
      <c r="A699" s="147"/>
      <c r="B699" s="148"/>
      <c r="C699" s="148"/>
      <c r="D699" s="148"/>
      <c r="E699" s="148"/>
      <c r="F699" s="148"/>
      <c r="G699" s="148"/>
      <c r="H699" s="148"/>
      <c r="I699" s="148"/>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BG699" s="13" t="s">
        <v>432</v>
      </c>
      <c r="BH699" s="13" t="s">
        <v>432</v>
      </c>
    </row>
    <row r="700" spans="1:61" ht="9.75" hidden="1" customHeight="1" x14ac:dyDescent="0.15">
      <c r="A700" s="143"/>
      <c r="B700" s="144"/>
      <c r="C700" s="144"/>
      <c r="D700" s="144"/>
      <c r="E700" s="144"/>
      <c r="F700" s="144"/>
      <c r="G700" s="144"/>
      <c r="H700" s="144"/>
      <c r="I700" s="14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4"/>
      <c r="AL700" s="154"/>
      <c r="AM700" s="154"/>
      <c r="BG700" s="13" t="s">
        <v>432</v>
      </c>
      <c r="BH700" s="13" t="s">
        <v>432</v>
      </c>
    </row>
    <row r="701" spans="1:61" ht="9.75" customHeight="1" x14ac:dyDescent="0.15">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customHeight="1" x14ac:dyDescent="0.15">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hidden="1" customHeight="1" x14ac:dyDescent="0.15">
      <c r="A703" s="231" t="s">
        <v>369</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509</v>
      </c>
      <c r="BH703" s="13">
        <v>70</v>
      </c>
      <c r="BI703" s="13" t="str">
        <f>"ITEM"&amp;BH703&amp;BG703&amp;"="&amp;IF(TRIM($J703)="","",$J703)</f>
        <v>ITEM70#KBN3_6=</v>
      </c>
    </row>
    <row r="704" spans="1:61" ht="9.75" hidden="1" customHeight="1" thickBot="1" x14ac:dyDescent="0.2">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15">
      <c r="A705" s="147" t="s">
        <v>96</v>
      </c>
      <c r="B705" s="148"/>
      <c r="C705" s="148"/>
      <c r="D705" s="148"/>
      <c r="E705" s="148"/>
      <c r="F705" s="148"/>
      <c r="G705" s="148"/>
      <c r="H705" s="148"/>
      <c r="I705" s="148"/>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4"/>
      <c r="AL705" s="154"/>
      <c r="AM705" s="154"/>
      <c r="BG705" s="13" t="s">
        <v>509</v>
      </c>
      <c r="BH705" s="13">
        <v>71</v>
      </c>
      <c r="BI705" s="13" t="str">
        <f>"ITEM"&amp;BH705&amp; BG705 &amp;"="&amp; IF(TRIM($J705)="","",$J705)</f>
        <v>ITEM71#KBN3_6=</v>
      </c>
    </row>
    <row r="706" spans="1:61" ht="9.75" hidden="1" customHeight="1" x14ac:dyDescent="0.15">
      <c r="A706" s="143"/>
      <c r="B706" s="144"/>
      <c r="C706" s="144"/>
      <c r="D706" s="144"/>
      <c r="E706" s="144"/>
      <c r="F706" s="144"/>
      <c r="G706" s="144"/>
      <c r="H706" s="144"/>
      <c r="I706" s="14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row>
    <row r="707" spans="1:61" ht="9.75" hidden="1" customHeight="1" x14ac:dyDescent="0.15">
      <c r="A707" s="140" t="s">
        <v>285</v>
      </c>
      <c r="B707" s="141"/>
      <c r="C707" s="141"/>
      <c r="D707" s="141"/>
      <c r="E707" s="141"/>
      <c r="F707" s="141"/>
      <c r="G707" s="141"/>
      <c r="H707" s="141"/>
      <c r="I707" s="141"/>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BG707" s="13" t="s">
        <v>509</v>
      </c>
      <c r="BH707" s="13">
        <v>72</v>
      </c>
      <c r="BI707" s="13" t="str">
        <f>"ITEM"&amp;BH707&amp; BG707 &amp;"="&amp; IF(TRIM($J707)="","",$J707)</f>
        <v>ITEM72#KBN3_6=</v>
      </c>
    </row>
    <row r="708" spans="1:61" ht="9.75" hidden="1" customHeight="1" x14ac:dyDescent="0.15">
      <c r="A708" s="147"/>
      <c r="B708" s="148"/>
      <c r="C708" s="148"/>
      <c r="D708" s="148"/>
      <c r="E708" s="148"/>
      <c r="F708" s="148"/>
      <c r="G708" s="148"/>
      <c r="H708" s="148"/>
      <c r="I708" s="148"/>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BG708" s="13" t="s">
        <v>432</v>
      </c>
      <c r="BH708" s="13" t="s">
        <v>432</v>
      </c>
    </row>
    <row r="709" spans="1:61" ht="9.75" hidden="1" customHeight="1" x14ac:dyDescent="0.15">
      <c r="A709" s="143"/>
      <c r="B709" s="144"/>
      <c r="C709" s="144"/>
      <c r="D709" s="144"/>
      <c r="E709" s="144"/>
      <c r="F709" s="144"/>
      <c r="G709" s="144"/>
      <c r="H709" s="144"/>
      <c r="I709" s="14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BG709" s="13" t="s">
        <v>432</v>
      </c>
      <c r="BH709" s="13" t="s">
        <v>432</v>
      </c>
    </row>
    <row r="710" spans="1:61" ht="9.75" hidden="1" customHeight="1" x14ac:dyDescent="0.15">
      <c r="A710" s="140" t="s">
        <v>286</v>
      </c>
      <c r="B710" s="141"/>
      <c r="C710" s="141"/>
      <c r="D710" s="141"/>
      <c r="E710" s="141"/>
      <c r="F710" s="141"/>
      <c r="G710" s="141"/>
      <c r="H710" s="141"/>
      <c r="I710" s="141"/>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4"/>
      <c r="AL710" s="154"/>
      <c r="AM710" s="154"/>
      <c r="BG710" s="13" t="s">
        <v>509</v>
      </c>
      <c r="BH710" s="13">
        <v>73</v>
      </c>
      <c r="BI710" s="13" t="str">
        <f>"ITEM"&amp;BH710&amp; BG710 &amp;"="&amp; IF(TRIM($J710)="","",$J710)</f>
        <v>ITEM73#KBN3_6=</v>
      </c>
    </row>
    <row r="711" spans="1:61" ht="9.75" hidden="1" customHeight="1" x14ac:dyDescent="0.15">
      <c r="A711" s="143"/>
      <c r="B711" s="144"/>
      <c r="C711" s="144"/>
      <c r="D711" s="144"/>
      <c r="E711" s="144"/>
      <c r="F711" s="144"/>
      <c r="G711" s="144"/>
      <c r="H711" s="144"/>
      <c r="I711" s="14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BG711" s="13" t="s">
        <v>432</v>
      </c>
      <c r="BH711" s="13" t="s">
        <v>432</v>
      </c>
    </row>
    <row r="712" spans="1:61" ht="9.75" hidden="1" customHeight="1" x14ac:dyDescent="0.15">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15">
      <c r="A713" s="147"/>
      <c r="B713" s="148"/>
      <c r="C713" s="148"/>
      <c r="D713" s="148"/>
      <c r="E713" s="148"/>
      <c r="F713" s="148"/>
      <c r="G713" s="148"/>
      <c r="H713" s="148"/>
      <c r="I713" s="148"/>
      <c r="J713" s="167"/>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hidden="1" customHeight="1" x14ac:dyDescent="0.15">
      <c r="A714" s="147"/>
      <c r="B714" s="148"/>
      <c r="C714" s="148"/>
      <c r="D714" s="148"/>
      <c r="E714" s="148"/>
      <c r="F714" s="148"/>
      <c r="G714" s="148"/>
      <c r="H714" s="148"/>
      <c r="I714" s="148"/>
      <c r="J714" s="93" t="s">
        <v>444</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hidden="1" customHeight="1" x14ac:dyDescent="0.15">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hidden="1" customHeight="1" x14ac:dyDescent="0.15">
      <c r="A716" s="147"/>
      <c r="B716" s="148"/>
      <c r="C716" s="148"/>
      <c r="D716" s="148"/>
      <c r="E716" s="148"/>
      <c r="F716" s="148"/>
      <c r="G716" s="148"/>
      <c r="H716" s="148"/>
      <c r="I716" s="148"/>
      <c r="J716" s="167"/>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hidden="1" customHeight="1" x14ac:dyDescent="0.15">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hidden="1" customHeight="1" x14ac:dyDescent="0.15">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9.75" hidden="1" customHeight="1" x14ac:dyDescent="0.15">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9.75" hidden="1" customHeight="1" x14ac:dyDescent="0.15">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9.75" hidden="1" customHeight="1" x14ac:dyDescent="0.15">
      <c r="A721" s="140" t="s">
        <v>289</v>
      </c>
      <c r="B721" s="141"/>
      <c r="C721" s="141"/>
      <c r="D721" s="141"/>
      <c r="E721" s="141"/>
      <c r="F721" s="141"/>
      <c r="G721" s="141"/>
      <c r="H721" s="141"/>
      <c r="I721" s="141"/>
      <c r="J721" s="170" t="s">
        <v>127</v>
      </c>
      <c r="K721" s="168"/>
      <c r="L721" s="80" t="s">
        <v>121</v>
      </c>
      <c r="M721" s="80"/>
      <c r="N721" s="80"/>
      <c r="O721" s="80"/>
      <c r="P721" s="80"/>
      <c r="Q721" s="80"/>
      <c r="R721" s="80"/>
      <c r="S721" s="80"/>
      <c r="T721" s="80"/>
      <c r="U721" s="80"/>
      <c r="V721" s="80"/>
      <c r="W721" s="80"/>
      <c r="X721" s="169" t="s">
        <v>127</v>
      </c>
      <c r="Y721" s="168"/>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9.75" hidden="1" customHeight="1" x14ac:dyDescent="0.15">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hidden="1" customHeight="1" x14ac:dyDescent="0.15">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hidden="1" customHeight="1" x14ac:dyDescent="0.15">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hidden="1" customHeight="1" x14ac:dyDescent="0.15">
      <c r="A725" s="147"/>
      <c r="B725" s="148"/>
      <c r="C725" s="148"/>
      <c r="D725" s="148"/>
      <c r="E725" s="148"/>
      <c r="F725" s="148"/>
      <c r="G725" s="148"/>
      <c r="H725" s="148"/>
      <c r="I725" s="148"/>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hidden="1" customHeight="1" x14ac:dyDescent="0.15">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hidden="1" customHeight="1" x14ac:dyDescent="0.15">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hidden="1" customHeight="1" x14ac:dyDescent="0.15">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hidden="1" customHeight="1" x14ac:dyDescent="0.15">
      <c r="A729" s="140" t="s">
        <v>290</v>
      </c>
      <c r="B729" s="141"/>
      <c r="C729" s="141"/>
      <c r="D729" s="141"/>
      <c r="E729" s="141"/>
      <c r="F729" s="141"/>
      <c r="G729" s="141"/>
      <c r="H729" s="141"/>
      <c r="I729" s="141"/>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BG729" s="13" t="s">
        <v>509</v>
      </c>
      <c r="BH729" s="13">
        <v>84</v>
      </c>
      <c r="BI729" s="13" t="str">
        <f>"ITEM"&amp;BH729&amp; BG729 &amp;"="&amp;IF(TRIM($J729)="","",TEXT(J729,"yyyymmdd"))</f>
        <v>ITEM84#KBN3_6=</v>
      </c>
    </row>
    <row r="730" spans="1:61" ht="9.75" hidden="1" customHeight="1" x14ac:dyDescent="0.15">
      <c r="A730" s="147"/>
      <c r="B730" s="148"/>
      <c r="C730" s="148"/>
      <c r="D730" s="148"/>
      <c r="E730" s="148"/>
      <c r="F730" s="148"/>
      <c r="G730" s="148"/>
      <c r="H730" s="148"/>
      <c r="I730" s="148"/>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4"/>
      <c r="AL730" s="154"/>
      <c r="AM730" s="154"/>
      <c r="BG730" s="13" t="s">
        <v>432</v>
      </c>
      <c r="BH730" s="13" t="s">
        <v>432</v>
      </c>
    </row>
    <row r="731" spans="1:61" ht="9.75" hidden="1" customHeight="1" thickBot="1" x14ac:dyDescent="0.2">
      <c r="A731" s="143"/>
      <c r="B731" s="144"/>
      <c r="C731" s="144"/>
      <c r="D731" s="144"/>
      <c r="E731" s="144"/>
      <c r="F731" s="144"/>
      <c r="G731" s="144"/>
      <c r="H731" s="144"/>
      <c r="I731" s="14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4"/>
      <c r="AL731" s="154"/>
      <c r="AM731" s="154"/>
      <c r="BG731" s="13" t="s">
        <v>432</v>
      </c>
      <c r="BH731" s="13" t="s">
        <v>432</v>
      </c>
    </row>
    <row r="732" spans="1:61" ht="9.75" hidden="1" customHeight="1" x14ac:dyDescent="0.15">
      <c r="A732" s="231" t="s">
        <v>370</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510</v>
      </c>
      <c r="BH732" s="13">
        <v>70</v>
      </c>
      <c r="BI732" s="13" t="str">
        <f>"ITEM"&amp;BH732&amp;BG732&amp;"="&amp;IF(TRIM($J732)="","",$J732)</f>
        <v>ITEM70#KBN3_7=</v>
      </c>
    </row>
    <row r="733" spans="1:61" ht="9.75" hidden="1" customHeight="1" thickBot="1" x14ac:dyDescent="0.2">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15">
      <c r="A734" s="147" t="s">
        <v>96</v>
      </c>
      <c r="B734" s="148"/>
      <c r="C734" s="148"/>
      <c r="D734" s="148"/>
      <c r="E734" s="148"/>
      <c r="F734" s="148"/>
      <c r="G734" s="148"/>
      <c r="H734" s="148"/>
      <c r="I734" s="148"/>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4"/>
      <c r="AL734" s="154"/>
      <c r="AM734" s="154"/>
      <c r="BG734" s="13" t="s">
        <v>510</v>
      </c>
      <c r="BH734" s="13">
        <v>71</v>
      </c>
      <c r="BI734" s="13" t="str">
        <f>"ITEM"&amp;BH734&amp; BG734 &amp;"="&amp; IF(TRIM($J734)="","",$J734)</f>
        <v>ITEM71#KBN3_7=</v>
      </c>
    </row>
    <row r="735" spans="1:61" ht="9.75" hidden="1" customHeight="1" x14ac:dyDescent="0.15">
      <c r="A735" s="143"/>
      <c r="B735" s="144"/>
      <c r="C735" s="144"/>
      <c r="D735" s="144"/>
      <c r="E735" s="144"/>
      <c r="F735" s="144"/>
      <c r="G735" s="144"/>
      <c r="H735" s="144"/>
      <c r="I735" s="14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row>
    <row r="736" spans="1:61" ht="9.75" hidden="1" customHeight="1" x14ac:dyDescent="0.15">
      <c r="A736" s="140" t="s">
        <v>285</v>
      </c>
      <c r="B736" s="141"/>
      <c r="C736" s="141"/>
      <c r="D736" s="141"/>
      <c r="E736" s="141"/>
      <c r="F736" s="141"/>
      <c r="G736" s="141"/>
      <c r="H736" s="141"/>
      <c r="I736" s="141"/>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BG736" s="13" t="s">
        <v>510</v>
      </c>
      <c r="BH736" s="13">
        <v>72</v>
      </c>
      <c r="BI736" s="13" t="str">
        <f>"ITEM"&amp;BH736&amp; BG736 &amp;"="&amp; IF(TRIM($J736)="","",$J736)</f>
        <v>ITEM72#KBN3_7=</v>
      </c>
    </row>
    <row r="737" spans="1:61" ht="9.75" hidden="1" customHeight="1" x14ac:dyDescent="0.15">
      <c r="A737" s="147"/>
      <c r="B737" s="148"/>
      <c r="C737" s="148"/>
      <c r="D737" s="148"/>
      <c r="E737" s="148"/>
      <c r="F737" s="148"/>
      <c r="G737" s="148"/>
      <c r="H737" s="148"/>
      <c r="I737" s="148"/>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BG737" s="13" t="s">
        <v>432</v>
      </c>
      <c r="BH737" s="13" t="s">
        <v>432</v>
      </c>
    </row>
    <row r="738" spans="1:61" ht="9.75" hidden="1" customHeight="1" x14ac:dyDescent="0.15">
      <c r="A738" s="143"/>
      <c r="B738" s="144"/>
      <c r="C738" s="144"/>
      <c r="D738" s="144"/>
      <c r="E738" s="144"/>
      <c r="F738" s="144"/>
      <c r="G738" s="144"/>
      <c r="H738" s="144"/>
      <c r="I738" s="14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BG738" s="13" t="s">
        <v>432</v>
      </c>
      <c r="BH738" s="13" t="s">
        <v>432</v>
      </c>
    </row>
    <row r="739" spans="1:61" ht="9.75" hidden="1" customHeight="1" x14ac:dyDescent="0.15">
      <c r="A739" s="140" t="s">
        <v>286</v>
      </c>
      <c r="B739" s="141"/>
      <c r="C739" s="141"/>
      <c r="D739" s="141"/>
      <c r="E739" s="141"/>
      <c r="F739" s="141"/>
      <c r="G739" s="141"/>
      <c r="H739" s="141"/>
      <c r="I739" s="141"/>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4"/>
      <c r="AL739" s="154"/>
      <c r="AM739" s="154"/>
      <c r="BG739" s="13" t="s">
        <v>510</v>
      </c>
      <c r="BH739" s="13">
        <v>73</v>
      </c>
      <c r="BI739" s="13" t="str">
        <f>"ITEM"&amp;BH739&amp; BG739 &amp;"="&amp; IF(TRIM($J739)="","",$J739)</f>
        <v>ITEM73#KBN3_7=</v>
      </c>
    </row>
    <row r="740" spans="1:61" ht="9.75" hidden="1" customHeight="1" x14ac:dyDescent="0.15">
      <c r="A740" s="143"/>
      <c r="B740" s="144"/>
      <c r="C740" s="144"/>
      <c r="D740" s="144"/>
      <c r="E740" s="144"/>
      <c r="F740" s="144"/>
      <c r="G740" s="144"/>
      <c r="H740" s="144"/>
      <c r="I740" s="14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4"/>
      <c r="AL740" s="154"/>
      <c r="AM740" s="154"/>
      <c r="BG740" s="13" t="s">
        <v>432</v>
      </c>
      <c r="BH740" s="13" t="s">
        <v>432</v>
      </c>
    </row>
    <row r="741" spans="1:61" ht="9.75" hidden="1" customHeight="1" x14ac:dyDescent="0.15">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15">
      <c r="A742" s="147"/>
      <c r="B742" s="148"/>
      <c r="C742" s="148"/>
      <c r="D742" s="148"/>
      <c r="E742" s="148"/>
      <c r="F742" s="148"/>
      <c r="G742" s="148"/>
      <c r="H742" s="148"/>
      <c r="I742" s="148"/>
      <c r="J742" s="167"/>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hidden="1" customHeight="1" x14ac:dyDescent="0.15">
      <c r="A743" s="147"/>
      <c r="B743" s="148"/>
      <c r="C743" s="148"/>
      <c r="D743" s="148"/>
      <c r="E743" s="148"/>
      <c r="F743" s="148"/>
      <c r="G743" s="148"/>
      <c r="H743" s="148"/>
      <c r="I743" s="148"/>
      <c r="J743" s="93" t="s">
        <v>444</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hidden="1" customHeight="1" x14ac:dyDescent="0.15">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hidden="1" customHeight="1" x14ac:dyDescent="0.15">
      <c r="A745" s="147"/>
      <c r="B745" s="148"/>
      <c r="C745" s="148"/>
      <c r="D745" s="148"/>
      <c r="E745" s="148"/>
      <c r="F745" s="148"/>
      <c r="G745" s="148"/>
      <c r="H745" s="148"/>
      <c r="I745" s="148"/>
      <c r="J745" s="167"/>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hidden="1" customHeight="1" x14ac:dyDescent="0.15">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hidden="1" customHeight="1" x14ac:dyDescent="0.15">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9.75" hidden="1" customHeight="1" x14ac:dyDescent="0.15">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9.75" hidden="1" customHeight="1" x14ac:dyDescent="0.15">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9.75" hidden="1" customHeight="1" x14ac:dyDescent="0.15">
      <c r="A750" s="140" t="s">
        <v>289</v>
      </c>
      <c r="B750" s="141"/>
      <c r="C750" s="141"/>
      <c r="D750" s="141"/>
      <c r="E750" s="141"/>
      <c r="F750" s="141"/>
      <c r="G750" s="141"/>
      <c r="H750" s="141"/>
      <c r="I750" s="141"/>
      <c r="J750" s="170" t="s">
        <v>127</v>
      </c>
      <c r="K750" s="168"/>
      <c r="L750" s="80" t="s">
        <v>121</v>
      </c>
      <c r="M750" s="80"/>
      <c r="N750" s="80"/>
      <c r="O750" s="80"/>
      <c r="P750" s="80"/>
      <c r="Q750" s="80"/>
      <c r="R750" s="80"/>
      <c r="S750" s="80"/>
      <c r="T750" s="80"/>
      <c r="U750" s="80"/>
      <c r="V750" s="80"/>
      <c r="W750" s="80"/>
      <c r="X750" s="169" t="s">
        <v>127</v>
      </c>
      <c r="Y750" s="168"/>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9.75" hidden="1" customHeight="1" x14ac:dyDescent="0.15">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hidden="1" customHeight="1" x14ac:dyDescent="0.15">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hidden="1" customHeight="1" x14ac:dyDescent="0.15">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hidden="1" customHeight="1" x14ac:dyDescent="0.15">
      <c r="A754" s="147"/>
      <c r="B754" s="148"/>
      <c r="C754" s="148"/>
      <c r="D754" s="148"/>
      <c r="E754" s="148"/>
      <c r="F754" s="148"/>
      <c r="G754" s="148"/>
      <c r="H754" s="148"/>
      <c r="I754" s="148"/>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hidden="1" customHeight="1" x14ac:dyDescent="0.15">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hidden="1" customHeight="1" x14ac:dyDescent="0.15">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hidden="1" customHeight="1" x14ac:dyDescent="0.15">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hidden="1" customHeight="1" x14ac:dyDescent="0.15">
      <c r="A758" s="140" t="s">
        <v>290</v>
      </c>
      <c r="B758" s="141"/>
      <c r="C758" s="141"/>
      <c r="D758" s="141"/>
      <c r="E758" s="141"/>
      <c r="F758" s="141"/>
      <c r="G758" s="141"/>
      <c r="H758" s="141"/>
      <c r="I758" s="141"/>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BG758" s="13" t="s">
        <v>510</v>
      </c>
      <c r="BH758" s="13">
        <v>84</v>
      </c>
      <c r="BI758" s="13" t="str">
        <f>"ITEM"&amp;BH758&amp; BG758 &amp;"="&amp;IF(TRIM($J758)="","",TEXT(J758,"yyyymmdd"))</f>
        <v>ITEM84#KBN3_7=</v>
      </c>
    </row>
    <row r="759" spans="1:61" ht="9.75" hidden="1" customHeight="1" x14ac:dyDescent="0.15">
      <c r="A759" s="147"/>
      <c r="B759" s="148"/>
      <c r="C759" s="148"/>
      <c r="D759" s="148"/>
      <c r="E759" s="148"/>
      <c r="F759" s="148"/>
      <c r="G759" s="148"/>
      <c r="H759" s="148"/>
      <c r="I759" s="148"/>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BG759" s="13" t="s">
        <v>432</v>
      </c>
      <c r="BH759" s="13" t="s">
        <v>432</v>
      </c>
    </row>
    <row r="760" spans="1:61" ht="9.75" hidden="1" customHeight="1" thickBot="1" x14ac:dyDescent="0.2">
      <c r="A760" s="143"/>
      <c r="B760" s="144"/>
      <c r="C760" s="144"/>
      <c r="D760" s="144"/>
      <c r="E760" s="144"/>
      <c r="F760" s="144"/>
      <c r="G760" s="144"/>
      <c r="H760" s="144"/>
      <c r="I760" s="14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BG760" s="13" t="s">
        <v>432</v>
      </c>
      <c r="BH760" s="13" t="s">
        <v>432</v>
      </c>
    </row>
    <row r="761" spans="1:61" ht="9.75" hidden="1" customHeight="1" x14ac:dyDescent="0.15">
      <c r="A761" s="231" t="s">
        <v>371</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511</v>
      </c>
      <c r="BH761" s="13">
        <v>70</v>
      </c>
      <c r="BI761" s="13" t="str">
        <f>"ITEM"&amp;BH761&amp;BG761&amp;"="&amp;IF(TRIM($J761)="","",$J761)</f>
        <v>ITEM70#KBN3_8=</v>
      </c>
    </row>
    <row r="762" spans="1:61" ht="9.75" hidden="1" customHeight="1" thickBot="1" x14ac:dyDescent="0.2">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15">
      <c r="A763" s="147" t="s">
        <v>96</v>
      </c>
      <c r="B763" s="148"/>
      <c r="C763" s="148"/>
      <c r="D763" s="148"/>
      <c r="E763" s="148"/>
      <c r="F763" s="148"/>
      <c r="G763" s="148"/>
      <c r="H763" s="148"/>
      <c r="I763" s="148"/>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BG763" s="13" t="s">
        <v>511</v>
      </c>
      <c r="BH763" s="13">
        <v>71</v>
      </c>
      <c r="BI763" s="13" t="str">
        <f>"ITEM"&amp;BH763&amp; BG763 &amp;"="&amp; IF(TRIM($J763)="","",$J763)</f>
        <v>ITEM71#KBN3_8=</v>
      </c>
    </row>
    <row r="764" spans="1:61" ht="9.75" hidden="1" customHeight="1" x14ac:dyDescent="0.15">
      <c r="A764" s="143"/>
      <c r="B764" s="144"/>
      <c r="C764" s="144"/>
      <c r="D764" s="144"/>
      <c r="E764" s="144"/>
      <c r="F764" s="144"/>
      <c r="G764" s="144"/>
      <c r="H764" s="144"/>
      <c r="I764" s="14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row>
    <row r="765" spans="1:61" ht="9.75" hidden="1" customHeight="1" x14ac:dyDescent="0.15">
      <c r="A765" s="140" t="s">
        <v>285</v>
      </c>
      <c r="B765" s="141"/>
      <c r="C765" s="141"/>
      <c r="D765" s="141"/>
      <c r="E765" s="141"/>
      <c r="F765" s="141"/>
      <c r="G765" s="141"/>
      <c r="H765" s="141"/>
      <c r="I765" s="141"/>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BG765" s="13" t="s">
        <v>511</v>
      </c>
      <c r="BH765" s="13">
        <v>72</v>
      </c>
      <c r="BI765" s="13" t="str">
        <f>"ITEM"&amp;BH765&amp; BG765 &amp;"="&amp; IF(TRIM($J765)="","",$J765)</f>
        <v>ITEM72#KBN3_8=</v>
      </c>
    </row>
    <row r="766" spans="1:61" ht="9.75" hidden="1" customHeight="1" x14ac:dyDescent="0.15">
      <c r="A766" s="147"/>
      <c r="B766" s="148"/>
      <c r="C766" s="148"/>
      <c r="D766" s="148"/>
      <c r="E766" s="148"/>
      <c r="F766" s="148"/>
      <c r="G766" s="148"/>
      <c r="H766" s="148"/>
      <c r="I766" s="148"/>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BG766" s="13" t="s">
        <v>432</v>
      </c>
      <c r="BH766" s="13" t="s">
        <v>432</v>
      </c>
    </row>
    <row r="767" spans="1:61" ht="9.75" hidden="1" customHeight="1" x14ac:dyDescent="0.15">
      <c r="A767" s="143"/>
      <c r="B767" s="144"/>
      <c r="C767" s="144"/>
      <c r="D767" s="144"/>
      <c r="E767" s="144"/>
      <c r="F767" s="144"/>
      <c r="G767" s="144"/>
      <c r="H767" s="144"/>
      <c r="I767" s="14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BG767" s="13" t="s">
        <v>432</v>
      </c>
      <c r="BH767" s="13" t="s">
        <v>432</v>
      </c>
    </row>
    <row r="768" spans="1:61" ht="9.75" hidden="1" customHeight="1" x14ac:dyDescent="0.15">
      <c r="A768" s="140" t="s">
        <v>286</v>
      </c>
      <c r="B768" s="141"/>
      <c r="C768" s="141"/>
      <c r="D768" s="141"/>
      <c r="E768" s="141"/>
      <c r="F768" s="141"/>
      <c r="G768" s="141"/>
      <c r="H768" s="141"/>
      <c r="I768" s="141"/>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BG768" s="13" t="s">
        <v>511</v>
      </c>
      <c r="BH768" s="13">
        <v>73</v>
      </c>
      <c r="BI768" s="13" t="str">
        <f>"ITEM"&amp;BH768&amp; BG768 &amp;"="&amp; IF(TRIM($J768)="","",$J768)</f>
        <v>ITEM73#KBN3_8=</v>
      </c>
    </row>
    <row r="769" spans="1:61" ht="9.75" hidden="1" customHeight="1" x14ac:dyDescent="0.15">
      <c r="A769" s="143"/>
      <c r="B769" s="144"/>
      <c r="C769" s="144"/>
      <c r="D769" s="144"/>
      <c r="E769" s="144"/>
      <c r="F769" s="144"/>
      <c r="G769" s="144"/>
      <c r="H769" s="144"/>
      <c r="I769" s="14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BG769" s="13" t="s">
        <v>432</v>
      </c>
      <c r="BH769" s="13" t="s">
        <v>432</v>
      </c>
    </row>
    <row r="770" spans="1:61" ht="9.75" hidden="1" customHeight="1" x14ac:dyDescent="0.15">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15">
      <c r="A771" s="147"/>
      <c r="B771" s="148"/>
      <c r="C771" s="148"/>
      <c r="D771" s="148"/>
      <c r="E771" s="148"/>
      <c r="F771" s="148"/>
      <c r="G771" s="148"/>
      <c r="H771" s="148"/>
      <c r="I771" s="148"/>
      <c r="J771" s="167"/>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hidden="1" customHeight="1" x14ac:dyDescent="0.15">
      <c r="A772" s="147"/>
      <c r="B772" s="148"/>
      <c r="C772" s="148"/>
      <c r="D772" s="148"/>
      <c r="E772" s="148"/>
      <c r="F772" s="148"/>
      <c r="G772" s="148"/>
      <c r="H772" s="148"/>
      <c r="I772" s="148"/>
      <c r="J772" s="93" t="s">
        <v>444</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hidden="1" customHeight="1" x14ac:dyDescent="0.15">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hidden="1" customHeight="1" x14ac:dyDescent="0.15">
      <c r="A774" s="147"/>
      <c r="B774" s="148"/>
      <c r="C774" s="148"/>
      <c r="D774" s="148"/>
      <c r="E774" s="148"/>
      <c r="F774" s="148"/>
      <c r="G774" s="148"/>
      <c r="H774" s="148"/>
      <c r="I774" s="148"/>
      <c r="J774" s="167"/>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hidden="1" customHeight="1" x14ac:dyDescent="0.15">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9.75" hidden="1" customHeight="1" x14ac:dyDescent="0.15">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9.75" hidden="1" customHeight="1" x14ac:dyDescent="0.15">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9.75" hidden="1" customHeight="1" x14ac:dyDescent="0.15">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9.75" hidden="1" customHeight="1" x14ac:dyDescent="0.15">
      <c r="A779" s="140" t="s">
        <v>289</v>
      </c>
      <c r="B779" s="141"/>
      <c r="C779" s="141"/>
      <c r="D779" s="141"/>
      <c r="E779" s="141"/>
      <c r="F779" s="141"/>
      <c r="G779" s="141"/>
      <c r="H779" s="141"/>
      <c r="I779" s="141"/>
      <c r="J779" s="170" t="s">
        <v>127</v>
      </c>
      <c r="K779" s="168"/>
      <c r="L779" s="80" t="s">
        <v>121</v>
      </c>
      <c r="M779" s="80"/>
      <c r="N779" s="80"/>
      <c r="O779" s="80"/>
      <c r="P779" s="80"/>
      <c r="Q779" s="80"/>
      <c r="R779" s="80"/>
      <c r="S779" s="80"/>
      <c r="T779" s="80"/>
      <c r="U779" s="80"/>
      <c r="V779" s="80"/>
      <c r="W779" s="80"/>
      <c r="X779" s="169" t="s">
        <v>127</v>
      </c>
      <c r="Y779" s="168"/>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9.75" hidden="1" customHeight="1" x14ac:dyDescent="0.15">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hidden="1" customHeight="1" x14ac:dyDescent="0.15">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hidden="1" customHeight="1" x14ac:dyDescent="0.15">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hidden="1" customHeight="1" x14ac:dyDescent="0.15">
      <c r="A783" s="147"/>
      <c r="B783" s="148"/>
      <c r="C783" s="148"/>
      <c r="D783" s="148"/>
      <c r="E783" s="148"/>
      <c r="F783" s="148"/>
      <c r="G783" s="148"/>
      <c r="H783" s="148"/>
      <c r="I783" s="148"/>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hidden="1" customHeight="1" x14ac:dyDescent="0.15">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hidden="1" customHeight="1" x14ac:dyDescent="0.15">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hidden="1" customHeight="1" x14ac:dyDescent="0.15">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hidden="1" customHeight="1" x14ac:dyDescent="0.15">
      <c r="A787" s="140" t="s">
        <v>290</v>
      </c>
      <c r="B787" s="141"/>
      <c r="C787" s="141"/>
      <c r="D787" s="141"/>
      <c r="E787" s="141"/>
      <c r="F787" s="141"/>
      <c r="G787" s="141"/>
      <c r="H787" s="141"/>
      <c r="I787" s="141"/>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BG787" s="13" t="s">
        <v>471</v>
      </c>
      <c r="BH787" s="13">
        <v>84</v>
      </c>
      <c r="BI787" s="13" t="str">
        <f>"ITEM"&amp;BH787&amp; BG787 &amp;"="&amp;IF(TRIM($J787)="","",TEXT(J787,"yyyymmdd"))</f>
        <v>ITEM84#KBN2_8=</v>
      </c>
    </row>
    <row r="788" spans="1:61" ht="9.75" hidden="1" customHeight="1" x14ac:dyDescent="0.15">
      <c r="A788" s="147"/>
      <c r="B788" s="148"/>
      <c r="C788" s="148"/>
      <c r="D788" s="148"/>
      <c r="E788" s="148"/>
      <c r="F788" s="148"/>
      <c r="G788" s="148"/>
      <c r="H788" s="148"/>
      <c r="I788" s="148"/>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BG788" s="13" t="s">
        <v>432</v>
      </c>
      <c r="BH788" s="13" t="s">
        <v>432</v>
      </c>
    </row>
    <row r="789" spans="1:61" ht="9.75" hidden="1" customHeight="1" thickBot="1" x14ac:dyDescent="0.2">
      <c r="A789" s="143"/>
      <c r="B789" s="144"/>
      <c r="C789" s="144"/>
      <c r="D789" s="144"/>
      <c r="E789" s="144"/>
      <c r="F789" s="144"/>
      <c r="G789" s="144"/>
      <c r="H789" s="144"/>
      <c r="I789" s="14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BG789" s="13" t="s">
        <v>432</v>
      </c>
      <c r="BH789" s="13" t="s">
        <v>432</v>
      </c>
    </row>
    <row r="790" spans="1:61" ht="9.75" hidden="1" customHeight="1" x14ac:dyDescent="0.15">
      <c r="A790" s="231" t="s">
        <v>372</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512</v>
      </c>
      <c r="BH790" s="13">
        <v>70</v>
      </c>
      <c r="BI790" s="13" t="str">
        <f>"ITEM"&amp;BH790&amp;BG790&amp;"="&amp;IF(TRIM($J790)="","",$J790)</f>
        <v>ITEM70#KBN3_9=</v>
      </c>
    </row>
    <row r="791" spans="1:61" ht="9.75" hidden="1" customHeight="1" thickBot="1" x14ac:dyDescent="0.2">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15">
      <c r="A792" s="147" t="s">
        <v>96</v>
      </c>
      <c r="B792" s="148"/>
      <c r="C792" s="148"/>
      <c r="D792" s="148"/>
      <c r="E792" s="148"/>
      <c r="F792" s="148"/>
      <c r="G792" s="148"/>
      <c r="H792" s="148"/>
      <c r="I792" s="148"/>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BG792" s="13" t="s">
        <v>512</v>
      </c>
      <c r="BH792" s="13">
        <v>71</v>
      </c>
      <c r="BI792" s="13" t="str">
        <f>"ITEM"&amp;BH792&amp; BG792 &amp;"="&amp; IF(TRIM($J792)="","",$J792)</f>
        <v>ITEM71#KBN3_9=</v>
      </c>
    </row>
    <row r="793" spans="1:61" ht="9.75" hidden="1" customHeight="1" x14ac:dyDescent="0.15">
      <c r="A793" s="143"/>
      <c r="B793" s="144"/>
      <c r="C793" s="144"/>
      <c r="D793" s="144"/>
      <c r="E793" s="144"/>
      <c r="F793" s="144"/>
      <c r="G793" s="144"/>
      <c r="H793" s="144"/>
      <c r="I793" s="14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row>
    <row r="794" spans="1:61" ht="9.75" hidden="1" customHeight="1" x14ac:dyDescent="0.15">
      <c r="A794" s="140" t="s">
        <v>285</v>
      </c>
      <c r="B794" s="141"/>
      <c r="C794" s="141"/>
      <c r="D794" s="141"/>
      <c r="E794" s="141"/>
      <c r="F794" s="141"/>
      <c r="G794" s="141"/>
      <c r="H794" s="141"/>
      <c r="I794" s="141"/>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BG794" s="13" t="s">
        <v>512</v>
      </c>
      <c r="BH794" s="13">
        <v>72</v>
      </c>
      <c r="BI794" s="13" t="str">
        <f>"ITEM"&amp;BH794&amp; BG794 &amp;"="&amp; IF(TRIM($J794)="","",$J794)</f>
        <v>ITEM72#KBN3_9=</v>
      </c>
    </row>
    <row r="795" spans="1:61" ht="9.75" hidden="1" customHeight="1" x14ac:dyDescent="0.15">
      <c r="A795" s="147"/>
      <c r="B795" s="148"/>
      <c r="C795" s="148"/>
      <c r="D795" s="148"/>
      <c r="E795" s="148"/>
      <c r="F795" s="148"/>
      <c r="G795" s="148"/>
      <c r="H795" s="148"/>
      <c r="I795" s="148"/>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BG795" s="13" t="s">
        <v>432</v>
      </c>
      <c r="BH795" s="13" t="s">
        <v>432</v>
      </c>
    </row>
    <row r="796" spans="1:61" ht="9.75" hidden="1" customHeight="1" x14ac:dyDescent="0.15">
      <c r="A796" s="143"/>
      <c r="B796" s="144"/>
      <c r="C796" s="144"/>
      <c r="D796" s="144"/>
      <c r="E796" s="144"/>
      <c r="F796" s="144"/>
      <c r="G796" s="144"/>
      <c r="H796" s="144"/>
      <c r="I796" s="14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BG796" s="13" t="s">
        <v>432</v>
      </c>
      <c r="BH796" s="13" t="s">
        <v>432</v>
      </c>
    </row>
    <row r="797" spans="1:61" ht="9.75" hidden="1" customHeight="1" x14ac:dyDescent="0.15">
      <c r="A797" s="140" t="s">
        <v>286</v>
      </c>
      <c r="B797" s="141"/>
      <c r="C797" s="141"/>
      <c r="D797" s="141"/>
      <c r="E797" s="141"/>
      <c r="F797" s="141"/>
      <c r="G797" s="141"/>
      <c r="H797" s="141"/>
      <c r="I797" s="141"/>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BG797" s="13" t="s">
        <v>512</v>
      </c>
      <c r="BH797" s="13">
        <v>73</v>
      </c>
      <c r="BI797" s="13" t="str">
        <f>"ITEM"&amp;BH797&amp; BG797 &amp;"="&amp; IF(TRIM($J797)="","",$J797)</f>
        <v>ITEM73#KBN3_9=</v>
      </c>
    </row>
    <row r="798" spans="1:61" ht="9.75" hidden="1" customHeight="1" x14ac:dyDescent="0.15">
      <c r="A798" s="143"/>
      <c r="B798" s="144"/>
      <c r="C798" s="144"/>
      <c r="D798" s="144"/>
      <c r="E798" s="144"/>
      <c r="F798" s="144"/>
      <c r="G798" s="144"/>
      <c r="H798" s="144"/>
      <c r="I798" s="14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BG798" s="13" t="s">
        <v>432</v>
      </c>
      <c r="BH798" s="13" t="s">
        <v>432</v>
      </c>
    </row>
    <row r="799" spans="1:61" ht="9.75" hidden="1" customHeight="1" x14ac:dyDescent="0.15">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15">
      <c r="A800" s="147"/>
      <c r="B800" s="148"/>
      <c r="C800" s="148"/>
      <c r="D800" s="148"/>
      <c r="E800" s="148"/>
      <c r="F800" s="148"/>
      <c r="G800" s="148"/>
      <c r="H800" s="148"/>
      <c r="I800" s="148"/>
      <c r="J800" s="167"/>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hidden="1" customHeight="1" x14ac:dyDescent="0.15">
      <c r="A801" s="147"/>
      <c r="B801" s="148"/>
      <c r="C801" s="148"/>
      <c r="D801" s="148"/>
      <c r="E801" s="148"/>
      <c r="F801" s="148"/>
      <c r="G801" s="148"/>
      <c r="H801" s="148"/>
      <c r="I801" s="148"/>
      <c r="J801" s="93" t="s">
        <v>444</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hidden="1" customHeight="1" x14ac:dyDescent="0.15">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hidden="1" customHeight="1" x14ac:dyDescent="0.15">
      <c r="A803" s="147"/>
      <c r="B803" s="148"/>
      <c r="C803" s="148"/>
      <c r="D803" s="148"/>
      <c r="E803" s="148"/>
      <c r="F803" s="148"/>
      <c r="G803" s="148"/>
      <c r="H803" s="148"/>
      <c r="I803" s="148"/>
      <c r="J803" s="167"/>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hidden="1" customHeight="1" x14ac:dyDescent="0.15">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hidden="1" customHeight="1" x14ac:dyDescent="0.15">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9.75" hidden="1" customHeight="1" x14ac:dyDescent="0.15">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9.75" hidden="1" customHeight="1" x14ac:dyDescent="0.15">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9.75" hidden="1" customHeight="1" x14ac:dyDescent="0.15">
      <c r="A808" s="140" t="s">
        <v>289</v>
      </c>
      <c r="B808" s="141"/>
      <c r="C808" s="141"/>
      <c r="D808" s="141"/>
      <c r="E808" s="141"/>
      <c r="F808" s="141"/>
      <c r="G808" s="141"/>
      <c r="H808" s="141"/>
      <c r="I808" s="141"/>
      <c r="J808" s="170" t="s">
        <v>127</v>
      </c>
      <c r="K808" s="168"/>
      <c r="L808" s="80" t="s">
        <v>121</v>
      </c>
      <c r="M808" s="80"/>
      <c r="N808" s="80"/>
      <c r="O808" s="80"/>
      <c r="P808" s="80"/>
      <c r="Q808" s="80"/>
      <c r="R808" s="80"/>
      <c r="S808" s="80"/>
      <c r="T808" s="80"/>
      <c r="U808" s="80"/>
      <c r="V808" s="80"/>
      <c r="W808" s="80"/>
      <c r="X808" s="169" t="s">
        <v>127</v>
      </c>
      <c r="Y808" s="168"/>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9.75" hidden="1" customHeight="1" x14ac:dyDescent="0.15">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hidden="1" customHeight="1" x14ac:dyDescent="0.15">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hidden="1" customHeight="1" x14ac:dyDescent="0.15">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hidden="1" customHeight="1" x14ac:dyDescent="0.15">
      <c r="A812" s="147"/>
      <c r="B812" s="148"/>
      <c r="C812" s="148"/>
      <c r="D812" s="148"/>
      <c r="E812" s="148"/>
      <c r="F812" s="148"/>
      <c r="G812" s="148"/>
      <c r="H812" s="148"/>
      <c r="I812" s="148"/>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hidden="1" customHeight="1" x14ac:dyDescent="0.15">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hidden="1" customHeight="1" x14ac:dyDescent="0.15">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hidden="1" customHeight="1" x14ac:dyDescent="0.15">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hidden="1" customHeight="1" x14ac:dyDescent="0.15">
      <c r="A816" s="140" t="s">
        <v>290</v>
      </c>
      <c r="B816" s="141"/>
      <c r="C816" s="141"/>
      <c r="D816" s="141"/>
      <c r="E816" s="141"/>
      <c r="F816" s="141"/>
      <c r="G816" s="141"/>
      <c r="H816" s="141"/>
      <c r="I816" s="141"/>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4"/>
      <c r="AL816" s="154"/>
      <c r="AM816" s="154"/>
      <c r="BG816" s="13" t="s">
        <v>512</v>
      </c>
      <c r="BH816" s="13">
        <v>84</v>
      </c>
      <c r="BI816" s="13" t="str">
        <f>"ITEM"&amp;BH816&amp; BG816 &amp;"="&amp;IF(TRIM($J816)="","",TEXT(J816,"yyyymmdd"))</f>
        <v>ITEM84#KBN3_9=</v>
      </c>
    </row>
    <row r="817" spans="1:61" ht="9.75" hidden="1" customHeight="1" x14ac:dyDescent="0.15">
      <c r="A817" s="147"/>
      <c r="B817" s="148"/>
      <c r="C817" s="148"/>
      <c r="D817" s="148"/>
      <c r="E817" s="148"/>
      <c r="F817" s="148"/>
      <c r="G817" s="148"/>
      <c r="H817" s="148"/>
      <c r="I817" s="148"/>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4"/>
      <c r="AL817" s="154"/>
      <c r="AM817" s="154"/>
      <c r="BG817" s="13" t="s">
        <v>432</v>
      </c>
      <c r="BH817" s="13" t="s">
        <v>432</v>
      </c>
    </row>
    <row r="818" spans="1:61" ht="9.75" hidden="1" customHeight="1" thickBot="1" x14ac:dyDescent="0.2">
      <c r="A818" s="143"/>
      <c r="B818" s="144"/>
      <c r="C818" s="144"/>
      <c r="D818" s="144"/>
      <c r="E818" s="144"/>
      <c r="F818" s="144"/>
      <c r="G818" s="144"/>
      <c r="H818" s="144"/>
      <c r="I818" s="14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4"/>
      <c r="AL818" s="154"/>
      <c r="AM818" s="154"/>
      <c r="BG818" s="13" t="s">
        <v>432</v>
      </c>
      <c r="BH818" s="13" t="s">
        <v>432</v>
      </c>
    </row>
    <row r="819" spans="1:61" ht="9.75" hidden="1" customHeight="1" x14ac:dyDescent="0.15">
      <c r="A819" s="231" t="s">
        <v>373</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513</v>
      </c>
      <c r="BH819" s="13">
        <v>70</v>
      </c>
      <c r="BI819" s="13" t="str">
        <f>"ITEM"&amp;BH819&amp;BG819&amp;"="&amp;IF(TRIM($J819)="","",$J819)</f>
        <v>ITEM70#KBN3_10=</v>
      </c>
    </row>
    <row r="820" spans="1:61" ht="9.75" hidden="1" customHeight="1" thickBot="1" x14ac:dyDescent="0.2">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15">
      <c r="A821" s="147" t="s">
        <v>96</v>
      </c>
      <c r="B821" s="148"/>
      <c r="C821" s="148"/>
      <c r="D821" s="148"/>
      <c r="E821" s="148"/>
      <c r="F821" s="148"/>
      <c r="G821" s="148"/>
      <c r="H821" s="148"/>
      <c r="I821" s="148"/>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4"/>
      <c r="AL821" s="154"/>
      <c r="AM821" s="154"/>
      <c r="BG821" s="13" t="s">
        <v>513</v>
      </c>
      <c r="BH821" s="13">
        <v>71</v>
      </c>
      <c r="BI821" s="13" t="str">
        <f>"ITEM"&amp;BH821&amp; BG821 &amp;"="&amp; IF(TRIM($J821)="","",$J821)</f>
        <v>ITEM71#KBN3_10=</v>
      </c>
    </row>
    <row r="822" spans="1:61" ht="9.75" hidden="1" customHeight="1" x14ac:dyDescent="0.15">
      <c r="A822" s="143"/>
      <c r="B822" s="144"/>
      <c r="C822" s="144"/>
      <c r="D822" s="144"/>
      <c r="E822" s="144"/>
      <c r="F822" s="144"/>
      <c r="G822" s="144"/>
      <c r="H822" s="144"/>
      <c r="I822" s="14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4"/>
      <c r="AL822" s="154"/>
      <c r="AM822" s="154"/>
    </row>
    <row r="823" spans="1:61" ht="9.75" hidden="1" customHeight="1" x14ac:dyDescent="0.15">
      <c r="A823" s="140" t="s">
        <v>285</v>
      </c>
      <c r="B823" s="141"/>
      <c r="C823" s="141"/>
      <c r="D823" s="141"/>
      <c r="E823" s="141"/>
      <c r="F823" s="141"/>
      <c r="G823" s="141"/>
      <c r="H823" s="141"/>
      <c r="I823" s="141"/>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BG823" s="13" t="s">
        <v>513</v>
      </c>
      <c r="BH823" s="13">
        <v>72</v>
      </c>
      <c r="BI823" s="13" t="str">
        <f>"ITEM"&amp;BH823&amp; BG823 &amp;"="&amp; IF(TRIM($J823)="","",$J823)</f>
        <v>ITEM72#KBN3_10=</v>
      </c>
    </row>
    <row r="824" spans="1:61" ht="9.75" hidden="1" customHeight="1" x14ac:dyDescent="0.15">
      <c r="A824" s="147"/>
      <c r="B824" s="148"/>
      <c r="C824" s="148"/>
      <c r="D824" s="148"/>
      <c r="E824" s="148"/>
      <c r="F824" s="148"/>
      <c r="G824" s="148"/>
      <c r="H824" s="148"/>
      <c r="I824" s="148"/>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4"/>
      <c r="AL824" s="154"/>
      <c r="AM824" s="154"/>
      <c r="BG824" s="13" t="s">
        <v>432</v>
      </c>
      <c r="BH824" s="13" t="s">
        <v>432</v>
      </c>
    </row>
    <row r="825" spans="1:61" ht="9.75" hidden="1" customHeight="1" x14ac:dyDescent="0.15">
      <c r="A825" s="143"/>
      <c r="B825" s="144"/>
      <c r="C825" s="144"/>
      <c r="D825" s="144"/>
      <c r="E825" s="144"/>
      <c r="F825" s="144"/>
      <c r="G825" s="144"/>
      <c r="H825" s="144"/>
      <c r="I825" s="14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BG825" s="13" t="s">
        <v>432</v>
      </c>
      <c r="BH825" s="13" t="s">
        <v>432</v>
      </c>
    </row>
    <row r="826" spans="1:61" ht="9.75" hidden="1" customHeight="1" x14ac:dyDescent="0.15">
      <c r="A826" s="140" t="s">
        <v>286</v>
      </c>
      <c r="B826" s="141"/>
      <c r="C826" s="141"/>
      <c r="D826" s="141"/>
      <c r="E826" s="141"/>
      <c r="F826" s="141"/>
      <c r="G826" s="141"/>
      <c r="H826" s="141"/>
      <c r="I826" s="141"/>
      <c r="J826" s="154"/>
      <c r="K826" s="154"/>
      <c r="L826" s="154"/>
      <c r="M826" s="154"/>
      <c r="N826" s="154"/>
      <c r="O826" s="154"/>
      <c r="P826" s="154"/>
      <c r="Q826" s="154"/>
      <c r="R826" s="154"/>
      <c r="S826" s="154"/>
      <c r="T826" s="154"/>
      <c r="U826" s="154"/>
      <c r="V826" s="154"/>
      <c r="W826" s="154"/>
      <c r="X826" s="154"/>
      <c r="Y826" s="154"/>
      <c r="Z826" s="154"/>
      <c r="AA826" s="154"/>
      <c r="AB826" s="154"/>
      <c r="AC826" s="154"/>
      <c r="AD826" s="154"/>
      <c r="AE826" s="154"/>
      <c r="AF826" s="154"/>
      <c r="AG826" s="154"/>
      <c r="AH826" s="154"/>
      <c r="AI826" s="154"/>
      <c r="AJ826" s="154"/>
      <c r="AK826" s="154"/>
      <c r="AL826" s="154"/>
      <c r="AM826" s="154"/>
      <c r="BG826" s="13" t="s">
        <v>513</v>
      </c>
      <c r="BH826" s="13">
        <v>73</v>
      </c>
      <c r="BI826" s="13" t="str">
        <f>"ITEM"&amp;BH826&amp; BG826 &amp;"="&amp; IF(TRIM($J826)="","",$J826)</f>
        <v>ITEM73#KBN3_10=</v>
      </c>
    </row>
    <row r="827" spans="1:61" ht="9.75" hidden="1" customHeight="1" x14ac:dyDescent="0.15">
      <c r="A827" s="143"/>
      <c r="B827" s="144"/>
      <c r="C827" s="144"/>
      <c r="D827" s="144"/>
      <c r="E827" s="144"/>
      <c r="F827" s="144"/>
      <c r="G827" s="144"/>
      <c r="H827" s="144"/>
      <c r="I827" s="144"/>
      <c r="J827" s="154"/>
      <c r="K827" s="154"/>
      <c r="L827" s="154"/>
      <c r="M827" s="154"/>
      <c r="N827" s="154"/>
      <c r="O827" s="154"/>
      <c r="P827" s="154"/>
      <c r="Q827" s="154"/>
      <c r="R827" s="154"/>
      <c r="S827" s="154"/>
      <c r="T827" s="154"/>
      <c r="U827" s="154"/>
      <c r="V827" s="154"/>
      <c r="W827" s="154"/>
      <c r="X827" s="154"/>
      <c r="Y827" s="154"/>
      <c r="Z827" s="154"/>
      <c r="AA827" s="154"/>
      <c r="AB827" s="154"/>
      <c r="AC827" s="154"/>
      <c r="AD827" s="154"/>
      <c r="AE827" s="154"/>
      <c r="AF827" s="154"/>
      <c r="AG827" s="154"/>
      <c r="AH827" s="154"/>
      <c r="AI827" s="154"/>
      <c r="AJ827" s="154"/>
      <c r="AK827" s="154"/>
      <c r="AL827" s="154"/>
      <c r="AM827" s="154"/>
      <c r="BG827" s="13" t="s">
        <v>432</v>
      </c>
      <c r="BH827" s="13" t="s">
        <v>432</v>
      </c>
    </row>
    <row r="828" spans="1:61" ht="9.75" hidden="1" customHeight="1" x14ac:dyDescent="0.15">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15">
      <c r="A829" s="147"/>
      <c r="B829" s="148"/>
      <c r="C829" s="148"/>
      <c r="D829" s="148"/>
      <c r="E829" s="148"/>
      <c r="F829" s="148"/>
      <c r="G829" s="148"/>
      <c r="H829" s="148"/>
      <c r="I829" s="148"/>
      <c r="J829" s="167"/>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hidden="1" customHeight="1" x14ac:dyDescent="0.15">
      <c r="A830" s="147"/>
      <c r="B830" s="148"/>
      <c r="C830" s="148"/>
      <c r="D830" s="148"/>
      <c r="E830" s="148"/>
      <c r="F830" s="148"/>
      <c r="G830" s="148"/>
      <c r="H830" s="148"/>
      <c r="I830" s="148"/>
      <c r="J830" s="93" t="s">
        <v>444</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hidden="1" customHeight="1" x14ac:dyDescent="0.15">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hidden="1" customHeight="1" x14ac:dyDescent="0.15">
      <c r="A832" s="147"/>
      <c r="B832" s="148"/>
      <c r="C832" s="148"/>
      <c r="D832" s="148"/>
      <c r="E832" s="148"/>
      <c r="F832" s="148"/>
      <c r="G832" s="148"/>
      <c r="H832" s="148"/>
      <c r="I832" s="148"/>
      <c r="J832" s="167"/>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hidden="1" customHeight="1" x14ac:dyDescent="0.15">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hidden="1" customHeight="1" x14ac:dyDescent="0.15">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9.75" hidden="1" customHeight="1" x14ac:dyDescent="0.15">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9.75" hidden="1" customHeight="1" x14ac:dyDescent="0.15">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9.75" hidden="1" customHeight="1" x14ac:dyDescent="0.15">
      <c r="A837" s="140" t="s">
        <v>289</v>
      </c>
      <c r="B837" s="141"/>
      <c r="C837" s="141"/>
      <c r="D837" s="141"/>
      <c r="E837" s="141"/>
      <c r="F837" s="141"/>
      <c r="G837" s="141"/>
      <c r="H837" s="141"/>
      <c r="I837" s="141"/>
      <c r="J837" s="170" t="s">
        <v>127</v>
      </c>
      <c r="K837" s="168"/>
      <c r="L837" s="80" t="s">
        <v>121</v>
      </c>
      <c r="M837" s="80"/>
      <c r="N837" s="80"/>
      <c r="O837" s="80"/>
      <c r="P837" s="80"/>
      <c r="Q837" s="80"/>
      <c r="R837" s="80"/>
      <c r="S837" s="80"/>
      <c r="T837" s="80"/>
      <c r="U837" s="80"/>
      <c r="V837" s="80"/>
      <c r="W837" s="80"/>
      <c r="X837" s="169" t="s">
        <v>127</v>
      </c>
      <c r="Y837" s="168"/>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9.75" hidden="1" customHeight="1" x14ac:dyDescent="0.15">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hidden="1" customHeight="1" x14ac:dyDescent="0.15">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hidden="1" customHeight="1" x14ac:dyDescent="0.15">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hidden="1" customHeight="1" x14ac:dyDescent="0.15">
      <c r="A841" s="147"/>
      <c r="B841" s="148"/>
      <c r="C841" s="148"/>
      <c r="D841" s="148"/>
      <c r="E841" s="148"/>
      <c r="F841" s="148"/>
      <c r="G841" s="148"/>
      <c r="H841" s="148"/>
      <c r="I841" s="148"/>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hidden="1" customHeight="1" x14ac:dyDescent="0.15">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hidden="1" customHeight="1" x14ac:dyDescent="0.15">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hidden="1" customHeight="1" x14ac:dyDescent="0.15">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hidden="1" customHeight="1" x14ac:dyDescent="0.15">
      <c r="A845" s="140" t="s">
        <v>290</v>
      </c>
      <c r="B845" s="141"/>
      <c r="C845" s="141"/>
      <c r="D845" s="141"/>
      <c r="E845" s="141"/>
      <c r="F845" s="141"/>
      <c r="G845" s="141"/>
      <c r="H845" s="141"/>
      <c r="I845" s="141"/>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BG845" s="13" t="s">
        <v>513</v>
      </c>
      <c r="BH845" s="13">
        <v>84</v>
      </c>
      <c r="BI845" s="13" t="str">
        <f>"ITEM"&amp;BH845&amp; BG845 &amp;"="&amp;IF(TRIM($J845)="","",TEXT(J845,"yyyymmdd"))</f>
        <v>ITEM84#KBN3_10=</v>
      </c>
    </row>
    <row r="846" spans="1:61" ht="9.75" hidden="1" customHeight="1" x14ac:dyDescent="0.15">
      <c r="A846" s="147"/>
      <c r="B846" s="148"/>
      <c r="C846" s="148"/>
      <c r="D846" s="148"/>
      <c r="E846" s="148"/>
      <c r="F846" s="148"/>
      <c r="G846" s="148"/>
      <c r="H846" s="148"/>
      <c r="I846" s="148"/>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4"/>
      <c r="AL846" s="154"/>
      <c r="AM846" s="154"/>
      <c r="BG846" s="13" t="s">
        <v>432</v>
      </c>
      <c r="BH846" s="13" t="s">
        <v>432</v>
      </c>
    </row>
    <row r="847" spans="1:61" ht="9.75" hidden="1" customHeight="1" x14ac:dyDescent="0.15">
      <c r="A847" s="143"/>
      <c r="B847" s="144"/>
      <c r="C847" s="144"/>
      <c r="D847" s="144"/>
      <c r="E847" s="144"/>
      <c r="F847" s="144"/>
      <c r="G847" s="144"/>
      <c r="H847" s="144"/>
      <c r="I847" s="14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BG847" s="13" t="s">
        <v>432</v>
      </c>
      <c r="BH847" s="13" t="s">
        <v>432</v>
      </c>
    </row>
    <row r="848" spans="1:61" ht="9.75" customHeight="1" x14ac:dyDescent="0.15">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customHeight="1" x14ac:dyDescent="0.15">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hidden="1" customHeight="1" x14ac:dyDescent="0.15">
      <c r="A850" s="231" t="s">
        <v>375</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514</v>
      </c>
      <c r="BH850" s="13">
        <v>70</v>
      </c>
      <c r="BI850" s="13" t="str">
        <f>"ITEM"&amp;BH850&amp;BG850&amp;"="&amp;IF(TRIM($J850)="","",$J850)</f>
        <v>ITEM70#KBN3_11=</v>
      </c>
    </row>
    <row r="851" spans="1:61" ht="9.75" hidden="1" customHeight="1" thickBot="1" x14ac:dyDescent="0.2">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15">
      <c r="A852" s="147" t="s">
        <v>96</v>
      </c>
      <c r="B852" s="148"/>
      <c r="C852" s="148"/>
      <c r="D852" s="148"/>
      <c r="E852" s="148"/>
      <c r="F852" s="148"/>
      <c r="G852" s="148"/>
      <c r="H852" s="148"/>
      <c r="I852" s="148"/>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BG852" s="13" t="s">
        <v>514</v>
      </c>
      <c r="BH852" s="13">
        <v>71</v>
      </c>
      <c r="BI852" s="13" t="str">
        <f>"ITEM"&amp;BH852&amp; BG852 &amp;"="&amp; IF(TRIM($J852)="","",$J852)</f>
        <v>ITEM71#KBN3_11=</v>
      </c>
    </row>
    <row r="853" spans="1:61" ht="9.75" hidden="1" customHeight="1" x14ac:dyDescent="0.15">
      <c r="A853" s="143"/>
      <c r="B853" s="144"/>
      <c r="C853" s="144"/>
      <c r="D853" s="144"/>
      <c r="E853" s="144"/>
      <c r="F853" s="144"/>
      <c r="G853" s="144"/>
      <c r="H853" s="144"/>
      <c r="I853" s="14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row>
    <row r="854" spans="1:61" ht="9.75" hidden="1" customHeight="1" x14ac:dyDescent="0.15">
      <c r="A854" s="140" t="s">
        <v>285</v>
      </c>
      <c r="B854" s="141"/>
      <c r="C854" s="141"/>
      <c r="D854" s="141"/>
      <c r="E854" s="141"/>
      <c r="F854" s="141"/>
      <c r="G854" s="141"/>
      <c r="H854" s="141"/>
      <c r="I854" s="141"/>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BG854" s="13" t="s">
        <v>514</v>
      </c>
      <c r="BH854" s="13">
        <v>72</v>
      </c>
      <c r="BI854" s="13" t="str">
        <f>"ITEM"&amp;BH854&amp; BG854 &amp;"="&amp; IF(TRIM($J854)="","",$J854)</f>
        <v>ITEM72#KBN3_11=</v>
      </c>
    </row>
    <row r="855" spans="1:61" ht="9.75" hidden="1" customHeight="1" x14ac:dyDescent="0.15">
      <c r="A855" s="147"/>
      <c r="B855" s="148"/>
      <c r="C855" s="148"/>
      <c r="D855" s="148"/>
      <c r="E855" s="148"/>
      <c r="F855" s="148"/>
      <c r="G855" s="148"/>
      <c r="H855" s="148"/>
      <c r="I855" s="148"/>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4"/>
      <c r="AL855" s="154"/>
      <c r="AM855" s="154"/>
      <c r="BG855" s="13" t="s">
        <v>432</v>
      </c>
      <c r="BH855" s="13" t="s">
        <v>432</v>
      </c>
    </row>
    <row r="856" spans="1:61" ht="9.75" hidden="1" customHeight="1" x14ac:dyDescent="0.15">
      <c r="A856" s="143"/>
      <c r="B856" s="144"/>
      <c r="C856" s="144"/>
      <c r="D856" s="144"/>
      <c r="E856" s="144"/>
      <c r="F856" s="144"/>
      <c r="G856" s="144"/>
      <c r="H856" s="144"/>
      <c r="I856" s="14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4"/>
      <c r="AL856" s="154"/>
      <c r="AM856" s="154"/>
      <c r="BG856" s="13" t="s">
        <v>432</v>
      </c>
      <c r="BH856" s="13" t="s">
        <v>432</v>
      </c>
    </row>
    <row r="857" spans="1:61" ht="9.75" hidden="1" customHeight="1" x14ac:dyDescent="0.15">
      <c r="A857" s="140" t="s">
        <v>286</v>
      </c>
      <c r="B857" s="141"/>
      <c r="C857" s="141"/>
      <c r="D857" s="141"/>
      <c r="E857" s="141"/>
      <c r="F857" s="141"/>
      <c r="G857" s="141"/>
      <c r="H857" s="141"/>
      <c r="I857" s="141"/>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BG857" s="13" t="s">
        <v>514</v>
      </c>
      <c r="BH857" s="13">
        <v>73</v>
      </c>
      <c r="BI857" s="13" t="str">
        <f>"ITEM"&amp;BH857&amp; BG857 &amp;"="&amp; IF(TRIM($J857)="","",$J857)</f>
        <v>ITEM73#KBN3_11=</v>
      </c>
    </row>
    <row r="858" spans="1:61" ht="9.75" hidden="1" customHeight="1" x14ac:dyDescent="0.15">
      <c r="A858" s="143"/>
      <c r="B858" s="144"/>
      <c r="C858" s="144"/>
      <c r="D858" s="144"/>
      <c r="E858" s="144"/>
      <c r="F858" s="144"/>
      <c r="G858" s="144"/>
      <c r="H858" s="144"/>
      <c r="I858" s="14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BG858" s="13" t="s">
        <v>432</v>
      </c>
      <c r="BH858" s="13" t="s">
        <v>432</v>
      </c>
    </row>
    <row r="859" spans="1:61" ht="9.75" hidden="1" customHeight="1" x14ac:dyDescent="0.15">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15">
      <c r="A860" s="147"/>
      <c r="B860" s="148"/>
      <c r="C860" s="148"/>
      <c r="D860" s="148"/>
      <c r="E860" s="148"/>
      <c r="F860" s="148"/>
      <c r="G860" s="148"/>
      <c r="H860" s="148"/>
      <c r="I860" s="148"/>
      <c r="J860" s="167"/>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hidden="1" customHeight="1" x14ac:dyDescent="0.15">
      <c r="A861" s="147"/>
      <c r="B861" s="148"/>
      <c r="C861" s="148"/>
      <c r="D861" s="148"/>
      <c r="E861" s="148"/>
      <c r="F861" s="148"/>
      <c r="G861" s="148"/>
      <c r="H861" s="148"/>
      <c r="I861" s="148"/>
      <c r="J861" s="93" t="s">
        <v>444</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hidden="1" customHeight="1" x14ac:dyDescent="0.15">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hidden="1" customHeight="1" x14ac:dyDescent="0.15">
      <c r="A863" s="147"/>
      <c r="B863" s="148"/>
      <c r="C863" s="148"/>
      <c r="D863" s="148"/>
      <c r="E863" s="148"/>
      <c r="F863" s="148"/>
      <c r="G863" s="148"/>
      <c r="H863" s="148"/>
      <c r="I863" s="148"/>
      <c r="J863" s="167"/>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hidden="1" customHeight="1" x14ac:dyDescent="0.15">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hidden="1" customHeight="1" x14ac:dyDescent="0.15">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9.75" hidden="1" customHeight="1" x14ac:dyDescent="0.15">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9.75" hidden="1" customHeight="1" x14ac:dyDescent="0.15">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9.75" hidden="1" customHeight="1" x14ac:dyDescent="0.15">
      <c r="A868" s="140" t="s">
        <v>289</v>
      </c>
      <c r="B868" s="141"/>
      <c r="C868" s="141"/>
      <c r="D868" s="141"/>
      <c r="E868" s="141"/>
      <c r="F868" s="141"/>
      <c r="G868" s="141"/>
      <c r="H868" s="141"/>
      <c r="I868" s="141"/>
      <c r="J868" s="170" t="s">
        <v>127</v>
      </c>
      <c r="K868" s="168"/>
      <c r="L868" s="80" t="s">
        <v>121</v>
      </c>
      <c r="M868" s="80"/>
      <c r="N868" s="80"/>
      <c r="O868" s="80"/>
      <c r="P868" s="80"/>
      <c r="Q868" s="80"/>
      <c r="R868" s="80"/>
      <c r="S868" s="80"/>
      <c r="T868" s="80"/>
      <c r="U868" s="80"/>
      <c r="V868" s="80"/>
      <c r="W868" s="80"/>
      <c r="X868" s="169" t="s">
        <v>127</v>
      </c>
      <c r="Y868" s="168"/>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9.75" hidden="1" customHeight="1" x14ac:dyDescent="0.15">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hidden="1" customHeight="1" x14ac:dyDescent="0.15">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hidden="1" customHeight="1" x14ac:dyDescent="0.15">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hidden="1" customHeight="1" x14ac:dyDescent="0.15">
      <c r="A872" s="147"/>
      <c r="B872" s="148"/>
      <c r="C872" s="148"/>
      <c r="D872" s="148"/>
      <c r="E872" s="148"/>
      <c r="F872" s="148"/>
      <c r="G872" s="148"/>
      <c r="H872" s="148"/>
      <c r="I872" s="148"/>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hidden="1" customHeight="1" x14ac:dyDescent="0.15">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hidden="1" customHeight="1" x14ac:dyDescent="0.15">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hidden="1" customHeight="1" x14ac:dyDescent="0.15">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hidden="1" customHeight="1" x14ac:dyDescent="0.15">
      <c r="A876" s="140" t="s">
        <v>290</v>
      </c>
      <c r="B876" s="141"/>
      <c r="C876" s="141"/>
      <c r="D876" s="141"/>
      <c r="E876" s="141"/>
      <c r="F876" s="141"/>
      <c r="G876" s="141"/>
      <c r="H876" s="141"/>
      <c r="I876" s="141"/>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4"/>
      <c r="AL876" s="154"/>
      <c r="AM876" s="154"/>
      <c r="BG876" s="13" t="s">
        <v>514</v>
      </c>
      <c r="BH876" s="13">
        <v>84</v>
      </c>
      <c r="BI876" s="13" t="str">
        <f>"ITEM"&amp;BH876&amp; BG876 &amp;"="&amp;IF(TRIM($J876)="","",TEXT(J876,"yyyymmdd"))</f>
        <v>ITEM84#KBN3_11=</v>
      </c>
    </row>
    <row r="877" spans="1:61" ht="9.75" hidden="1" customHeight="1" x14ac:dyDescent="0.15">
      <c r="A877" s="147"/>
      <c r="B877" s="148"/>
      <c r="C877" s="148"/>
      <c r="D877" s="148"/>
      <c r="E877" s="148"/>
      <c r="F877" s="148"/>
      <c r="G877" s="148"/>
      <c r="H877" s="148"/>
      <c r="I877" s="148"/>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4"/>
      <c r="AL877" s="154"/>
      <c r="AM877" s="154"/>
      <c r="BG877" s="13" t="s">
        <v>432</v>
      </c>
      <c r="BH877" s="13" t="s">
        <v>432</v>
      </c>
    </row>
    <row r="878" spans="1:61" ht="9.75" hidden="1" customHeight="1" thickBot="1" x14ac:dyDescent="0.2">
      <c r="A878" s="143"/>
      <c r="B878" s="144"/>
      <c r="C878" s="144"/>
      <c r="D878" s="144"/>
      <c r="E878" s="144"/>
      <c r="F878" s="144"/>
      <c r="G878" s="144"/>
      <c r="H878" s="144"/>
      <c r="I878" s="14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4"/>
      <c r="AL878" s="154"/>
      <c r="AM878" s="154"/>
      <c r="BG878" s="13" t="s">
        <v>432</v>
      </c>
      <c r="BH878" s="13" t="s">
        <v>432</v>
      </c>
    </row>
    <row r="879" spans="1:61" ht="9.75" hidden="1" customHeight="1" x14ac:dyDescent="0.15">
      <c r="A879" s="231" t="s">
        <v>376</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515</v>
      </c>
      <c r="BH879" s="13">
        <v>70</v>
      </c>
      <c r="BI879" s="13" t="str">
        <f>"ITEM"&amp;BH879&amp;BG879&amp;"="&amp;IF(TRIM($J879)="","",$J879)</f>
        <v>ITEM70#KBN3_12=</v>
      </c>
    </row>
    <row r="880" spans="1:61" ht="9.75" hidden="1" customHeight="1" thickBot="1" x14ac:dyDescent="0.2">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15">
      <c r="A881" s="147" t="s">
        <v>96</v>
      </c>
      <c r="B881" s="148"/>
      <c r="C881" s="148"/>
      <c r="D881" s="148"/>
      <c r="E881" s="148"/>
      <c r="F881" s="148"/>
      <c r="G881" s="148"/>
      <c r="H881" s="148"/>
      <c r="I881" s="148"/>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4"/>
      <c r="AL881" s="154"/>
      <c r="AM881" s="154"/>
      <c r="BG881" s="13" t="s">
        <v>515</v>
      </c>
      <c r="BH881" s="13">
        <v>71</v>
      </c>
      <c r="BI881" s="13" t="str">
        <f>"ITEM"&amp;BH881&amp; BG881 &amp;"="&amp; IF(TRIM($J881)="","",$J881)</f>
        <v>ITEM71#KBN3_12=</v>
      </c>
    </row>
    <row r="882" spans="1:61" ht="9.75" hidden="1" customHeight="1" x14ac:dyDescent="0.15">
      <c r="A882" s="143"/>
      <c r="B882" s="144"/>
      <c r="C882" s="144"/>
      <c r="D882" s="144"/>
      <c r="E882" s="144"/>
      <c r="F882" s="144"/>
      <c r="G882" s="144"/>
      <c r="H882" s="144"/>
      <c r="I882" s="14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row>
    <row r="883" spans="1:61" ht="9.75" hidden="1" customHeight="1" x14ac:dyDescent="0.15">
      <c r="A883" s="140" t="s">
        <v>285</v>
      </c>
      <c r="B883" s="141"/>
      <c r="C883" s="141"/>
      <c r="D883" s="141"/>
      <c r="E883" s="141"/>
      <c r="F883" s="141"/>
      <c r="G883" s="141"/>
      <c r="H883" s="141"/>
      <c r="I883" s="141"/>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BG883" s="13" t="s">
        <v>515</v>
      </c>
      <c r="BH883" s="13">
        <v>72</v>
      </c>
      <c r="BI883" s="13" t="str">
        <f>"ITEM"&amp;BH883&amp; BG883 &amp;"="&amp; IF(TRIM($J883)="","",$J883)</f>
        <v>ITEM72#KBN3_12=</v>
      </c>
    </row>
    <row r="884" spans="1:61" ht="9.75" hidden="1" customHeight="1" x14ac:dyDescent="0.15">
      <c r="A884" s="147"/>
      <c r="B884" s="148"/>
      <c r="C884" s="148"/>
      <c r="D884" s="148"/>
      <c r="E884" s="148"/>
      <c r="F884" s="148"/>
      <c r="G884" s="148"/>
      <c r="H884" s="148"/>
      <c r="I884" s="148"/>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4"/>
      <c r="AL884" s="154"/>
      <c r="AM884" s="154"/>
      <c r="BG884" s="13" t="s">
        <v>432</v>
      </c>
      <c r="BH884" s="13" t="s">
        <v>432</v>
      </c>
    </row>
    <row r="885" spans="1:61" ht="9.75" hidden="1" customHeight="1" x14ac:dyDescent="0.15">
      <c r="A885" s="143"/>
      <c r="B885" s="144"/>
      <c r="C885" s="144"/>
      <c r="D885" s="144"/>
      <c r="E885" s="144"/>
      <c r="F885" s="144"/>
      <c r="G885" s="144"/>
      <c r="H885" s="144"/>
      <c r="I885" s="14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4"/>
      <c r="AL885" s="154"/>
      <c r="AM885" s="154"/>
      <c r="BG885" s="13" t="s">
        <v>432</v>
      </c>
      <c r="BH885" s="13" t="s">
        <v>432</v>
      </c>
    </row>
    <row r="886" spans="1:61" ht="9.75" hidden="1" customHeight="1" x14ac:dyDescent="0.15">
      <c r="A886" s="140" t="s">
        <v>286</v>
      </c>
      <c r="B886" s="141"/>
      <c r="C886" s="141"/>
      <c r="D886" s="141"/>
      <c r="E886" s="141"/>
      <c r="F886" s="141"/>
      <c r="G886" s="141"/>
      <c r="H886" s="141"/>
      <c r="I886" s="141"/>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4"/>
      <c r="AL886" s="154"/>
      <c r="AM886" s="154"/>
      <c r="BG886" s="13" t="s">
        <v>515</v>
      </c>
      <c r="BH886" s="13">
        <v>73</v>
      </c>
      <c r="BI886" s="13" t="str">
        <f>"ITEM"&amp;BH886&amp; BG886 &amp;"="&amp; IF(TRIM($J886)="","",$J886)</f>
        <v>ITEM73#KBN3_12=</v>
      </c>
    </row>
    <row r="887" spans="1:61" ht="9.75" hidden="1" customHeight="1" x14ac:dyDescent="0.15">
      <c r="A887" s="143"/>
      <c r="B887" s="144"/>
      <c r="C887" s="144"/>
      <c r="D887" s="144"/>
      <c r="E887" s="144"/>
      <c r="F887" s="144"/>
      <c r="G887" s="144"/>
      <c r="H887" s="144"/>
      <c r="I887" s="14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4"/>
      <c r="AL887" s="154"/>
      <c r="AM887" s="154"/>
      <c r="BG887" s="13" t="s">
        <v>432</v>
      </c>
      <c r="BH887" s="13" t="s">
        <v>432</v>
      </c>
    </row>
    <row r="888" spans="1:61" ht="9.75" hidden="1" customHeight="1" x14ac:dyDescent="0.15">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15">
      <c r="A889" s="147"/>
      <c r="B889" s="148"/>
      <c r="C889" s="148"/>
      <c r="D889" s="148"/>
      <c r="E889" s="148"/>
      <c r="F889" s="148"/>
      <c r="G889" s="148"/>
      <c r="H889" s="148"/>
      <c r="I889" s="148"/>
      <c r="J889" s="167"/>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hidden="1" customHeight="1" x14ac:dyDescent="0.15">
      <c r="A890" s="147"/>
      <c r="B890" s="148"/>
      <c r="C890" s="148"/>
      <c r="D890" s="148"/>
      <c r="E890" s="148"/>
      <c r="F890" s="148"/>
      <c r="G890" s="148"/>
      <c r="H890" s="148"/>
      <c r="I890" s="148"/>
      <c r="J890" s="93" t="s">
        <v>444</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hidden="1" customHeight="1" x14ac:dyDescent="0.15">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hidden="1" customHeight="1" x14ac:dyDescent="0.15">
      <c r="A892" s="147"/>
      <c r="B892" s="148"/>
      <c r="C892" s="148"/>
      <c r="D892" s="148"/>
      <c r="E892" s="148"/>
      <c r="F892" s="148"/>
      <c r="G892" s="148"/>
      <c r="H892" s="148"/>
      <c r="I892" s="148"/>
      <c r="J892" s="167"/>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hidden="1" customHeight="1" x14ac:dyDescent="0.15">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hidden="1" customHeight="1" x14ac:dyDescent="0.15">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9.75" hidden="1" customHeight="1" x14ac:dyDescent="0.15">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9.75" hidden="1" customHeight="1" x14ac:dyDescent="0.15">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9.75" hidden="1" customHeight="1" x14ac:dyDescent="0.15">
      <c r="A897" s="140" t="s">
        <v>289</v>
      </c>
      <c r="B897" s="141"/>
      <c r="C897" s="141"/>
      <c r="D897" s="141"/>
      <c r="E897" s="141"/>
      <c r="F897" s="141"/>
      <c r="G897" s="141"/>
      <c r="H897" s="141"/>
      <c r="I897" s="141"/>
      <c r="J897" s="170" t="s">
        <v>127</v>
      </c>
      <c r="K897" s="168"/>
      <c r="L897" s="80" t="s">
        <v>121</v>
      </c>
      <c r="M897" s="80"/>
      <c r="N897" s="80"/>
      <c r="O897" s="80"/>
      <c r="P897" s="80"/>
      <c r="Q897" s="80"/>
      <c r="R897" s="80"/>
      <c r="S897" s="80"/>
      <c r="T897" s="80"/>
      <c r="U897" s="80"/>
      <c r="V897" s="80"/>
      <c r="W897" s="80"/>
      <c r="X897" s="169" t="s">
        <v>127</v>
      </c>
      <c r="Y897" s="168"/>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9.75" hidden="1" customHeight="1" x14ac:dyDescent="0.15">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hidden="1" customHeight="1" x14ac:dyDescent="0.15">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hidden="1" customHeight="1" x14ac:dyDescent="0.15">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hidden="1" customHeight="1" x14ac:dyDescent="0.15">
      <c r="A901" s="147"/>
      <c r="B901" s="148"/>
      <c r="C901" s="148"/>
      <c r="D901" s="148"/>
      <c r="E901" s="148"/>
      <c r="F901" s="148"/>
      <c r="G901" s="148"/>
      <c r="H901" s="148"/>
      <c r="I901" s="148"/>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hidden="1" customHeight="1" x14ac:dyDescent="0.15">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hidden="1" customHeight="1" x14ac:dyDescent="0.15">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hidden="1" customHeight="1" x14ac:dyDescent="0.15">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hidden="1" customHeight="1" x14ac:dyDescent="0.15">
      <c r="A905" s="140" t="s">
        <v>290</v>
      </c>
      <c r="B905" s="141"/>
      <c r="C905" s="141"/>
      <c r="D905" s="141"/>
      <c r="E905" s="141"/>
      <c r="F905" s="141"/>
      <c r="G905" s="141"/>
      <c r="H905" s="141"/>
      <c r="I905" s="141"/>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4"/>
      <c r="AL905" s="154"/>
      <c r="AM905" s="154"/>
      <c r="BG905" s="13" t="s">
        <v>515</v>
      </c>
      <c r="BH905" s="13">
        <v>84</v>
      </c>
      <c r="BI905" s="13" t="str">
        <f>"ITEM"&amp;BH905&amp; BG905 &amp;"="&amp;IF(TRIM($J905)="","",TEXT(J905,"yyyymmdd"))</f>
        <v>ITEM84#KBN3_12=</v>
      </c>
    </row>
    <row r="906" spans="1:61" ht="9.75" hidden="1" customHeight="1" x14ac:dyDescent="0.15">
      <c r="A906" s="147"/>
      <c r="B906" s="148"/>
      <c r="C906" s="148"/>
      <c r="D906" s="148"/>
      <c r="E906" s="148"/>
      <c r="F906" s="148"/>
      <c r="G906" s="148"/>
      <c r="H906" s="148"/>
      <c r="I906" s="148"/>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4"/>
      <c r="AL906" s="154"/>
      <c r="AM906" s="154"/>
      <c r="BG906" s="13" t="s">
        <v>432</v>
      </c>
      <c r="BH906" s="13" t="s">
        <v>432</v>
      </c>
    </row>
    <row r="907" spans="1:61" ht="9.75" hidden="1" customHeight="1" thickBot="1" x14ac:dyDescent="0.2">
      <c r="A907" s="143"/>
      <c r="B907" s="144"/>
      <c r="C907" s="144"/>
      <c r="D907" s="144"/>
      <c r="E907" s="144"/>
      <c r="F907" s="144"/>
      <c r="G907" s="144"/>
      <c r="H907" s="144"/>
      <c r="I907" s="14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4"/>
      <c r="AL907" s="154"/>
      <c r="AM907" s="154"/>
      <c r="BG907" s="13" t="s">
        <v>432</v>
      </c>
      <c r="BH907" s="13" t="s">
        <v>432</v>
      </c>
    </row>
    <row r="908" spans="1:61" ht="9.75" hidden="1" customHeight="1" x14ac:dyDescent="0.15">
      <c r="A908" s="231" t="s">
        <v>377</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516</v>
      </c>
      <c r="BH908" s="13">
        <v>70</v>
      </c>
      <c r="BI908" s="13" t="str">
        <f>"ITEM"&amp;BH908&amp;BG908&amp;"="&amp;IF(TRIM($J908)="","",$J908)</f>
        <v>ITEM70#KBN3_13=</v>
      </c>
    </row>
    <row r="909" spans="1:61" ht="9.75" hidden="1" customHeight="1" thickBot="1" x14ac:dyDescent="0.2">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15">
      <c r="A910" s="147" t="s">
        <v>96</v>
      </c>
      <c r="B910" s="148"/>
      <c r="C910" s="148"/>
      <c r="D910" s="148"/>
      <c r="E910" s="148"/>
      <c r="F910" s="148"/>
      <c r="G910" s="148"/>
      <c r="H910" s="148"/>
      <c r="I910" s="148"/>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4"/>
      <c r="AL910" s="154"/>
      <c r="AM910" s="154"/>
      <c r="BG910" s="13" t="s">
        <v>516</v>
      </c>
      <c r="BH910" s="13">
        <v>71</v>
      </c>
      <c r="BI910" s="13" t="str">
        <f>"ITEM"&amp;BH910&amp; BG910 &amp;"="&amp; IF(TRIM($J910)="","",$J910)</f>
        <v>ITEM71#KBN3_13=</v>
      </c>
    </row>
    <row r="911" spans="1:61" ht="9.75" hidden="1" customHeight="1" x14ac:dyDescent="0.15">
      <c r="A911" s="143"/>
      <c r="B911" s="144"/>
      <c r="C911" s="144"/>
      <c r="D911" s="144"/>
      <c r="E911" s="144"/>
      <c r="F911" s="144"/>
      <c r="G911" s="144"/>
      <c r="H911" s="144"/>
      <c r="I911" s="14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4"/>
      <c r="AL911" s="154"/>
      <c r="AM911" s="154"/>
    </row>
    <row r="912" spans="1:61" ht="9.75" hidden="1" customHeight="1" x14ac:dyDescent="0.15">
      <c r="A912" s="140" t="s">
        <v>285</v>
      </c>
      <c r="B912" s="141"/>
      <c r="C912" s="141"/>
      <c r="D912" s="141"/>
      <c r="E912" s="141"/>
      <c r="F912" s="141"/>
      <c r="G912" s="141"/>
      <c r="H912" s="141"/>
      <c r="I912" s="141"/>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4"/>
      <c r="AL912" s="154"/>
      <c r="AM912" s="154"/>
      <c r="BG912" s="13" t="s">
        <v>516</v>
      </c>
      <c r="BH912" s="13">
        <v>72</v>
      </c>
      <c r="BI912" s="13" t="str">
        <f>"ITEM"&amp;BH912&amp; BG912 &amp;"="&amp; IF(TRIM($J912)="","",$J912)</f>
        <v>ITEM72#KBN3_13=</v>
      </c>
    </row>
    <row r="913" spans="1:61" ht="9.75" hidden="1" customHeight="1" x14ac:dyDescent="0.15">
      <c r="A913" s="147"/>
      <c r="B913" s="148"/>
      <c r="C913" s="148"/>
      <c r="D913" s="148"/>
      <c r="E913" s="148"/>
      <c r="F913" s="148"/>
      <c r="G913" s="148"/>
      <c r="H913" s="148"/>
      <c r="I913" s="148"/>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4"/>
      <c r="AL913" s="154"/>
      <c r="AM913" s="154"/>
      <c r="BG913" s="13" t="s">
        <v>432</v>
      </c>
      <c r="BH913" s="13" t="s">
        <v>432</v>
      </c>
    </row>
    <row r="914" spans="1:61" ht="9.75" hidden="1" customHeight="1" x14ac:dyDescent="0.15">
      <c r="A914" s="143"/>
      <c r="B914" s="144"/>
      <c r="C914" s="144"/>
      <c r="D914" s="144"/>
      <c r="E914" s="144"/>
      <c r="F914" s="144"/>
      <c r="G914" s="144"/>
      <c r="H914" s="144"/>
      <c r="I914" s="14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BG914" s="13" t="s">
        <v>432</v>
      </c>
      <c r="BH914" s="13" t="s">
        <v>432</v>
      </c>
    </row>
    <row r="915" spans="1:61" ht="9.75" hidden="1" customHeight="1" x14ac:dyDescent="0.15">
      <c r="A915" s="140" t="s">
        <v>286</v>
      </c>
      <c r="B915" s="141"/>
      <c r="C915" s="141"/>
      <c r="D915" s="141"/>
      <c r="E915" s="141"/>
      <c r="F915" s="141"/>
      <c r="G915" s="141"/>
      <c r="H915" s="141"/>
      <c r="I915" s="141"/>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BG915" s="13" t="s">
        <v>516</v>
      </c>
      <c r="BH915" s="13">
        <v>73</v>
      </c>
      <c r="BI915" s="13" t="str">
        <f>"ITEM"&amp;BH915&amp; BG915 &amp;"="&amp; IF(TRIM($J915)="","",$J915)</f>
        <v>ITEM73#KBN3_13=</v>
      </c>
    </row>
    <row r="916" spans="1:61" ht="9.75" hidden="1" customHeight="1" x14ac:dyDescent="0.15">
      <c r="A916" s="143"/>
      <c r="B916" s="144"/>
      <c r="C916" s="144"/>
      <c r="D916" s="144"/>
      <c r="E916" s="144"/>
      <c r="F916" s="144"/>
      <c r="G916" s="144"/>
      <c r="H916" s="144"/>
      <c r="I916" s="14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4"/>
      <c r="AL916" s="154"/>
      <c r="AM916" s="154"/>
      <c r="BG916" s="13" t="s">
        <v>432</v>
      </c>
      <c r="BH916" s="13" t="s">
        <v>432</v>
      </c>
    </row>
    <row r="917" spans="1:61" ht="9.75" hidden="1" customHeight="1" x14ac:dyDescent="0.15">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15">
      <c r="A918" s="147"/>
      <c r="B918" s="148"/>
      <c r="C918" s="148"/>
      <c r="D918" s="148"/>
      <c r="E918" s="148"/>
      <c r="F918" s="148"/>
      <c r="G918" s="148"/>
      <c r="H918" s="148"/>
      <c r="I918" s="148"/>
      <c r="J918" s="167"/>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hidden="1" customHeight="1" x14ac:dyDescent="0.15">
      <c r="A919" s="147"/>
      <c r="B919" s="148"/>
      <c r="C919" s="148"/>
      <c r="D919" s="148"/>
      <c r="E919" s="148"/>
      <c r="F919" s="148"/>
      <c r="G919" s="148"/>
      <c r="H919" s="148"/>
      <c r="I919" s="148"/>
      <c r="J919" s="93" t="s">
        <v>444</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hidden="1" customHeight="1" x14ac:dyDescent="0.15">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hidden="1" customHeight="1" x14ac:dyDescent="0.15">
      <c r="A921" s="147"/>
      <c r="B921" s="148"/>
      <c r="C921" s="148"/>
      <c r="D921" s="148"/>
      <c r="E921" s="148"/>
      <c r="F921" s="148"/>
      <c r="G921" s="148"/>
      <c r="H921" s="148"/>
      <c r="I921" s="148"/>
      <c r="J921" s="167"/>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hidden="1" customHeight="1" x14ac:dyDescent="0.15">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hidden="1" customHeight="1" x14ac:dyDescent="0.15">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9.75" hidden="1" customHeight="1" x14ac:dyDescent="0.15">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9.75" hidden="1" customHeight="1" x14ac:dyDescent="0.15">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9.75" hidden="1" customHeight="1" x14ac:dyDescent="0.15">
      <c r="A926" s="140" t="s">
        <v>289</v>
      </c>
      <c r="B926" s="141"/>
      <c r="C926" s="141"/>
      <c r="D926" s="141"/>
      <c r="E926" s="141"/>
      <c r="F926" s="141"/>
      <c r="G926" s="141"/>
      <c r="H926" s="141"/>
      <c r="I926" s="141"/>
      <c r="J926" s="170" t="s">
        <v>127</v>
      </c>
      <c r="K926" s="168"/>
      <c r="L926" s="80" t="s">
        <v>121</v>
      </c>
      <c r="M926" s="80"/>
      <c r="N926" s="80"/>
      <c r="O926" s="80"/>
      <c r="P926" s="80"/>
      <c r="Q926" s="80"/>
      <c r="R926" s="80"/>
      <c r="S926" s="80"/>
      <c r="T926" s="80"/>
      <c r="U926" s="80"/>
      <c r="V926" s="80"/>
      <c r="W926" s="80"/>
      <c r="X926" s="169" t="s">
        <v>127</v>
      </c>
      <c r="Y926" s="168"/>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9.75" hidden="1" customHeight="1" x14ac:dyDescent="0.15">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hidden="1" customHeight="1" x14ac:dyDescent="0.15">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hidden="1" customHeight="1" x14ac:dyDescent="0.15">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hidden="1" customHeight="1" x14ac:dyDescent="0.15">
      <c r="A930" s="147"/>
      <c r="B930" s="148"/>
      <c r="C930" s="148"/>
      <c r="D930" s="148"/>
      <c r="E930" s="148"/>
      <c r="F930" s="148"/>
      <c r="G930" s="148"/>
      <c r="H930" s="148"/>
      <c r="I930" s="148"/>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hidden="1" customHeight="1" x14ac:dyDescent="0.15">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hidden="1" customHeight="1" x14ac:dyDescent="0.15">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hidden="1" customHeight="1" x14ac:dyDescent="0.15">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hidden="1" customHeight="1" x14ac:dyDescent="0.15">
      <c r="A934" s="140" t="s">
        <v>290</v>
      </c>
      <c r="B934" s="141"/>
      <c r="C934" s="141"/>
      <c r="D934" s="141"/>
      <c r="E934" s="141"/>
      <c r="F934" s="141"/>
      <c r="G934" s="141"/>
      <c r="H934" s="141"/>
      <c r="I934" s="141"/>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4"/>
      <c r="AL934" s="154"/>
      <c r="AM934" s="154"/>
      <c r="BG934" s="13" t="s">
        <v>516</v>
      </c>
      <c r="BH934" s="13">
        <v>84</v>
      </c>
      <c r="BI934" s="13" t="str">
        <f>"ITEM"&amp;BH934&amp; BG934 &amp;"="&amp;IF(TRIM($J934)="","",TEXT(J934,"yyyymmdd"))</f>
        <v>ITEM84#KBN3_13=</v>
      </c>
    </row>
    <row r="935" spans="1:61" ht="9.75" hidden="1" customHeight="1" x14ac:dyDescent="0.15">
      <c r="A935" s="147"/>
      <c r="B935" s="148"/>
      <c r="C935" s="148"/>
      <c r="D935" s="148"/>
      <c r="E935" s="148"/>
      <c r="F935" s="148"/>
      <c r="G935" s="148"/>
      <c r="H935" s="148"/>
      <c r="I935" s="148"/>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4"/>
      <c r="AL935" s="154"/>
      <c r="AM935" s="154"/>
      <c r="BG935" s="13" t="s">
        <v>432</v>
      </c>
      <c r="BH935" s="13" t="s">
        <v>432</v>
      </c>
    </row>
    <row r="936" spans="1:61" ht="9.75" hidden="1" customHeight="1" thickBot="1" x14ac:dyDescent="0.2">
      <c r="A936" s="143"/>
      <c r="B936" s="144"/>
      <c r="C936" s="144"/>
      <c r="D936" s="144"/>
      <c r="E936" s="144"/>
      <c r="F936" s="144"/>
      <c r="G936" s="144"/>
      <c r="H936" s="144"/>
      <c r="I936" s="14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4"/>
      <c r="AL936" s="154"/>
      <c r="AM936" s="154"/>
      <c r="BG936" s="13" t="s">
        <v>432</v>
      </c>
      <c r="BH936" s="13" t="s">
        <v>432</v>
      </c>
    </row>
    <row r="937" spans="1:61" ht="9.75" hidden="1" customHeight="1" x14ac:dyDescent="0.15">
      <c r="A937" s="231" t="s">
        <v>378</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517</v>
      </c>
      <c r="BH937" s="13">
        <v>70</v>
      </c>
      <c r="BI937" s="13" t="str">
        <f>"ITEM"&amp;BH937&amp;BG937&amp;"="&amp;IF(TRIM($J937)="","",$J937)</f>
        <v>ITEM70#KBN3_14=</v>
      </c>
    </row>
    <row r="938" spans="1:61" ht="9.75" hidden="1" customHeight="1" thickBot="1" x14ac:dyDescent="0.2">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15">
      <c r="A939" s="147" t="s">
        <v>96</v>
      </c>
      <c r="B939" s="148"/>
      <c r="C939" s="148"/>
      <c r="D939" s="148"/>
      <c r="E939" s="148"/>
      <c r="F939" s="148"/>
      <c r="G939" s="148"/>
      <c r="H939" s="148"/>
      <c r="I939" s="148"/>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BG939" s="13" t="s">
        <v>517</v>
      </c>
      <c r="BH939" s="13">
        <v>71</v>
      </c>
      <c r="BI939" s="13" t="str">
        <f>"ITEM"&amp;BH939&amp; BG939 &amp;"="&amp; IF(TRIM($J939)="","",$J939)</f>
        <v>ITEM71#KBN3_14=</v>
      </c>
    </row>
    <row r="940" spans="1:61" ht="9.75" hidden="1" customHeight="1" x14ac:dyDescent="0.15">
      <c r="A940" s="143"/>
      <c r="B940" s="144"/>
      <c r="C940" s="144"/>
      <c r="D940" s="144"/>
      <c r="E940" s="144"/>
      <c r="F940" s="144"/>
      <c r="G940" s="144"/>
      <c r="H940" s="144"/>
      <c r="I940" s="14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4"/>
      <c r="AL940" s="154"/>
      <c r="AM940" s="154"/>
    </row>
    <row r="941" spans="1:61" ht="9.75" hidden="1" customHeight="1" x14ac:dyDescent="0.15">
      <c r="A941" s="140" t="s">
        <v>285</v>
      </c>
      <c r="B941" s="141"/>
      <c r="C941" s="141"/>
      <c r="D941" s="141"/>
      <c r="E941" s="141"/>
      <c r="F941" s="141"/>
      <c r="G941" s="141"/>
      <c r="H941" s="141"/>
      <c r="I941" s="141"/>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4"/>
      <c r="AL941" s="154"/>
      <c r="AM941" s="154"/>
      <c r="BG941" s="13" t="s">
        <v>517</v>
      </c>
      <c r="BH941" s="13">
        <v>72</v>
      </c>
      <c r="BI941" s="13" t="str">
        <f>"ITEM"&amp;BH941&amp; BG941 &amp;"="&amp; IF(TRIM($J941)="","",$J941)</f>
        <v>ITEM72#KBN3_14=</v>
      </c>
    </row>
    <row r="942" spans="1:61" ht="9.75" hidden="1" customHeight="1" x14ac:dyDescent="0.15">
      <c r="A942" s="147"/>
      <c r="B942" s="148"/>
      <c r="C942" s="148"/>
      <c r="D942" s="148"/>
      <c r="E942" s="148"/>
      <c r="F942" s="148"/>
      <c r="G942" s="148"/>
      <c r="H942" s="148"/>
      <c r="I942" s="148"/>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BG942" s="13" t="s">
        <v>432</v>
      </c>
      <c r="BH942" s="13" t="s">
        <v>432</v>
      </c>
    </row>
    <row r="943" spans="1:61" ht="9.75" hidden="1" customHeight="1" x14ac:dyDescent="0.15">
      <c r="A943" s="143"/>
      <c r="B943" s="144"/>
      <c r="C943" s="144"/>
      <c r="D943" s="144"/>
      <c r="E943" s="144"/>
      <c r="F943" s="144"/>
      <c r="G943" s="144"/>
      <c r="H943" s="144"/>
      <c r="I943" s="14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4"/>
      <c r="AL943" s="154"/>
      <c r="AM943" s="154"/>
      <c r="BG943" s="13" t="s">
        <v>432</v>
      </c>
      <c r="BH943" s="13" t="s">
        <v>432</v>
      </c>
    </row>
    <row r="944" spans="1:61" ht="9.75" hidden="1" customHeight="1" x14ac:dyDescent="0.15">
      <c r="A944" s="140" t="s">
        <v>286</v>
      </c>
      <c r="B944" s="141"/>
      <c r="C944" s="141"/>
      <c r="D944" s="141"/>
      <c r="E944" s="141"/>
      <c r="F944" s="141"/>
      <c r="G944" s="141"/>
      <c r="H944" s="141"/>
      <c r="I944" s="141"/>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4"/>
      <c r="AL944" s="154"/>
      <c r="AM944" s="154"/>
      <c r="BG944" s="13" t="s">
        <v>517</v>
      </c>
      <c r="BH944" s="13">
        <v>73</v>
      </c>
      <c r="BI944" s="13" t="str">
        <f>"ITEM"&amp;BH944&amp; BG944 &amp;"="&amp; IF(TRIM($J944)="","",$J944)</f>
        <v>ITEM73#KBN3_14=</v>
      </c>
    </row>
    <row r="945" spans="1:61" ht="9.75" hidden="1" customHeight="1" x14ac:dyDescent="0.15">
      <c r="A945" s="143"/>
      <c r="B945" s="144"/>
      <c r="C945" s="144"/>
      <c r="D945" s="144"/>
      <c r="E945" s="144"/>
      <c r="F945" s="144"/>
      <c r="G945" s="144"/>
      <c r="H945" s="144"/>
      <c r="I945" s="14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4"/>
      <c r="AL945" s="154"/>
      <c r="AM945" s="154"/>
      <c r="BG945" s="13" t="s">
        <v>432</v>
      </c>
      <c r="BH945" s="13" t="s">
        <v>432</v>
      </c>
    </row>
    <row r="946" spans="1:61" ht="9.75" hidden="1" customHeight="1" x14ac:dyDescent="0.15">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15">
      <c r="A947" s="147"/>
      <c r="B947" s="148"/>
      <c r="C947" s="148"/>
      <c r="D947" s="148"/>
      <c r="E947" s="148"/>
      <c r="F947" s="148"/>
      <c r="G947" s="148"/>
      <c r="H947" s="148"/>
      <c r="I947" s="148"/>
      <c r="J947" s="167"/>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hidden="1" customHeight="1" x14ac:dyDescent="0.15">
      <c r="A948" s="147"/>
      <c r="B948" s="148"/>
      <c r="C948" s="148"/>
      <c r="D948" s="148"/>
      <c r="E948" s="148"/>
      <c r="F948" s="148"/>
      <c r="G948" s="148"/>
      <c r="H948" s="148"/>
      <c r="I948" s="148"/>
      <c r="J948" s="93" t="s">
        <v>444</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hidden="1" customHeight="1" x14ac:dyDescent="0.15">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hidden="1" customHeight="1" x14ac:dyDescent="0.15">
      <c r="A950" s="147"/>
      <c r="B950" s="148"/>
      <c r="C950" s="148"/>
      <c r="D950" s="148"/>
      <c r="E950" s="148"/>
      <c r="F950" s="148"/>
      <c r="G950" s="148"/>
      <c r="H950" s="148"/>
      <c r="I950" s="148"/>
      <c r="J950" s="167"/>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hidden="1" customHeight="1" x14ac:dyDescent="0.15">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hidden="1" customHeight="1" x14ac:dyDescent="0.15">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9.75" hidden="1" customHeight="1" x14ac:dyDescent="0.15">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9.75" hidden="1" customHeight="1" x14ac:dyDescent="0.15">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9.75" hidden="1" customHeight="1" x14ac:dyDescent="0.15">
      <c r="A955" s="140" t="s">
        <v>289</v>
      </c>
      <c r="B955" s="141"/>
      <c r="C955" s="141"/>
      <c r="D955" s="141"/>
      <c r="E955" s="141"/>
      <c r="F955" s="141"/>
      <c r="G955" s="141"/>
      <c r="H955" s="141"/>
      <c r="I955" s="141"/>
      <c r="J955" s="170" t="s">
        <v>127</v>
      </c>
      <c r="K955" s="168"/>
      <c r="L955" s="80" t="s">
        <v>121</v>
      </c>
      <c r="M955" s="80"/>
      <c r="N955" s="80"/>
      <c r="O955" s="80"/>
      <c r="P955" s="80"/>
      <c r="Q955" s="80"/>
      <c r="R955" s="80"/>
      <c r="S955" s="80"/>
      <c r="T955" s="80"/>
      <c r="U955" s="80"/>
      <c r="V955" s="80"/>
      <c r="W955" s="80"/>
      <c r="X955" s="169" t="s">
        <v>127</v>
      </c>
      <c r="Y955" s="168"/>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9.75" hidden="1" customHeight="1" x14ac:dyDescent="0.15">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hidden="1" customHeight="1" x14ac:dyDescent="0.15">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hidden="1" customHeight="1" x14ac:dyDescent="0.15">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hidden="1" customHeight="1" x14ac:dyDescent="0.15">
      <c r="A959" s="147"/>
      <c r="B959" s="148"/>
      <c r="C959" s="148"/>
      <c r="D959" s="148"/>
      <c r="E959" s="148"/>
      <c r="F959" s="148"/>
      <c r="G959" s="148"/>
      <c r="H959" s="148"/>
      <c r="I959" s="148"/>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hidden="1" customHeight="1" x14ac:dyDescent="0.15">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hidden="1" customHeight="1" x14ac:dyDescent="0.15">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hidden="1" customHeight="1" x14ac:dyDescent="0.15">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hidden="1" customHeight="1" x14ac:dyDescent="0.15">
      <c r="A963" s="140" t="s">
        <v>290</v>
      </c>
      <c r="B963" s="141"/>
      <c r="C963" s="141"/>
      <c r="D963" s="141"/>
      <c r="E963" s="141"/>
      <c r="F963" s="141"/>
      <c r="G963" s="141"/>
      <c r="H963" s="141"/>
      <c r="I963" s="141"/>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4"/>
      <c r="AL963" s="154"/>
      <c r="AM963" s="154"/>
      <c r="BG963" s="13" t="s">
        <v>517</v>
      </c>
      <c r="BH963" s="13">
        <v>84</v>
      </c>
      <c r="BI963" s="13" t="str">
        <f>"ITEM"&amp;BH963&amp; BG963 &amp;"="&amp;IF(TRIM($J963)="","",TEXT(J963,"yyyymmdd"))</f>
        <v>ITEM84#KBN3_14=</v>
      </c>
    </row>
    <row r="964" spans="1:61" ht="9.75" hidden="1" customHeight="1" x14ac:dyDescent="0.15">
      <c r="A964" s="147"/>
      <c r="B964" s="148"/>
      <c r="C964" s="148"/>
      <c r="D964" s="148"/>
      <c r="E964" s="148"/>
      <c r="F964" s="148"/>
      <c r="G964" s="148"/>
      <c r="H964" s="148"/>
      <c r="I964" s="148"/>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4"/>
      <c r="AL964" s="154"/>
      <c r="AM964" s="154"/>
      <c r="BG964" s="13" t="s">
        <v>432</v>
      </c>
      <c r="BH964" s="13" t="s">
        <v>432</v>
      </c>
    </row>
    <row r="965" spans="1:61" ht="9.75" hidden="1" customHeight="1" thickBot="1" x14ac:dyDescent="0.2">
      <c r="A965" s="143"/>
      <c r="B965" s="144"/>
      <c r="C965" s="144"/>
      <c r="D965" s="144"/>
      <c r="E965" s="144"/>
      <c r="F965" s="144"/>
      <c r="G965" s="144"/>
      <c r="H965" s="144"/>
      <c r="I965" s="14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4"/>
      <c r="AL965" s="154"/>
      <c r="AM965" s="154"/>
      <c r="BG965" s="13" t="s">
        <v>432</v>
      </c>
      <c r="BH965" s="13" t="s">
        <v>432</v>
      </c>
    </row>
    <row r="966" spans="1:61" ht="9.75" hidden="1" customHeight="1" x14ac:dyDescent="0.15">
      <c r="A966" s="231" t="s">
        <v>379</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518</v>
      </c>
      <c r="BH966" s="13">
        <v>70</v>
      </c>
      <c r="BI966" s="13" t="str">
        <f>"ITEM"&amp;BH966&amp;BG966&amp;"="&amp;IF(TRIM($J966)="","",$J966)</f>
        <v>ITEM70#KBN3_15=</v>
      </c>
    </row>
    <row r="967" spans="1:61" ht="9.75" hidden="1" customHeight="1" thickBot="1" x14ac:dyDescent="0.2">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15">
      <c r="A968" s="147" t="s">
        <v>96</v>
      </c>
      <c r="B968" s="148"/>
      <c r="C968" s="148"/>
      <c r="D968" s="148"/>
      <c r="E968" s="148"/>
      <c r="F968" s="148"/>
      <c r="G968" s="148"/>
      <c r="H968" s="148"/>
      <c r="I968" s="148"/>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4"/>
      <c r="AL968" s="154"/>
      <c r="AM968" s="154"/>
      <c r="BG968" s="13" t="s">
        <v>518</v>
      </c>
      <c r="BH968" s="13">
        <v>71</v>
      </c>
      <c r="BI968" s="13" t="str">
        <f>"ITEM"&amp;BH968&amp; BG968 &amp;"="&amp; IF(TRIM($J968)="","",$J968)</f>
        <v>ITEM71#KBN3_15=</v>
      </c>
    </row>
    <row r="969" spans="1:61" ht="9.75" hidden="1" customHeight="1" x14ac:dyDescent="0.15">
      <c r="A969" s="143"/>
      <c r="B969" s="144"/>
      <c r="C969" s="144"/>
      <c r="D969" s="144"/>
      <c r="E969" s="144"/>
      <c r="F969" s="144"/>
      <c r="G969" s="144"/>
      <c r="H969" s="144"/>
      <c r="I969" s="14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4"/>
      <c r="AL969" s="154"/>
      <c r="AM969" s="154"/>
    </row>
    <row r="970" spans="1:61" ht="9.75" hidden="1" customHeight="1" x14ac:dyDescent="0.15">
      <c r="A970" s="140" t="s">
        <v>285</v>
      </c>
      <c r="B970" s="141"/>
      <c r="C970" s="141"/>
      <c r="D970" s="141"/>
      <c r="E970" s="141"/>
      <c r="F970" s="141"/>
      <c r="G970" s="141"/>
      <c r="H970" s="141"/>
      <c r="I970" s="141"/>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4"/>
      <c r="AL970" s="154"/>
      <c r="AM970" s="154"/>
      <c r="BG970" s="13" t="s">
        <v>518</v>
      </c>
      <c r="BH970" s="13">
        <v>72</v>
      </c>
      <c r="BI970" s="13" t="str">
        <f>"ITEM"&amp;BH970&amp; BG970 &amp;"="&amp; IF(TRIM($J970)="","",$J970)</f>
        <v>ITEM72#KBN3_15=</v>
      </c>
    </row>
    <row r="971" spans="1:61" ht="9.75" hidden="1" customHeight="1" x14ac:dyDescent="0.15">
      <c r="A971" s="147"/>
      <c r="B971" s="148"/>
      <c r="C971" s="148"/>
      <c r="D971" s="148"/>
      <c r="E971" s="148"/>
      <c r="F971" s="148"/>
      <c r="G971" s="148"/>
      <c r="H971" s="148"/>
      <c r="I971" s="148"/>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4"/>
      <c r="AL971" s="154"/>
      <c r="AM971" s="154"/>
      <c r="BG971" s="13" t="s">
        <v>432</v>
      </c>
      <c r="BH971" s="13" t="s">
        <v>432</v>
      </c>
    </row>
    <row r="972" spans="1:61" ht="9.75" hidden="1" customHeight="1" x14ac:dyDescent="0.15">
      <c r="A972" s="143"/>
      <c r="B972" s="144"/>
      <c r="C972" s="144"/>
      <c r="D972" s="144"/>
      <c r="E972" s="144"/>
      <c r="F972" s="144"/>
      <c r="G972" s="144"/>
      <c r="H972" s="144"/>
      <c r="I972" s="14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4"/>
      <c r="AL972" s="154"/>
      <c r="AM972" s="154"/>
      <c r="BG972" s="13" t="s">
        <v>432</v>
      </c>
      <c r="BH972" s="13" t="s">
        <v>432</v>
      </c>
    </row>
    <row r="973" spans="1:61" ht="9.75" hidden="1" customHeight="1" x14ac:dyDescent="0.15">
      <c r="A973" s="140" t="s">
        <v>286</v>
      </c>
      <c r="B973" s="141"/>
      <c r="C973" s="141"/>
      <c r="D973" s="141"/>
      <c r="E973" s="141"/>
      <c r="F973" s="141"/>
      <c r="G973" s="141"/>
      <c r="H973" s="141"/>
      <c r="I973" s="141"/>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4"/>
      <c r="AL973" s="154"/>
      <c r="AM973" s="154"/>
      <c r="BG973" s="13" t="s">
        <v>518</v>
      </c>
      <c r="BH973" s="13">
        <v>73</v>
      </c>
      <c r="BI973" s="13" t="str">
        <f>"ITEM"&amp;BH973&amp; BG973 &amp;"="&amp; IF(TRIM($J973)="","",$J973)</f>
        <v>ITEM73#KBN3_15=</v>
      </c>
    </row>
    <row r="974" spans="1:61" ht="9.75" hidden="1" customHeight="1" x14ac:dyDescent="0.15">
      <c r="A974" s="143"/>
      <c r="B974" s="144"/>
      <c r="C974" s="144"/>
      <c r="D974" s="144"/>
      <c r="E974" s="144"/>
      <c r="F974" s="144"/>
      <c r="G974" s="144"/>
      <c r="H974" s="144"/>
      <c r="I974" s="14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4"/>
      <c r="AL974" s="154"/>
      <c r="AM974" s="154"/>
      <c r="BG974" s="13" t="s">
        <v>432</v>
      </c>
      <c r="BH974" s="13" t="s">
        <v>432</v>
      </c>
    </row>
    <row r="975" spans="1:61" ht="9.75" hidden="1" customHeight="1" x14ac:dyDescent="0.15">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15">
      <c r="A976" s="147"/>
      <c r="B976" s="148"/>
      <c r="C976" s="148"/>
      <c r="D976" s="148"/>
      <c r="E976" s="148"/>
      <c r="F976" s="148"/>
      <c r="G976" s="148"/>
      <c r="H976" s="148"/>
      <c r="I976" s="148"/>
      <c r="J976" s="167"/>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hidden="1" customHeight="1" x14ac:dyDescent="0.15">
      <c r="A977" s="147"/>
      <c r="B977" s="148"/>
      <c r="C977" s="148"/>
      <c r="D977" s="148"/>
      <c r="E977" s="148"/>
      <c r="F977" s="148"/>
      <c r="G977" s="148"/>
      <c r="H977" s="148"/>
      <c r="I977" s="148"/>
      <c r="J977" s="93" t="s">
        <v>444</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hidden="1" customHeight="1" x14ac:dyDescent="0.15">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hidden="1" customHeight="1" x14ac:dyDescent="0.15">
      <c r="A979" s="147"/>
      <c r="B979" s="148"/>
      <c r="C979" s="148"/>
      <c r="D979" s="148"/>
      <c r="E979" s="148"/>
      <c r="F979" s="148"/>
      <c r="G979" s="148"/>
      <c r="H979" s="148"/>
      <c r="I979" s="148"/>
      <c r="J979" s="167"/>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hidden="1" customHeight="1" x14ac:dyDescent="0.15">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hidden="1" customHeight="1" x14ac:dyDescent="0.15">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9.75" hidden="1" customHeight="1" x14ac:dyDescent="0.15">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9.75" hidden="1" customHeight="1" x14ac:dyDescent="0.15">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9.75" hidden="1" customHeight="1" x14ac:dyDescent="0.15">
      <c r="A984" s="140" t="s">
        <v>289</v>
      </c>
      <c r="B984" s="141"/>
      <c r="C984" s="141"/>
      <c r="D984" s="141"/>
      <c r="E984" s="141"/>
      <c r="F984" s="141"/>
      <c r="G984" s="141"/>
      <c r="H984" s="141"/>
      <c r="I984" s="141"/>
      <c r="J984" s="170" t="s">
        <v>127</v>
      </c>
      <c r="K984" s="168"/>
      <c r="L984" s="80" t="s">
        <v>121</v>
      </c>
      <c r="M984" s="80"/>
      <c r="N984" s="80"/>
      <c r="O984" s="80"/>
      <c r="P984" s="80"/>
      <c r="Q984" s="80"/>
      <c r="R984" s="80"/>
      <c r="S984" s="80"/>
      <c r="T984" s="80"/>
      <c r="U984" s="80"/>
      <c r="V984" s="80"/>
      <c r="W984" s="80"/>
      <c r="X984" s="169" t="s">
        <v>127</v>
      </c>
      <c r="Y984" s="168"/>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9.75" hidden="1" customHeight="1" x14ac:dyDescent="0.15">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hidden="1" customHeight="1" x14ac:dyDescent="0.15">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hidden="1" customHeight="1" x14ac:dyDescent="0.15">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hidden="1" customHeight="1" x14ac:dyDescent="0.15">
      <c r="A988" s="147"/>
      <c r="B988" s="148"/>
      <c r="C988" s="148"/>
      <c r="D988" s="148"/>
      <c r="E988" s="148"/>
      <c r="F988" s="148"/>
      <c r="G988" s="148"/>
      <c r="H988" s="148"/>
      <c r="I988" s="148"/>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hidden="1" customHeight="1" x14ac:dyDescent="0.15">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hidden="1" customHeight="1" x14ac:dyDescent="0.15">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hidden="1" customHeight="1" x14ac:dyDescent="0.15">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hidden="1" customHeight="1" x14ac:dyDescent="0.15">
      <c r="A992" s="140" t="s">
        <v>290</v>
      </c>
      <c r="B992" s="141"/>
      <c r="C992" s="141"/>
      <c r="D992" s="141"/>
      <c r="E992" s="141"/>
      <c r="F992" s="141"/>
      <c r="G992" s="141"/>
      <c r="H992" s="141"/>
      <c r="I992" s="141"/>
      <c r="J992" s="154"/>
      <c r="K992" s="154"/>
      <c r="L992" s="154"/>
      <c r="M992" s="154"/>
      <c r="N992" s="154"/>
      <c r="O992" s="154"/>
      <c r="P992" s="154"/>
      <c r="Q992" s="154"/>
      <c r="R992" s="154"/>
      <c r="S992" s="154"/>
      <c r="T992" s="154"/>
      <c r="U992" s="154"/>
      <c r="V992" s="154"/>
      <c r="W992" s="154"/>
      <c r="X992" s="154"/>
      <c r="Y992" s="154"/>
      <c r="Z992" s="154"/>
      <c r="AA992" s="154"/>
      <c r="AB992" s="154"/>
      <c r="AC992" s="154"/>
      <c r="AD992" s="154"/>
      <c r="AE992" s="154"/>
      <c r="AF992" s="154"/>
      <c r="AG992" s="154"/>
      <c r="AH992" s="154"/>
      <c r="AI992" s="154"/>
      <c r="AJ992" s="154"/>
      <c r="AK992" s="154"/>
      <c r="AL992" s="154"/>
      <c r="AM992" s="154"/>
      <c r="BG992" s="13" t="s">
        <v>518</v>
      </c>
      <c r="BH992" s="13">
        <v>84</v>
      </c>
      <c r="BI992" s="13" t="str">
        <f>"ITEM"&amp;BH992&amp; BG992 &amp;"="&amp;IF(TRIM($J992)="","",TEXT(J992,"yyyymmdd"))</f>
        <v>ITEM84#KBN3_15=</v>
      </c>
    </row>
    <row r="993" spans="1:61" ht="9.75" hidden="1" customHeight="1" x14ac:dyDescent="0.15">
      <c r="A993" s="147"/>
      <c r="B993" s="148"/>
      <c r="C993" s="148"/>
      <c r="D993" s="148"/>
      <c r="E993" s="148"/>
      <c r="F993" s="148"/>
      <c r="G993" s="148"/>
      <c r="H993" s="148"/>
      <c r="I993" s="148"/>
      <c r="J993" s="154"/>
      <c r="K993" s="154"/>
      <c r="L993" s="154"/>
      <c r="M993" s="154"/>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4"/>
      <c r="AL993" s="154"/>
      <c r="AM993" s="154"/>
      <c r="BG993" s="13" t="s">
        <v>432</v>
      </c>
      <c r="BH993" s="13" t="s">
        <v>432</v>
      </c>
    </row>
    <row r="994" spans="1:61" ht="9.75" hidden="1" customHeight="1" x14ac:dyDescent="0.15">
      <c r="A994" s="143"/>
      <c r="B994" s="144"/>
      <c r="C994" s="144"/>
      <c r="D994" s="144"/>
      <c r="E994" s="144"/>
      <c r="F994" s="144"/>
      <c r="G994" s="144"/>
      <c r="H994" s="144"/>
      <c r="I994" s="14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4"/>
      <c r="AL994" s="154"/>
      <c r="AM994" s="154"/>
      <c r="BG994" s="13" t="s">
        <v>432</v>
      </c>
      <c r="BH994" s="13" t="s">
        <v>432</v>
      </c>
    </row>
    <row r="995" spans="1:61" ht="9.75" customHeight="1" x14ac:dyDescent="0.15">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customHeight="1" thickBot="1" x14ac:dyDescent="0.2">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hidden="1" customHeight="1" x14ac:dyDescent="0.15">
      <c r="A997" s="231" t="s">
        <v>381</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519</v>
      </c>
      <c r="BH997" s="13">
        <v>70</v>
      </c>
      <c r="BI997" s="13" t="str">
        <f>"ITEM"&amp;BH997&amp;BG997&amp;"="&amp;IF(TRIM($J997)="","",$J997)</f>
        <v>ITEM70#KBN3_16=</v>
      </c>
    </row>
    <row r="998" spans="1:61" ht="9.75" hidden="1" customHeight="1" thickBot="1" x14ac:dyDescent="0.2">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15">
      <c r="A999" s="147" t="s">
        <v>96</v>
      </c>
      <c r="B999" s="148"/>
      <c r="C999" s="148"/>
      <c r="D999" s="148"/>
      <c r="E999" s="148"/>
      <c r="F999" s="148"/>
      <c r="G999" s="148"/>
      <c r="H999" s="148"/>
      <c r="I999" s="148"/>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4"/>
      <c r="AL999" s="154"/>
      <c r="AM999" s="154"/>
      <c r="BG999" s="13" t="s">
        <v>519</v>
      </c>
      <c r="BH999" s="13">
        <v>71</v>
      </c>
      <c r="BI999" s="13" t="str">
        <f>"ITEM"&amp;BH999&amp; BG999 &amp;"="&amp; IF(TRIM($J999)="","",$J999)</f>
        <v>ITEM71#KBN3_16=</v>
      </c>
    </row>
    <row r="1000" spans="1:61" ht="9.75" hidden="1" customHeight="1" x14ac:dyDescent="0.15">
      <c r="A1000" s="143"/>
      <c r="B1000" s="144"/>
      <c r="C1000" s="144"/>
      <c r="D1000" s="144"/>
      <c r="E1000" s="144"/>
      <c r="F1000" s="144"/>
      <c r="G1000" s="144"/>
      <c r="H1000" s="144"/>
      <c r="I1000" s="14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4"/>
      <c r="AL1000" s="154"/>
      <c r="AM1000" s="154"/>
    </row>
    <row r="1001" spans="1:61" ht="9.75" hidden="1" customHeight="1" x14ac:dyDescent="0.15">
      <c r="A1001" s="140" t="s">
        <v>285</v>
      </c>
      <c r="B1001" s="141"/>
      <c r="C1001" s="141"/>
      <c r="D1001" s="141"/>
      <c r="E1001" s="141"/>
      <c r="F1001" s="141"/>
      <c r="G1001" s="141"/>
      <c r="H1001" s="141"/>
      <c r="I1001" s="141"/>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4"/>
      <c r="AL1001" s="154"/>
      <c r="AM1001" s="154"/>
      <c r="BG1001" s="13" t="s">
        <v>519</v>
      </c>
      <c r="BH1001" s="13">
        <v>72</v>
      </c>
      <c r="BI1001" s="13" t="str">
        <f>"ITEM"&amp;BH1001&amp; BG1001 &amp;"="&amp; IF(TRIM($J1001)="","",$J1001)</f>
        <v>ITEM72#KBN3_16=</v>
      </c>
    </row>
    <row r="1002" spans="1:61" ht="9.75" hidden="1" customHeight="1" x14ac:dyDescent="0.15">
      <c r="A1002" s="147"/>
      <c r="B1002" s="148"/>
      <c r="C1002" s="148"/>
      <c r="D1002" s="148"/>
      <c r="E1002" s="148"/>
      <c r="F1002" s="148"/>
      <c r="G1002" s="148"/>
      <c r="H1002" s="148"/>
      <c r="I1002" s="148"/>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4"/>
      <c r="AL1002" s="154"/>
      <c r="AM1002" s="154"/>
      <c r="BG1002" s="13" t="s">
        <v>432</v>
      </c>
      <c r="BH1002" s="13" t="s">
        <v>432</v>
      </c>
    </row>
    <row r="1003" spans="1:61" ht="9.75" hidden="1" customHeight="1" x14ac:dyDescent="0.15">
      <c r="A1003" s="143"/>
      <c r="B1003" s="144"/>
      <c r="C1003" s="144"/>
      <c r="D1003" s="144"/>
      <c r="E1003" s="144"/>
      <c r="F1003" s="144"/>
      <c r="G1003" s="144"/>
      <c r="H1003" s="144"/>
      <c r="I1003" s="14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4"/>
      <c r="AL1003" s="154"/>
      <c r="AM1003" s="154"/>
      <c r="BG1003" s="13" t="s">
        <v>432</v>
      </c>
      <c r="BH1003" s="13" t="s">
        <v>432</v>
      </c>
    </row>
    <row r="1004" spans="1:61" ht="9.75" hidden="1" customHeight="1" x14ac:dyDescent="0.15">
      <c r="A1004" s="140" t="s">
        <v>286</v>
      </c>
      <c r="B1004" s="141"/>
      <c r="C1004" s="141"/>
      <c r="D1004" s="141"/>
      <c r="E1004" s="141"/>
      <c r="F1004" s="141"/>
      <c r="G1004" s="141"/>
      <c r="H1004" s="141"/>
      <c r="I1004" s="141"/>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4"/>
      <c r="AL1004" s="154"/>
      <c r="AM1004" s="154"/>
      <c r="BG1004" s="13" t="s">
        <v>519</v>
      </c>
      <c r="BH1004" s="13">
        <v>73</v>
      </c>
      <c r="BI1004" s="13" t="str">
        <f>"ITEM"&amp;BH1004&amp; BG1004 &amp;"="&amp; IF(TRIM($J1004)="","",$J1004)</f>
        <v>ITEM73#KBN3_16=</v>
      </c>
    </row>
    <row r="1005" spans="1:61" ht="9.75" hidden="1" customHeight="1" x14ac:dyDescent="0.15">
      <c r="A1005" s="143"/>
      <c r="B1005" s="144"/>
      <c r="C1005" s="144"/>
      <c r="D1005" s="144"/>
      <c r="E1005" s="144"/>
      <c r="F1005" s="144"/>
      <c r="G1005" s="144"/>
      <c r="H1005" s="144"/>
      <c r="I1005" s="14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4"/>
      <c r="AL1005" s="154"/>
      <c r="AM1005" s="154"/>
      <c r="BG1005" s="13" t="s">
        <v>432</v>
      </c>
      <c r="BH1005" s="13" t="s">
        <v>432</v>
      </c>
    </row>
    <row r="1006" spans="1:61" ht="9.75" hidden="1" customHeight="1" x14ac:dyDescent="0.15">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15">
      <c r="A1007" s="147"/>
      <c r="B1007" s="148"/>
      <c r="C1007" s="148"/>
      <c r="D1007" s="148"/>
      <c r="E1007" s="148"/>
      <c r="F1007" s="148"/>
      <c r="G1007" s="148"/>
      <c r="H1007" s="148"/>
      <c r="I1007" s="148"/>
      <c r="J1007" s="167"/>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hidden="1" customHeight="1" x14ac:dyDescent="0.15">
      <c r="A1008" s="147"/>
      <c r="B1008" s="148"/>
      <c r="C1008" s="148"/>
      <c r="D1008" s="148"/>
      <c r="E1008" s="148"/>
      <c r="F1008" s="148"/>
      <c r="G1008" s="148"/>
      <c r="H1008" s="148"/>
      <c r="I1008" s="148"/>
      <c r="J1008" s="93" t="s">
        <v>444</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hidden="1" customHeight="1" x14ac:dyDescent="0.15">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hidden="1" customHeight="1" x14ac:dyDescent="0.15">
      <c r="A1010" s="147"/>
      <c r="B1010" s="148"/>
      <c r="C1010" s="148"/>
      <c r="D1010" s="148"/>
      <c r="E1010" s="148"/>
      <c r="F1010" s="148"/>
      <c r="G1010" s="148"/>
      <c r="H1010" s="148"/>
      <c r="I1010" s="148"/>
      <c r="J1010" s="167"/>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hidden="1" customHeight="1" x14ac:dyDescent="0.15">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hidden="1" customHeight="1" x14ac:dyDescent="0.15">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9.75" hidden="1" customHeight="1" x14ac:dyDescent="0.15">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9.75" hidden="1" customHeight="1" x14ac:dyDescent="0.15">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9.75" hidden="1" customHeight="1" x14ac:dyDescent="0.15">
      <c r="A1015" s="140" t="s">
        <v>289</v>
      </c>
      <c r="B1015" s="141"/>
      <c r="C1015" s="141"/>
      <c r="D1015" s="141"/>
      <c r="E1015" s="141"/>
      <c r="F1015" s="141"/>
      <c r="G1015" s="141"/>
      <c r="H1015" s="141"/>
      <c r="I1015" s="141"/>
      <c r="J1015" s="170" t="s">
        <v>127</v>
      </c>
      <c r="K1015" s="168"/>
      <c r="L1015" s="80" t="s">
        <v>121</v>
      </c>
      <c r="M1015" s="80"/>
      <c r="N1015" s="80"/>
      <c r="O1015" s="80"/>
      <c r="P1015" s="80"/>
      <c r="Q1015" s="80"/>
      <c r="R1015" s="80"/>
      <c r="S1015" s="80"/>
      <c r="T1015" s="80"/>
      <c r="U1015" s="80"/>
      <c r="V1015" s="80"/>
      <c r="W1015" s="80"/>
      <c r="X1015" s="169" t="s">
        <v>127</v>
      </c>
      <c r="Y1015" s="168"/>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15">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hidden="1" customHeight="1" x14ac:dyDescent="0.15">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hidden="1" customHeight="1" x14ac:dyDescent="0.15">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hidden="1" customHeight="1" x14ac:dyDescent="0.15">
      <c r="A1019" s="147"/>
      <c r="B1019" s="148"/>
      <c r="C1019" s="148"/>
      <c r="D1019" s="148"/>
      <c r="E1019" s="148"/>
      <c r="F1019" s="148"/>
      <c r="G1019" s="148"/>
      <c r="H1019" s="148"/>
      <c r="I1019" s="148"/>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hidden="1" customHeight="1" x14ac:dyDescent="0.15">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hidden="1" customHeight="1" x14ac:dyDescent="0.15">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hidden="1" customHeight="1" x14ac:dyDescent="0.15">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hidden="1" customHeight="1" x14ac:dyDescent="0.15">
      <c r="A1023" s="140" t="s">
        <v>290</v>
      </c>
      <c r="B1023" s="141"/>
      <c r="C1023" s="141"/>
      <c r="D1023" s="141"/>
      <c r="E1023" s="141"/>
      <c r="F1023" s="141"/>
      <c r="G1023" s="141"/>
      <c r="H1023" s="141"/>
      <c r="I1023" s="141"/>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4"/>
      <c r="AL1023" s="154"/>
      <c r="AM1023" s="154"/>
      <c r="BG1023" s="13" t="s">
        <v>519</v>
      </c>
      <c r="BH1023" s="13">
        <v>84</v>
      </c>
      <c r="BI1023" s="13" t="str">
        <f>"ITEM"&amp;BH1023&amp; BG1023 &amp;"="&amp;IF(TRIM($J1023)="","",TEXT(J1023,"yyyymmdd"))</f>
        <v>ITEM84#KBN3_16=</v>
      </c>
    </row>
    <row r="1024" spans="1:61" ht="9.75" hidden="1" customHeight="1" x14ac:dyDescent="0.15">
      <c r="A1024" s="147"/>
      <c r="B1024" s="148"/>
      <c r="C1024" s="148"/>
      <c r="D1024" s="148"/>
      <c r="E1024" s="148"/>
      <c r="F1024" s="148"/>
      <c r="G1024" s="148"/>
      <c r="H1024" s="148"/>
      <c r="I1024" s="148"/>
      <c r="J1024" s="154"/>
      <c r="K1024" s="154"/>
      <c r="L1024" s="154"/>
      <c r="M1024" s="154"/>
      <c r="N1024" s="154"/>
      <c r="O1024" s="154"/>
      <c r="P1024" s="154"/>
      <c r="Q1024" s="154"/>
      <c r="R1024" s="154"/>
      <c r="S1024" s="154"/>
      <c r="T1024" s="154"/>
      <c r="U1024" s="154"/>
      <c r="V1024" s="154"/>
      <c r="W1024" s="154"/>
      <c r="X1024" s="154"/>
      <c r="Y1024" s="154"/>
      <c r="Z1024" s="154"/>
      <c r="AA1024" s="154"/>
      <c r="AB1024" s="154"/>
      <c r="AC1024" s="154"/>
      <c r="AD1024" s="154"/>
      <c r="AE1024" s="154"/>
      <c r="AF1024" s="154"/>
      <c r="AG1024" s="154"/>
      <c r="AH1024" s="154"/>
      <c r="AI1024" s="154"/>
      <c r="AJ1024" s="154"/>
      <c r="AK1024" s="154"/>
      <c r="AL1024" s="154"/>
      <c r="AM1024" s="154"/>
      <c r="BG1024" s="13" t="s">
        <v>432</v>
      </c>
      <c r="BH1024" s="13" t="s">
        <v>432</v>
      </c>
    </row>
    <row r="1025" spans="1:61" ht="9.75" hidden="1" customHeight="1" thickBot="1" x14ac:dyDescent="0.2">
      <c r="A1025" s="143"/>
      <c r="B1025" s="144"/>
      <c r="C1025" s="144"/>
      <c r="D1025" s="144"/>
      <c r="E1025" s="144"/>
      <c r="F1025" s="144"/>
      <c r="G1025" s="144"/>
      <c r="H1025" s="144"/>
      <c r="I1025" s="144"/>
      <c r="J1025" s="154"/>
      <c r="K1025" s="154"/>
      <c r="L1025" s="154"/>
      <c r="M1025" s="154"/>
      <c r="N1025" s="154"/>
      <c r="O1025" s="154"/>
      <c r="P1025" s="154"/>
      <c r="Q1025" s="154"/>
      <c r="R1025" s="154"/>
      <c r="S1025" s="154"/>
      <c r="T1025" s="154"/>
      <c r="U1025" s="154"/>
      <c r="V1025" s="154"/>
      <c r="W1025" s="154"/>
      <c r="X1025" s="154"/>
      <c r="Y1025" s="154"/>
      <c r="Z1025" s="154"/>
      <c r="AA1025" s="154"/>
      <c r="AB1025" s="154"/>
      <c r="AC1025" s="154"/>
      <c r="AD1025" s="154"/>
      <c r="AE1025" s="154"/>
      <c r="AF1025" s="154"/>
      <c r="AG1025" s="154"/>
      <c r="AH1025" s="154"/>
      <c r="AI1025" s="154"/>
      <c r="AJ1025" s="154"/>
      <c r="AK1025" s="154"/>
      <c r="AL1025" s="154"/>
      <c r="AM1025" s="154"/>
      <c r="BG1025" s="13" t="s">
        <v>432</v>
      </c>
      <c r="BH1025" s="13" t="s">
        <v>432</v>
      </c>
    </row>
    <row r="1026" spans="1:61" ht="9.75" hidden="1" customHeight="1" x14ac:dyDescent="0.15">
      <c r="A1026" s="231" t="s">
        <v>382</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520</v>
      </c>
      <c r="BH1026" s="13">
        <v>70</v>
      </c>
      <c r="BI1026" s="13" t="str">
        <f>"ITEM"&amp;BH1026&amp;BG1026&amp;"="&amp;IF(TRIM($J1026)="","",$J1026)</f>
        <v>ITEM70#KBN3_17=</v>
      </c>
    </row>
    <row r="1027" spans="1:61" ht="9.75" hidden="1" customHeight="1" thickBot="1" x14ac:dyDescent="0.2">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15">
      <c r="A1028" s="147" t="s">
        <v>96</v>
      </c>
      <c r="B1028" s="148"/>
      <c r="C1028" s="148"/>
      <c r="D1028" s="148"/>
      <c r="E1028" s="148"/>
      <c r="F1028" s="148"/>
      <c r="G1028" s="148"/>
      <c r="H1028" s="148"/>
      <c r="I1028" s="148"/>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4"/>
      <c r="AL1028" s="154"/>
      <c r="AM1028" s="154"/>
      <c r="BG1028" s="13" t="s">
        <v>520</v>
      </c>
      <c r="BH1028" s="13">
        <v>71</v>
      </c>
      <c r="BI1028" s="13" t="str">
        <f>"ITEM"&amp;BH1028&amp; BG1028 &amp;"="&amp; IF(TRIM($J1028)="","",$J1028)</f>
        <v>ITEM71#KBN3_17=</v>
      </c>
    </row>
    <row r="1029" spans="1:61" ht="9.75" hidden="1" customHeight="1" x14ac:dyDescent="0.15">
      <c r="A1029" s="143"/>
      <c r="B1029" s="144"/>
      <c r="C1029" s="144"/>
      <c r="D1029" s="144"/>
      <c r="E1029" s="144"/>
      <c r="F1029" s="144"/>
      <c r="G1029" s="144"/>
      <c r="H1029" s="144"/>
      <c r="I1029" s="14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row>
    <row r="1030" spans="1:61" ht="9.75" hidden="1" customHeight="1" x14ac:dyDescent="0.15">
      <c r="A1030" s="140" t="s">
        <v>285</v>
      </c>
      <c r="B1030" s="141"/>
      <c r="C1030" s="141"/>
      <c r="D1030" s="141"/>
      <c r="E1030" s="141"/>
      <c r="F1030" s="141"/>
      <c r="G1030" s="141"/>
      <c r="H1030" s="141"/>
      <c r="I1030" s="141"/>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4"/>
      <c r="AL1030" s="154"/>
      <c r="AM1030" s="154"/>
      <c r="BG1030" s="13" t="s">
        <v>520</v>
      </c>
      <c r="BH1030" s="13">
        <v>72</v>
      </c>
      <c r="BI1030" s="13" t="str">
        <f>"ITEM"&amp;BH1030&amp; BG1030 &amp;"="&amp; IF(TRIM($J1030)="","",$J1030)</f>
        <v>ITEM72#KBN3_17=</v>
      </c>
    </row>
    <row r="1031" spans="1:61" ht="9.75" hidden="1" customHeight="1" x14ac:dyDescent="0.15">
      <c r="A1031" s="147"/>
      <c r="B1031" s="148"/>
      <c r="C1031" s="148"/>
      <c r="D1031" s="148"/>
      <c r="E1031" s="148"/>
      <c r="F1031" s="148"/>
      <c r="G1031" s="148"/>
      <c r="H1031" s="148"/>
      <c r="I1031" s="148"/>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4"/>
      <c r="AL1031" s="154"/>
      <c r="AM1031" s="154"/>
      <c r="BG1031" s="13" t="s">
        <v>432</v>
      </c>
      <c r="BH1031" s="13" t="s">
        <v>432</v>
      </c>
    </row>
    <row r="1032" spans="1:61" ht="9.75" hidden="1" customHeight="1" x14ac:dyDescent="0.15">
      <c r="A1032" s="143"/>
      <c r="B1032" s="144"/>
      <c r="C1032" s="144"/>
      <c r="D1032" s="144"/>
      <c r="E1032" s="144"/>
      <c r="F1032" s="144"/>
      <c r="G1032" s="144"/>
      <c r="H1032" s="144"/>
      <c r="I1032" s="14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4"/>
      <c r="AL1032" s="154"/>
      <c r="AM1032" s="154"/>
      <c r="BG1032" s="13" t="s">
        <v>432</v>
      </c>
      <c r="BH1032" s="13" t="s">
        <v>432</v>
      </c>
    </row>
    <row r="1033" spans="1:61" ht="9.75" hidden="1" customHeight="1" x14ac:dyDescent="0.15">
      <c r="A1033" s="140" t="s">
        <v>286</v>
      </c>
      <c r="B1033" s="141"/>
      <c r="C1033" s="141"/>
      <c r="D1033" s="141"/>
      <c r="E1033" s="141"/>
      <c r="F1033" s="141"/>
      <c r="G1033" s="141"/>
      <c r="H1033" s="141"/>
      <c r="I1033" s="141"/>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4"/>
      <c r="AL1033" s="154"/>
      <c r="AM1033" s="154"/>
      <c r="BG1033" s="13" t="s">
        <v>520</v>
      </c>
      <c r="BH1033" s="13">
        <v>73</v>
      </c>
      <c r="BI1033" s="13" t="str">
        <f>"ITEM"&amp;BH1033&amp; BG1033 &amp;"="&amp; IF(TRIM($J1033)="","",$J1033)</f>
        <v>ITEM73#KBN3_17=</v>
      </c>
    </row>
    <row r="1034" spans="1:61" ht="9.75" hidden="1" customHeight="1" x14ac:dyDescent="0.15">
      <c r="A1034" s="143"/>
      <c r="B1034" s="144"/>
      <c r="C1034" s="144"/>
      <c r="D1034" s="144"/>
      <c r="E1034" s="144"/>
      <c r="F1034" s="144"/>
      <c r="G1034" s="144"/>
      <c r="H1034" s="144"/>
      <c r="I1034" s="14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4"/>
      <c r="AL1034" s="154"/>
      <c r="AM1034" s="154"/>
      <c r="BG1034" s="13" t="s">
        <v>432</v>
      </c>
      <c r="BH1034" s="13" t="s">
        <v>432</v>
      </c>
    </row>
    <row r="1035" spans="1:61" ht="9.75" hidden="1" customHeight="1" x14ac:dyDescent="0.15">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15">
      <c r="A1036" s="147"/>
      <c r="B1036" s="148"/>
      <c r="C1036" s="148"/>
      <c r="D1036" s="148"/>
      <c r="E1036" s="148"/>
      <c r="F1036" s="148"/>
      <c r="G1036" s="148"/>
      <c r="H1036" s="148"/>
      <c r="I1036" s="148"/>
      <c r="J1036" s="167"/>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hidden="1" customHeight="1" x14ac:dyDescent="0.15">
      <c r="A1037" s="147"/>
      <c r="B1037" s="148"/>
      <c r="C1037" s="148"/>
      <c r="D1037" s="148"/>
      <c r="E1037" s="148"/>
      <c r="F1037" s="148"/>
      <c r="G1037" s="148"/>
      <c r="H1037" s="148"/>
      <c r="I1037" s="148"/>
      <c r="J1037" s="93" t="s">
        <v>444</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hidden="1" customHeight="1" x14ac:dyDescent="0.15">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hidden="1" customHeight="1" x14ac:dyDescent="0.15">
      <c r="A1039" s="147"/>
      <c r="B1039" s="148"/>
      <c r="C1039" s="148"/>
      <c r="D1039" s="148"/>
      <c r="E1039" s="148"/>
      <c r="F1039" s="148"/>
      <c r="G1039" s="148"/>
      <c r="H1039" s="148"/>
      <c r="I1039" s="148"/>
      <c r="J1039" s="167"/>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hidden="1" customHeight="1" x14ac:dyDescent="0.15">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hidden="1" customHeight="1" x14ac:dyDescent="0.15">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9.75" hidden="1" customHeight="1" x14ac:dyDescent="0.15">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9.75" hidden="1" customHeight="1" x14ac:dyDescent="0.15">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9.75" hidden="1" customHeight="1" x14ac:dyDescent="0.15">
      <c r="A1044" s="140" t="s">
        <v>289</v>
      </c>
      <c r="B1044" s="141"/>
      <c r="C1044" s="141"/>
      <c r="D1044" s="141"/>
      <c r="E1044" s="141"/>
      <c r="F1044" s="141"/>
      <c r="G1044" s="141"/>
      <c r="H1044" s="141"/>
      <c r="I1044" s="141"/>
      <c r="J1044" s="170" t="s">
        <v>127</v>
      </c>
      <c r="K1044" s="168"/>
      <c r="L1044" s="80" t="s">
        <v>121</v>
      </c>
      <c r="M1044" s="80"/>
      <c r="N1044" s="80"/>
      <c r="O1044" s="80"/>
      <c r="P1044" s="80"/>
      <c r="Q1044" s="80"/>
      <c r="R1044" s="80"/>
      <c r="S1044" s="80"/>
      <c r="T1044" s="80"/>
      <c r="U1044" s="80"/>
      <c r="V1044" s="80"/>
      <c r="W1044" s="80"/>
      <c r="X1044" s="169" t="s">
        <v>127</v>
      </c>
      <c r="Y1044" s="168"/>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15">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hidden="1" customHeight="1" x14ac:dyDescent="0.15">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hidden="1" customHeight="1" x14ac:dyDescent="0.15">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hidden="1" customHeight="1" x14ac:dyDescent="0.15">
      <c r="A1048" s="147"/>
      <c r="B1048" s="148"/>
      <c r="C1048" s="148"/>
      <c r="D1048" s="148"/>
      <c r="E1048" s="148"/>
      <c r="F1048" s="148"/>
      <c r="G1048" s="148"/>
      <c r="H1048" s="148"/>
      <c r="I1048" s="148"/>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hidden="1" customHeight="1" x14ac:dyDescent="0.15">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hidden="1" customHeight="1" x14ac:dyDescent="0.15">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hidden="1" customHeight="1" x14ac:dyDescent="0.15">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hidden="1" customHeight="1" x14ac:dyDescent="0.15">
      <c r="A1052" s="140" t="s">
        <v>290</v>
      </c>
      <c r="B1052" s="141"/>
      <c r="C1052" s="141"/>
      <c r="D1052" s="141"/>
      <c r="E1052" s="141"/>
      <c r="F1052" s="141"/>
      <c r="G1052" s="141"/>
      <c r="H1052" s="141"/>
      <c r="I1052" s="141"/>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BG1052" s="13" t="s">
        <v>520</v>
      </c>
      <c r="BH1052" s="13">
        <v>84</v>
      </c>
      <c r="BI1052" s="13" t="str">
        <f>"ITEM"&amp;BH1052&amp; BG1052 &amp;"="&amp;IF(TRIM($J1052)="","",TEXT(J1052,"yyyymmdd"))</f>
        <v>ITEM84#KBN3_17=</v>
      </c>
    </row>
    <row r="1053" spans="1:61" ht="9.75" hidden="1" customHeight="1" x14ac:dyDescent="0.15">
      <c r="A1053" s="147"/>
      <c r="B1053" s="148"/>
      <c r="C1053" s="148"/>
      <c r="D1053" s="148"/>
      <c r="E1053" s="148"/>
      <c r="F1053" s="148"/>
      <c r="G1053" s="148"/>
      <c r="H1053" s="148"/>
      <c r="I1053" s="148"/>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4"/>
      <c r="AL1053" s="154"/>
      <c r="AM1053" s="154"/>
      <c r="BG1053" s="13" t="s">
        <v>432</v>
      </c>
      <c r="BH1053" s="13" t="s">
        <v>432</v>
      </c>
    </row>
    <row r="1054" spans="1:61" ht="9.75" hidden="1" customHeight="1" thickBot="1" x14ac:dyDescent="0.2">
      <c r="A1054" s="143"/>
      <c r="B1054" s="144"/>
      <c r="C1054" s="144"/>
      <c r="D1054" s="144"/>
      <c r="E1054" s="144"/>
      <c r="F1054" s="144"/>
      <c r="G1054" s="144"/>
      <c r="H1054" s="144"/>
      <c r="I1054" s="14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4"/>
      <c r="AL1054" s="154"/>
      <c r="AM1054" s="154"/>
      <c r="BG1054" s="13" t="s">
        <v>432</v>
      </c>
      <c r="BH1054" s="13" t="s">
        <v>432</v>
      </c>
    </row>
    <row r="1055" spans="1:61" ht="9.75" hidden="1" customHeight="1" x14ac:dyDescent="0.15">
      <c r="A1055" s="231" t="s">
        <v>383</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521</v>
      </c>
      <c r="BH1055" s="13">
        <v>70</v>
      </c>
      <c r="BI1055" s="13" t="str">
        <f>"ITEM"&amp;BH1055&amp;BG1055&amp;"="&amp;IF(TRIM($J1055)="","",$J1055)</f>
        <v>ITEM70#KBN3_18=</v>
      </c>
    </row>
    <row r="1056" spans="1:61" ht="9.75" hidden="1" customHeight="1" thickBot="1" x14ac:dyDescent="0.2">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15">
      <c r="A1057" s="147" t="s">
        <v>96</v>
      </c>
      <c r="B1057" s="148"/>
      <c r="C1057" s="148"/>
      <c r="D1057" s="148"/>
      <c r="E1057" s="148"/>
      <c r="F1057" s="148"/>
      <c r="G1057" s="148"/>
      <c r="H1057" s="148"/>
      <c r="I1057" s="148"/>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BG1057" s="13" t="s">
        <v>521</v>
      </c>
      <c r="BH1057" s="13">
        <v>71</v>
      </c>
      <c r="BI1057" s="13" t="str">
        <f>"ITEM"&amp;BH1057&amp; BG1057 &amp;"="&amp; IF(TRIM($J1057)="","",$J1057)</f>
        <v>ITEM71#KBN3_18=</v>
      </c>
    </row>
    <row r="1058" spans="1:61" ht="9.75" hidden="1" customHeight="1" x14ac:dyDescent="0.15">
      <c r="A1058" s="143"/>
      <c r="B1058" s="144"/>
      <c r="C1058" s="144"/>
      <c r="D1058" s="144"/>
      <c r="E1058" s="144"/>
      <c r="F1058" s="144"/>
      <c r="G1058" s="144"/>
      <c r="H1058" s="144"/>
      <c r="I1058" s="14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row>
    <row r="1059" spans="1:61" ht="9.75" hidden="1" customHeight="1" x14ac:dyDescent="0.15">
      <c r="A1059" s="140" t="s">
        <v>285</v>
      </c>
      <c r="B1059" s="141"/>
      <c r="C1059" s="141"/>
      <c r="D1059" s="141"/>
      <c r="E1059" s="141"/>
      <c r="F1059" s="141"/>
      <c r="G1059" s="141"/>
      <c r="H1059" s="141"/>
      <c r="I1059" s="141"/>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BG1059" s="13" t="s">
        <v>521</v>
      </c>
      <c r="BH1059" s="13">
        <v>72</v>
      </c>
      <c r="BI1059" s="13" t="str">
        <f>"ITEM"&amp;BH1059&amp; BG1059 &amp;"="&amp; IF(TRIM($J1059)="","",$J1059)</f>
        <v>ITEM72#KBN3_18=</v>
      </c>
    </row>
    <row r="1060" spans="1:61" ht="9.75" hidden="1" customHeight="1" x14ac:dyDescent="0.15">
      <c r="A1060" s="147"/>
      <c r="B1060" s="148"/>
      <c r="C1060" s="148"/>
      <c r="D1060" s="148"/>
      <c r="E1060" s="148"/>
      <c r="F1060" s="148"/>
      <c r="G1060" s="148"/>
      <c r="H1060" s="148"/>
      <c r="I1060" s="148"/>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4"/>
      <c r="AL1060" s="154"/>
      <c r="AM1060" s="154"/>
      <c r="BG1060" s="13" t="s">
        <v>432</v>
      </c>
      <c r="BH1060" s="13" t="s">
        <v>432</v>
      </c>
    </row>
    <row r="1061" spans="1:61" ht="9.75" hidden="1" customHeight="1" x14ac:dyDescent="0.15">
      <c r="A1061" s="143"/>
      <c r="B1061" s="144"/>
      <c r="C1061" s="144"/>
      <c r="D1061" s="144"/>
      <c r="E1061" s="144"/>
      <c r="F1061" s="144"/>
      <c r="G1061" s="144"/>
      <c r="H1061" s="144"/>
      <c r="I1061" s="14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4"/>
      <c r="AL1061" s="154"/>
      <c r="AM1061" s="154"/>
      <c r="BG1061" s="13" t="s">
        <v>432</v>
      </c>
      <c r="BH1061" s="13" t="s">
        <v>432</v>
      </c>
    </row>
    <row r="1062" spans="1:61" ht="9.75" hidden="1" customHeight="1" x14ac:dyDescent="0.15">
      <c r="A1062" s="140" t="s">
        <v>286</v>
      </c>
      <c r="B1062" s="141"/>
      <c r="C1062" s="141"/>
      <c r="D1062" s="141"/>
      <c r="E1062" s="141"/>
      <c r="F1062" s="141"/>
      <c r="G1062" s="141"/>
      <c r="H1062" s="141"/>
      <c r="I1062" s="141"/>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4"/>
      <c r="AL1062" s="154"/>
      <c r="AM1062" s="154"/>
      <c r="BG1062" s="13" t="s">
        <v>521</v>
      </c>
      <c r="BH1062" s="13">
        <v>73</v>
      </c>
      <c r="BI1062" s="13" t="str">
        <f>"ITEM"&amp;BH1062&amp; BG1062 &amp;"="&amp; IF(TRIM($J1062)="","",$J1062)</f>
        <v>ITEM73#KBN3_18=</v>
      </c>
    </row>
    <row r="1063" spans="1:61" ht="9.75" hidden="1" customHeight="1" x14ac:dyDescent="0.15">
      <c r="A1063" s="143"/>
      <c r="B1063" s="144"/>
      <c r="C1063" s="144"/>
      <c r="D1063" s="144"/>
      <c r="E1063" s="144"/>
      <c r="F1063" s="144"/>
      <c r="G1063" s="144"/>
      <c r="H1063" s="144"/>
      <c r="I1063" s="14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4"/>
      <c r="AL1063" s="154"/>
      <c r="AM1063" s="154"/>
      <c r="BG1063" s="13" t="s">
        <v>432</v>
      </c>
      <c r="BH1063" s="13" t="s">
        <v>432</v>
      </c>
    </row>
    <row r="1064" spans="1:61" ht="9.75" hidden="1" customHeight="1" x14ac:dyDescent="0.15">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15">
      <c r="A1065" s="147"/>
      <c r="B1065" s="148"/>
      <c r="C1065" s="148"/>
      <c r="D1065" s="148"/>
      <c r="E1065" s="148"/>
      <c r="F1065" s="148"/>
      <c r="G1065" s="148"/>
      <c r="H1065" s="148"/>
      <c r="I1065" s="148"/>
      <c r="J1065" s="167"/>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hidden="1" customHeight="1" x14ac:dyDescent="0.15">
      <c r="A1066" s="147"/>
      <c r="B1066" s="148"/>
      <c r="C1066" s="148"/>
      <c r="D1066" s="148"/>
      <c r="E1066" s="148"/>
      <c r="F1066" s="148"/>
      <c r="G1066" s="148"/>
      <c r="H1066" s="148"/>
      <c r="I1066" s="148"/>
      <c r="J1066" s="93" t="s">
        <v>444</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hidden="1" customHeight="1" x14ac:dyDescent="0.15">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hidden="1" customHeight="1" x14ac:dyDescent="0.15">
      <c r="A1068" s="147"/>
      <c r="B1068" s="148"/>
      <c r="C1068" s="148"/>
      <c r="D1068" s="148"/>
      <c r="E1068" s="148"/>
      <c r="F1068" s="148"/>
      <c r="G1068" s="148"/>
      <c r="H1068" s="148"/>
      <c r="I1068" s="148"/>
      <c r="J1068" s="167"/>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hidden="1" customHeight="1" x14ac:dyDescent="0.15">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hidden="1" customHeight="1" x14ac:dyDescent="0.15">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9.75" hidden="1" customHeight="1" x14ac:dyDescent="0.15">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9.75" hidden="1" customHeight="1" x14ac:dyDescent="0.15">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9.75" hidden="1" customHeight="1" x14ac:dyDescent="0.15">
      <c r="A1073" s="140" t="s">
        <v>289</v>
      </c>
      <c r="B1073" s="141"/>
      <c r="C1073" s="141"/>
      <c r="D1073" s="141"/>
      <c r="E1073" s="141"/>
      <c r="F1073" s="141"/>
      <c r="G1073" s="141"/>
      <c r="H1073" s="141"/>
      <c r="I1073" s="141"/>
      <c r="J1073" s="170" t="s">
        <v>127</v>
      </c>
      <c r="K1073" s="168"/>
      <c r="L1073" s="80" t="s">
        <v>121</v>
      </c>
      <c r="M1073" s="80"/>
      <c r="N1073" s="80"/>
      <c r="O1073" s="80"/>
      <c r="P1073" s="80"/>
      <c r="Q1073" s="80"/>
      <c r="R1073" s="80"/>
      <c r="S1073" s="80"/>
      <c r="T1073" s="80"/>
      <c r="U1073" s="80"/>
      <c r="V1073" s="80"/>
      <c r="W1073" s="80"/>
      <c r="X1073" s="169" t="s">
        <v>127</v>
      </c>
      <c r="Y1073" s="168"/>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15">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hidden="1" customHeight="1" x14ac:dyDescent="0.15">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hidden="1" customHeight="1" x14ac:dyDescent="0.15">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hidden="1" customHeight="1" x14ac:dyDescent="0.15">
      <c r="A1077" s="147"/>
      <c r="B1077" s="148"/>
      <c r="C1077" s="148"/>
      <c r="D1077" s="148"/>
      <c r="E1077" s="148"/>
      <c r="F1077" s="148"/>
      <c r="G1077" s="148"/>
      <c r="H1077" s="148"/>
      <c r="I1077" s="148"/>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hidden="1" customHeight="1" x14ac:dyDescent="0.15">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hidden="1" customHeight="1" x14ac:dyDescent="0.15">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hidden="1" customHeight="1" x14ac:dyDescent="0.15">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hidden="1" customHeight="1" x14ac:dyDescent="0.15">
      <c r="A1081" s="140" t="s">
        <v>290</v>
      </c>
      <c r="B1081" s="141"/>
      <c r="C1081" s="141"/>
      <c r="D1081" s="141"/>
      <c r="E1081" s="141"/>
      <c r="F1081" s="141"/>
      <c r="G1081" s="141"/>
      <c r="H1081" s="141"/>
      <c r="I1081" s="141"/>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4"/>
      <c r="AL1081" s="154"/>
      <c r="AM1081" s="154"/>
      <c r="BG1081" s="13" t="s">
        <v>521</v>
      </c>
      <c r="BH1081" s="13">
        <v>84</v>
      </c>
      <c r="BI1081" s="13" t="str">
        <f>"ITEM"&amp;BH1081&amp; BG1081 &amp;"="&amp;IF(TRIM($J1081)="","",TEXT(J1081,"yyyymmdd"))</f>
        <v>ITEM84#KBN3_18=</v>
      </c>
    </row>
    <row r="1082" spans="1:61" ht="9.75" hidden="1" customHeight="1" x14ac:dyDescent="0.15">
      <c r="A1082" s="147"/>
      <c r="B1082" s="148"/>
      <c r="C1082" s="148"/>
      <c r="D1082" s="148"/>
      <c r="E1082" s="148"/>
      <c r="F1082" s="148"/>
      <c r="G1082" s="148"/>
      <c r="H1082" s="148"/>
      <c r="I1082" s="148"/>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4"/>
      <c r="AL1082" s="154"/>
      <c r="AM1082" s="154"/>
      <c r="BG1082" s="13" t="s">
        <v>432</v>
      </c>
      <c r="BH1082" s="13" t="s">
        <v>432</v>
      </c>
    </row>
    <row r="1083" spans="1:61" ht="9.75" hidden="1" customHeight="1" thickBot="1" x14ac:dyDescent="0.2">
      <c r="A1083" s="143"/>
      <c r="B1083" s="144"/>
      <c r="C1083" s="144"/>
      <c r="D1083" s="144"/>
      <c r="E1083" s="144"/>
      <c r="F1083" s="144"/>
      <c r="G1083" s="144"/>
      <c r="H1083" s="144"/>
      <c r="I1083" s="14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4"/>
      <c r="AL1083" s="154"/>
      <c r="AM1083" s="154"/>
      <c r="BG1083" s="13" t="s">
        <v>432</v>
      </c>
      <c r="BH1083" s="13" t="s">
        <v>432</v>
      </c>
    </row>
    <row r="1084" spans="1:61" ht="9.75" hidden="1" customHeight="1" x14ac:dyDescent="0.15">
      <c r="A1084" s="231" t="s">
        <v>384</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522</v>
      </c>
      <c r="BH1084" s="13">
        <v>70</v>
      </c>
      <c r="BI1084" s="13" t="str">
        <f>"ITEM"&amp;BH1084&amp;BG1084&amp;"="&amp;IF(TRIM($J1084)="","",$J1084)</f>
        <v>ITEM70#KBN3_19=</v>
      </c>
    </row>
    <row r="1085" spans="1:61" ht="9.75" hidden="1" customHeight="1" thickBot="1" x14ac:dyDescent="0.2">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15">
      <c r="A1086" s="147" t="s">
        <v>96</v>
      </c>
      <c r="B1086" s="148"/>
      <c r="C1086" s="148"/>
      <c r="D1086" s="148"/>
      <c r="E1086" s="148"/>
      <c r="F1086" s="148"/>
      <c r="G1086" s="148"/>
      <c r="H1086" s="148"/>
      <c r="I1086" s="148"/>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4"/>
      <c r="AL1086" s="154"/>
      <c r="AM1086" s="154"/>
      <c r="BG1086" s="13" t="s">
        <v>522</v>
      </c>
      <c r="BH1086" s="13">
        <v>71</v>
      </c>
      <c r="BI1086" s="13" t="str">
        <f>"ITEM"&amp;BH1086&amp; BG1086 &amp;"="&amp; IF(TRIM($J1086)="","",$J1086)</f>
        <v>ITEM71#KBN3_19=</v>
      </c>
    </row>
    <row r="1087" spans="1:61" ht="9.75" hidden="1" customHeight="1" x14ac:dyDescent="0.15">
      <c r="A1087" s="143"/>
      <c r="B1087" s="144"/>
      <c r="C1087" s="144"/>
      <c r="D1087" s="144"/>
      <c r="E1087" s="144"/>
      <c r="F1087" s="144"/>
      <c r="G1087" s="144"/>
      <c r="H1087" s="144"/>
      <c r="I1087" s="14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4"/>
      <c r="AL1087" s="154"/>
      <c r="AM1087" s="154"/>
    </row>
    <row r="1088" spans="1:61" ht="9.75" hidden="1" customHeight="1" x14ac:dyDescent="0.15">
      <c r="A1088" s="140" t="s">
        <v>285</v>
      </c>
      <c r="B1088" s="141"/>
      <c r="C1088" s="141"/>
      <c r="D1088" s="141"/>
      <c r="E1088" s="141"/>
      <c r="F1088" s="141"/>
      <c r="G1088" s="141"/>
      <c r="H1088" s="141"/>
      <c r="I1088" s="141"/>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4"/>
      <c r="AL1088" s="154"/>
      <c r="AM1088" s="154"/>
      <c r="BG1088" s="13" t="s">
        <v>522</v>
      </c>
      <c r="BH1088" s="13">
        <v>72</v>
      </c>
      <c r="BI1088" s="13" t="str">
        <f>"ITEM"&amp;BH1088&amp; BG1088 &amp;"="&amp; IF(TRIM($J1088)="","",$J1088)</f>
        <v>ITEM72#KBN3_19=</v>
      </c>
    </row>
    <row r="1089" spans="1:61" ht="9.75" hidden="1" customHeight="1" x14ac:dyDescent="0.15">
      <c r="A1089" s="147"/>
      <c r="B1089" s="148"/>
      <c r="C1089" s="148"/>
      <c r="D1089" s="148"/>
      <c r="E1089" s="148"/>
      <c r="F1089" s="148"/>
      <c r="G1089" s="148"/>
      <c r="H1089" s="148"/>
      <c r="I1089" s="148"/>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4"/>
      <c r="AL1089" s="154"/>
      <c r="AM1089" s="154"/>
      <c r="BG1089" s="13" t="s">
        <v>432</v>
      </c>
      <c r="BH1089" s="13" t="s">
        <v>432</v>
      </c>
    </row>
    <row r="1090" spans="1:61" ht="9.75" hidden="1" customHeight="1" x14ac:dyDescent="0.15">
      <c r="A1090" s="143"/>
      <c r="B1090" s="144"/>
      <c r="C1090" s="144"/>
      <c r="D1090" s="144"/>
      <c r="E1090" s="144"/>
      <c r="F1090" s="144"/>
      <c r="G1090" s="144"/>
      <c r="H1090" s="144"/>
      <c r="I1090" s="144"/>
      <c r="J1090" s="154"/>
      <c r="K1090" s="154"/>
      <c r="L1090" s="154"/>
      <c r="M1090" s="154"/>
      <c r="N1090" s="154"/>
      <c r="O1090" s="154"/>
      <c r="P1090" s="154"/>
      <c r="Q1090" s="154"/>
      <c r="R1090" s="154"/>
      <c r="S1090" s="154"/>
      <c r="T1090" s="154"/>
      <c r="U1090" s="154"/>
      <c r="V1090" s="154"/>
      <c r="W1090" s="154"/>
      <c r="X1090" s="154"/>
      <c r="Y1090" s="154"/>
      <c r="Z1090" s="154"/>
      <c r="AA1090" s="154"/>
      <c r="AB1090" s="154"/>
      <c r="AC1090" s="154"/>
      <c r="AD1090" s="154"/>
      <c r="AE1090" s="154"/>
      <c r="AF1090" s="154"/>
      <c r="AG1090" s="154"/>
      <c r="AH1090" s="154"/>
      <c r="AI1090" s="154"/>
      <c r="AJ1090" s="154"/>
      <c r="AK1090" s="154"/>
      <c r="AL1090" s="154"/>
      <c r="AM1090" s="154"/>
      <c r="BG1090" s="13" t="s">
        <v>432</v>
      </c>
      <c r="BH1090" s="13" t="s">
        <v>432</v>
      </c>
    </row>
    <row r="1091" spans="1:61" ht="9.75" hidden="1" customHeight="1" x14ac:dyDescent="0.15">
      <c r="A1091" s="140" t="s">
        <v>286</v>
      </c>
      <c r="B1091" s="141"/>
      <c r="C1091" s="141"/>
      <c r="D1091" s="141"/>
      <c r="E1091" s="141"/>
      <c r="F1091" s="141"/>
      <c r="G1091" s="141"/>
      <c r="H1091" s="141"/>
      <c r="I1091" s="141"/>
      <c r="J1091" s="154"/>
      <c r="K1091" s="154"/>
      <c r="L1091" s="154"/>
      <c r="M1091" s="154"/>
      <c r="N1091" s="154"/>
      <c r="O1091" s="154"/>
      <c r="P1091" s="154"/>
      <c r="Q1091" s="154"/>
      <c r="R1091" s="154"/>
      <c r="S1091" s="154"/>
      <c r="T1091" s="154"/>
      <c r="U1091" s="154"/>
      <c r="V1091" s="154"/>
      <c r="W1091" s="154"/>
      <c r="X1091" s="154"/>
      <c r="Y1091" s="154"/>
      <c r="Z1091" s="154"/>
      <c r="AA1091" s="154"/>
      <c r="AB1091" s="154"/>
      <c r="AC1091" s="154"/>
      <c r="AD1091" s="154"/>
      <c r="AE1091" s="154"/>
      <c r="AF1091" s="154"/>
      <c r="AG1091" s="154"/>
      <c r="AH1091" s="154"/>
      <c r="AI1091" s="154"/>
      <c r="AJ1091" s="154"/>
      <c r="AK1091" s="154"/>
      <c r="AL1091" s="154"/>
      <c r="AM1091" s="154"/>
      <c r="BG1091" s="13" t="s">
        <v>522</v>
      </c>
      <c r="BH1091" s="13">
        <v>73</v>
      </c>
      <c r="BI1091" s="13" t="str">
        <f>"ITEM"&amp;BH1091&amp; BG1091 &amp;"="&amp; IF(TRIM($J1091)="","",$J1091)</f>
        <v>ITEM73#KBN3_19=</v>
      </c>
    </row>
    <row r="1092" spans="1:61" ht="9.75" hidden="1" customHeight="1" x14ac:dyDescent="0.15">
      <c r="A1092" s="143"/>
      <c r="B1092" s="144"/>
      <c r="C1092" s="144"/>
      <c r="D1092" s="144"/>
      <c r="E1092" s="144"/>
      <c r="F1092" s="144"/>
      <c r="G1092" s="144"/>
      <c r="H1092" s="144"/>
      <c r="I1092" s="144"/>
      <c r="J1092" s="154"/>
      <c r="K1092" s="154"/>
      <c r="L1092" s="154"/>
      <c r="M1092" s="154"/>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4"/>
      <c r="AL1092" s="154"/>
      <c r="AM1092" s="154"/>
      <c r="BG1092" s="13" t="s">
        <v>432</v>
      </c>
      <c r="BH1092" s="13" t="s">
        <v>432</v>
      </c>
    </row>
    <row r="1093" spans="1:61" ht="9.75" hidden="1" customHeight="1" x14ac:dyDescent="0.15">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15">
      <c r="A1094" s="147"/>
      <c r="B1094" s="148"/>
      <c r="C1094" s="148"/>
      <c r="D1094" s="148"/>
      <c r="E1094" s="148"/>
      <c r="F1094" s="148"/>
      <c r="G1094" s="148"/>
      <c r="H1094" s="148"/>
      <c r="I1094" s="148"/>
      <c r="J1094" s="167"/>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hidden="1" customHeight="1" x14ac:dyDescent="0.15">
      <c r="A1095" s="147"/>
      <c r="B1095" s="148"/>
      <c r="C1095" s="148"/>
      <c r="D1095" s="148"/>
      <c r="E1095" s="148"/>
      <c r="F1095" s="148"/>
      <c r="G1095" s="148"/>
      <c r="H1095" s="148"/>
      <c r="I1095" s="148"/>
      <c r="J1095" s="93" t="s">
        <v>444</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hidden="1" customHeight="1" x14ac:dyDescent="0.15">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hidden="1" customHeight="1" x14ac:dyDescent="0.15">
      <c r="A1097" s="147"/>
      <c r="B1097" s="148"/>
      <c r="C1097" s="148"/>
      <c r="D1097" s="148"/>
      <c r="E1097" s="148"/>
      <c r="F1097" s="148"/>
      <c r="G1097" s="148"/>
      <c r="H1097" s="148"/>
      <c r="I1097" s="148"/>
      <c r="J1097" s="167"/>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hidden="1" customHeight="1" x14ac:dyDescent="0.15">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hidden="1" customHeight="1" x14ac:dyDescent="0.15">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9.75" hidden="1" customHeight="1" x14ac:dyDescent="0.15">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9.75" hidden="1" customHeight="1" x14ac:dyDescent="0.15">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9.75" hidden="1" customHeight="1" x14ac:dyDescent="0.15">
      <c r="A1102" s="140" t="s">
        <v>289</v>
      </c>
      <c r="B1102" s="141"/>
      <c r="C1102" s="141"/>
      <c r="D1102" s="141"/>
      <c r="E1102" s="141"/>
      <c r="F1102" s="141"/>
      <c r="G1102" s="141"/>
      <c r="H1102" s="141"/>
      <c r="I1102" s="141"/>
      <c r="J1102" s="170" t="s">
        <v>127</v>
      </c>
      <c r="K1102" s="168"/>
      <c r="L1102" s="80" t="s">
        <v>121</v>
      </c>
      <c r="M1102" s="80"/>
      <c r="N1102" s="80"/>
      <c r="O1102" s="80"/>
      <c r="P1102" s="80"/>
      <c r="Q1102" s="80"/>
      <c r="R1102" s="80"/>
      <c r="S1102" s="80"/>
      <c r="T1102" s="80"/>
      <c r="U1102" s="80"/>
      <c r="V1102" s="80"/>
      <c r="W1102" s="80"/>
      <c r="X1102" s="169" t="s">
        <v>127</v>
      </c>
      <c r="Y1102" s="168"/>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15">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hidden="1" customHeight="1" x14ac:dyDescent="0.15">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hidden="1" customHeight="1" x14ac:dyDescent="0.15">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hidden="1" customHeight="1" x14ac:dyDescent="0.15">
      <c r="A1106" s="147"/>
      <c r="B1106" s="148"/>
      <c r="C1106" s="148"/>
      <c r="D1106" s="148"/>
      <c r="E1106" s="148"/>
      <c r="F1106" s="148"/>
      <c r="G1106" s="148"/>
      <c r="H1106" s="148"/>
      <c r="I1106" s="148"/>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hidden="1" customHeight="1" x14ac:dyDescent="0.15">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hidden="1" customHeight="1" x14ac:dyDescent="0.15">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hidden="1" customHeight="1" x14ac:dyDescent="0.15">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hidden="1" customHeight="1" x14ac:dyDescent="0.15">
      <c r="A1110" s="140" t="s">
        <v>290</v>
      </c>
      <c r="B1110" s="141"/>
      <c r="C1110" s="141"/>
      <c r="D1110" s="141"/>
      <c r="E1110" s="141"/>
      <c r="F1110" s="141"/>
      <c r="G1110" s="141"/>
      <c r="H1110" s="141"/>
      <c r="I1110" s="141"/>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4"/>
      <c r="AL1110" s="154"/>
      <c r="AM1110" s="154"/>
      <c r="BG1110" s="13" t="s">
        <v>522</v>
      </c>
      <c r="BH1110" s="13">
        <v>84</v>
      </c>
      <c r="BI1110" s="13" t="str">
        <f>"ITEM"&amp;BH1110&amp; BG1110 &amp;"="&amp;IF(TRIM($J1110)="","",TEXT(J1110,"yyyymmdd"))</f>
        <v>ITEM84#KBN3_19=</v>
      </c>
    </row>
    <row r="1111" spans="1:61" ht="9.75" hidden="1" customHeight="1" x14ac:dyDescent="0.15">
      <c r="A1111" s="147"/>
      <c r="B1111" s="148"/>
      <c r="C1111" s="148"/>
      <c r="D1111" s="148"/>
      <c r="E1111" s="148"/>
      <c r="F1111" s="148"/>
      <c r="G1111" s="148"/>
      <c r="H1111" s="148"/>
      <c r="I1111" s="148"/>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4"/>
      <c r="AL1111" s="154"/>
      <c r="AM1111" s="154"/>
      <c r="BG1111" s="13" t="s">
        <v>432</v>
      </c>
      <c r="BH1111" s="13" t="s">
        <v>432</v>
      </c>
    </row>
    <row r="1112" spans="1:61" ht="9.75" hidden="1" customHeight="1" thickBot="1" x14ac:dyDescent="0.2">
      <c r="A1112" s="143"/>
      <c r="B1112" s="144"/>
      <c r="C1112" s="144"/>
      <c r="D1112" s="144"/>
      <c r="E1112" s="144"/>
      <c r="F1112" s="144"/>
      <c r="G1112" s="144"/>
      <c r="H1112" s="144"/>
      <c r="I1112" s="14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4"/>
      <c r="AL1112" s="154"/>
      <c r="AM1112" s="154"/>
      <c r="BG1112" s="13" t="s">
        <v>432</v>
      </c>
      <c r="BH1112" s="13" t="s">
        <v>432</v>
      </c>
    </row>
    <row r="1113" spans="1:61" ht="9.75" hidden="1" customHeight="1" x14ac:dyDescent="0.15">
      <c r="A1113" s="231" t="s">
        <v>385</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523</v>
      </c>
      <c r="BH1113" s="13">
        <v>70</v>
      </c>
      <c r="BI1113" s="13" t="str">
        <f>"ITEM"&amp;BH1113&amp;BG1113&amp;"="&amp;IF(TRIM($J1113)="","",$J1113)</f>
        <v>ITEM70#KBN3_20=</v>
      </c>
    </row>
    <row r="1114" spans="1:61" ht="9.75" hidden="1" customHeight="1" thickBot="1" x14ac:dyDescent="0.2">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15">
      <c r="A1115" s="147" t="s">
        <v>96</v>
      </c>
      <c r="B1115" s="148"/>
      <c r="C1115" s="148"/>
      <c r="D1115" s="148"/>
      <c r="E1115" s="148"/>
      <c r="F1115" s="148"/>
      <c r="G1115" s="148"/>
      <c r="H1115" s="148"/>
      <c r="I1115" s="148"/>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4"/>
      <c r="AL1115" s="154"/>
      <c r="AM1115" s="154"/>
      <c r="BG1115" s="13" t="s">
        <v>523</v>
      </c>
      <c r="BH1115" s="13">
        <v>71</v>
      </c>
      <c r="BI1115" s="13" t="str">
        <f>"ITEM"&amp;BH1115&amp; BG1115 &amp;"="&amp; IF(TRIM($J1115)="","",$J1115)</f>
        <v>ITEM71#KBN3_20=</v>
      </c>
    </row>
    <row r="1116" spans="1:61" ht="9.75" hidden="1" customHeight="1" x14ac:dyDescent="0.15">
      <c r="A1116" s="143"/>
      <c r="B1116" s="144"/>
      <c r="C1116" s="144"/>
      <c r="D1116" s="144"/>
      <c r="E1116" s="144"/>
      <c r="F1116" s="144"/>
      <c r="G1116" s="144"/>
      <c r="H1116" s="144"/>
      <c r="I1116" s="14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row>
    <row r="1117" spans="1:61" ht="9.75" hidden="1" customHeight="1" x14ac:dyDescent="0.15">
      <c r="A1117" s="140" t="s">
        <v>285</v>
      </c>
      <c r="B1117" s="141"/>
      <c r="C1117" s="141"/>
      <c r="D1117" s="141"/>
      <c r="E1117" s="141"/>
      <c r="F1117" s="141"/>
      <c r="G1117" s="141"/>
      <c r="H1117" s="141"/>
      <c r="I1117" s="141"/>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BG1117" s="13" t="s">
        <v>523</v>
      </c>
      <c r="BH1117" s="13">
        <v>72</v>
      </c>
      <c r="BI1117" s="13" t="str">
        <f>"ITEM"&amp;BH1117&amp; BG1117 &amp;"="&amp; IF(TRIM($J1117)="","",$J1117)</f>
        <v>ITEM72#KBN3_20=</v>
      </c>
    </row>
    <row r="1118" spans="1:61" ht="9.75" hidden="1" customHeight="1" x14ac:dyDescent="0.15">
      <c r="A1118" s="147"/>
      <c r="B1118" s="148"/>
      <c r="C1118" s="148"/>
      <c r="D1118" s="148"/>
      <c r="E1118" s="148"/>
      <c r="F1118" s="148"/>
      <c r="G1118" s="148"/>
      <c r="H1118" s="148"/>
      <c r="I1118" s="148"/>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4"/>
      <c r="AL1118" s="154"/>
      <c r="AM1118" s="154"/>
      <c r="BG1118" s="13" t="s">
        <v>432</v>
      </c>
      <c r="BH1118" s="13" t="s">
        <v>432</v>
      </c>
    </row>
    <row r="1119" spans="1:61" ht="9.75" hidden="1" customHeight="1" x14ac:dyDescent="0.15">
      <c r="A1119" s="143"/>
      <c r="B1119" s="144"/>
      <c r="C1119" s="144"/>
      <c r="D1119" s="144"/>
      <c r="E1119" s="144"/>
      <c r="F1119" s="144"/>
      <c r="G1119" s="144"/>
      <c r="H1119" s="144"/>
      <c r="I1119" s="14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4"/>
      <c r="AL1119" s="154"/>
      <c r="AM1119" s="154"/>
      <c r="BG1119" s="13" t="s">
        <v>432</v>
      </c>
      <c r="BH1119" s="13" t="s">
        <v>432</v>
      </c>
    </row>
    <row r="1120" spans="1:61" ht="9.75" hidden="1" customHeight="1" x14ac:dyDescent="0.15">
      <c r="A1120" s="140" t="s">
        <v>286</v>
      </c>
      <c r="B1120" s="141"/>
      <c r="C1120" s="141"/>
      <c r="D1120" s="141"/>
      <c r="E1120" s="141"/>
      <c r="F1120" s="141"/>
      <c r="G1120" s="141"/>
      <c r="H1120" s="141"/>
      <c r="I1120" s="141"/>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4"/>
      <c r="AL1120" s="154"/>
      <c r="AM1120" s="154"/>
      <c r="BG1120" s="13" t="s">
        <v>523</v>
      </c>
      <c r="BH1120" s="13">
        <v>73</v>
      </c>
      <c r="BI1120" s="13" t="str">
        <f>"ITEM"&amp;BH1120&amp; BG1120 &amp;"="&amp; IF(TRIM($J1120)="","",$J1120)</f>
        <v>ITEM73#KBN3_20=</v>
      </c>
    </row>
    <row r="1121" spans="1:61" ht="9.75" hidden="1" customHeight="1" x14ac:dyDescent="0.15">
      <c r="A1121" s="143"/>
      <c r="B1121" s="144"/>
      <c r="C1121" s="144"/>
      <c r="D1121" s="144"/>
      <c r="E1121" s="144"/>
      <c r="F1121" s="144"/>
      <c r="G1121" s="144"/>
      <c r="H1121" s="144"/>
      <c r="I1121" s="14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4"/>
      <c r="AL1121" s="154"/>
      <c r="AM1121" s="154"/>
      <c r="BG1121" s="13" t="s">
        <v>432</v>
      </c>
      <c r="BH1121" s="13" t="s">
        <v>432</v>
      </c>
    </row>
    <row r="1122" spans="1:61" ht="9.75" hidden="1" customHeight="1" x14ac:dyDescent="0.15">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15">
      <c r="A1123" s="147"/>
      <c r="B1123" s="148"/>
      <c r="C1123" s="148"/>
      <c r="D1123" s="148"/>
      <c r="E1123" s="148"/>
      <c r="F1123" s="148"/>
      <c r="G1123" s="148"/>
      <c r="H1123" s="148"/>
      <c r="I1123" s="148"/>
      <c r="J1123" s="167"/>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hidden="1" customHeight="1" x14ac:dyDescent="0.15">
      <c r="A1124" s="147"/>
      <c r="B1124" s="148"/>
      <c r="C1124" s="148"/>
      <c r="D1124" s="148"/>
      <c r="E1124" s="148"/>
      <c r="F1124" s="148"/>
      <c r="G1124" s="148"/>
      <c r="H1124" s="148"/>
      <c r="I1124" s="148"/>
      <c r="J1124" s="93" t="s">
        <v>444</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hidden="1" customHeight="1" x14ac:dyDescent="0.15">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hidden="1" customHeight="1" x14ac:dyDescent="0.15">
      <c r="A1126" s="147"/>
      <c r="B1126" s="148"/>
      <c r="C1126" s="148"/>
      <c r="D1126" s="148"/>
      <c r="E1126" s="148"/>
      <c r="F1126" s="148"/>
      <c r="G1126" s="148"/>
      <c r="H1126" s="148"/>
      <c r="I1126" s="148"/>
      <c r="J1126" s="167"/>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hidden="1" customHeight="1" x14ac:dyDescent="0.15">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hidden="1" customHeight="1" x14ac:dyDescent="0.15">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9.75" hidden="1" customHeight="1" x14ac:dyDescent="0.15">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9.75" hidden="1" customHeight="1" x14ac:dyDescent="0.15">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9.75" hidden="1" customHeight="1" x14ac:dyDescent="0.15">
      <c r="A1131" s="140" t="s">
        <v>289</v>
      </c>
      <c r="B1131" s="141"/>
      <c r="C1131" s="141"/>
      <c r="D1131" s="141"/>
      <c r="E1131" s="141"/>
      <c r="F1131" s="141"/>
      <c r="G1131" s="141"/>
      <c r="H1131" s="141"/>
      <c r="I1131" s="141"/>
      <c r="J1131" s="170" t="s">
        <v>127</v>
      </c>
      <c r="K1131" s="168"/>
      <c r="L1131" s="80" t="s">
        <v>121</v>
      </c>
      <c r="M1131" s="80"/>
      <c r="N1131" s="80"/>
      <c r="O1131" s="80"/>
      <c r="P1131" s="80"/>
      <c r="Q1131" s="80"/>
      <c r="R1131" s="80"/>
      <c r="S1131" s="80"/>
      <c r="T1131" s="80"/>
      <c r="U1131" s="80"/>
      <c r="V1131" s="80"/>
      <c r="W1131" s="80"/>
      <c r="X1131" s="169" t="s">
        <v>127</v>
      </c>
      <c r="Y1131" s="168"/>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15">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hidden="1" customHeight="1" x14ac:dyDescent="0.15">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hidden="1" customHeight="1" x14ac:dyDescent="0.15">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hidden="1" customHeight="1" x14ac:dyDescent="0.15">
      <c r="A1135" s="147"/>
      <c r="B1135" s="148"/>
      <c r="C1135" s="148"/>
      <c r="D1135" s="148"/>
      <c r="E1135" s="148"/>
      <c r="F1135" s="148"/>
      <c r="G1135" s="148"/>
      <c r="H1135" s="148"/>
      <c r="I1135" s="148"/>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hidden="1" customHeight="1" x14ac:dyDescent="0.15">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hidden="1" customHeight="1" x14ac:dyDescent="0.15">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hidden="1" customHeight="1" x14ac:dyDescent="0.15">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hidden="1" customHeight="1" x14ac:dyDescent="0.15">
      <c r="A1139" s="140" t="s">
        <v>290</v>
      </c>
      <c r="B1139" s="141"/>
      <c r="C1139" s="141"/>
      <c r="D1139" s="141"/>
      <c r="E1139" s="141"/>
      <c r="F1139" s="141"/>
      <c r="G1139" s="141"/>
      <c r="H1139" s="141"/>
      <c r="I1139" s="141"/>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BG1139" s="13" t="s">
        <v>523</v>
      </c>
      <c r="BH1139" s="13">
        <v>84</v>
      </c>
      <c r="BI1139" s="13" t="str">
        <f>"ITEM"&amp;BH1139&amp; BG1139 &amp;"="&amp;IF(TRIM($J1139)="","",TEXT(J1139,"yyyymmdd"))</f>
        <v>ITEM84#KBN3_20=</v>
      </c>
    </row>
    <row r="1140" spans="1:61" ht="9.75" hidden="1" customHeight="1" x14ac:dyDescent="0.15">
      <c r="A1140" s="147"/>
      <c r="B1140" s="148"/>
      <c r="C1140" s="148"/>
      <c r="D1140" s="148"/>
      <c r="E1140" s="148"/>
      <c r="F1140" s="148"/>
      <c r="G1140" s="148"/>
      <c r="H1140" s="148"/>
      <c r="I1140" s="148"/>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BG1140" s="13" t="s">
        <v>432</v>
      </c>
      <c r="BH1140" s="13" t="s">
        <v>432</v>
      </c>
    </row>
    <row r="1141" spans="1:61" ht="9.75" hidden="1" customHeight="1" thickBot="1" x14ac:dyDescent="0.2">
      <c r="A1141" s="143"/>
      <c r="B1141" s="144"/>
      <c r="C1141" s="144"/>
      <c r="D1141" s="144"/>
      <c r="E1141" s="144"/>
      <c r="F1141" s="144"/>
      <c r="G1141" s="144"/>
      <c r="H1141" s="144"/>
      <c r="I1141" s="14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BG1141" s="13" t="s">
        <v>432</v>
      </c>
      <c r="BH1141" s="13" t="s">
        <v>432</v>
      </c>
    </row>
    <row r="1142" spans="1:61" ht="9.75" customHeight="1" x14ac:dyDescent="0.15">
      <c r="A1142" s="231" t="s">
        <v>324</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524</v>
      </c>
      <c r="BH1142" s="13">
        <v>85</v>
      </c>
      <c r="BI1142" s="13" t="str">
        <f>"ITEM"&amp;BH1142 &amp; BG1142 &amp;"="&amp; IF(TRIM($J1142)="","",$J1142)</f>
        <v>ITEM85#KBN4_1=</v>
      </c>
    </row>
    <row r="1143" spans="1:61" ht="9.75" customHeight="1" thickBot="1" x14ac:dyDescent="0.2">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432</v>
      </c>
      <c r="BH1143" s="13" t="s">
        <v>432</v>
      </c>
    </row>
    <row r="1144" spans="1:61" ht="9.75" customHeight="1" x14ac:dyDescent="0.15">
      <c r="A1144" s="140" t="s">
        <v>96</v>
      </c>
      <c r="B1144" s="141"/>
      <c r="C1144" s="141"/>
      <c r="D1144" s="141"/>
      <c r="E1144" s="141"/>
      <c r="F1144" s="141"/>
      <c r="G1144" s="141"/>
      <c r="H1144" s="141"/>
      <c r="I1144" s="142"/>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BG1144" s="13" t="s">
        <v>524</v>
      </c>
      <c r="BH1144" s="13">
        <v>86</v>
      </c>
      <c r="BI1144" s="13" t="str">
        <f>"ITEM"&amp;BH1144&amp; BG1144 &amp;"="&amp; IF(TRIM($J1144)="","",$J1144)</f>
        <v>ITEM86#KBN4_1=</v>
      </c>
    </row>
    <row r="1145" spans="1:61" ht="9.75" customHeight="1" x14ac:dyDescent="0.15">
      <c r="A1145" s="143"/>
      <c r="B1145" s="144"/>
      <c r="C1145" s="144"/>
      <c r="D1145" s="144"/>
      <c r="E1145" s="144"/>
      <c r="F1145" s="144"/>
      <c r="G1145" s="144"/>
      <c r="H1145" s="144"/>
      <c r="I1145" s="145"/>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BG1145" s="13" t="s">
        <v>432</v>
      </c>
      <c r="BH1145" s="13" t="s">
        <v>432</v>
      </c>
    </row>
    <row r="1146" spans="1:61" ht="9.75" customHeight="1" x14ac:dyDescent="0.15">
      <c r="A1146" s="140" t="s">
        <v>291</v>
      </c>
      <c r="B1146" s="141"/>
      <c r="C1146" s="141"/>
      <c r="D1146" s="141"/>
      <c r="E1146" s="141"/>
      <c r="F1146" s="141"/>
      <c r="G1146" s="141"/>
      <c r="H1146" s="141"/>
      <c r="I1146" s="142"/>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BG1146" s="13" t="s">
        <v>524</v>
      </c>
      <c r="BH1146" s="13">
        <v>87</v>
      </c>
      <c r="BI1146" s="13" t="str">
        <f>"ITEM"&amp;BH1146&amp; BG1146 &amp;"="&amp; IF(TRIM($J1146)="","",$J1146)</f>
        <v>ITEM87#KBN4_1=</v>
      </c>
    </row>
    <row r="1147" spans="1:61" ht="9.75" customHeight="1" x14ac:dyDescent="0.15">
      <c r="A1147" s="147"/>
      <c r="B1147" s="148"/>
      <c r="C1147" s="148"/>
      <c r="D1147" s="148"/>
      <c r="E1147" s="148"/>
      <c r="F1147" s="148"/>
      <c r="G1147" s="148"/>
      <c r="H1147" s="148"/>
      <c r="I1147" s="149"/>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BG1147" s="13" t="s">
        <v>432</v>
      </c>
      <c r="BH1147" s="13" t="s">
        <v>432</v>
      </c>
    </row>
    <row r="1148" spans="1:61" ht="9.75" customHeight="1" x14ac:dyDescent="0.15">
      <c r="A1148" s="143"/>
      <c r="B1148" s="144"/>
      <c r="C1148" s="144"/>
      <c r="D1148" s="144"/>
      <c r="E1148" s="144"/>
      <c r="F1148" s="144"/>
      <c r="G1148" s="144"/>
      <c r="H1148" s="144"/>
      <c r="I1148" s="145"/>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BG1148" s="13" t="s">
        <v>432</v>
      </c>
      <c r="BH1148" s="13" t="s">
        <v>432</v>
      </c>
    </row>
    <row r="1149" spans="1:61" ht="9.75" customHeight="1" x14ac:dyDescent="0.15">
      <c r="A1149" s="140" t="s">
        <v>292</v>
      </c>
      <c r="B1149" s="141"/>
      <c r="C1149" s="141"/>
      <c r="D1149" s="141"/>
      <c r="E1149" s="141"/>
      <c r="F1149" s="141"/>
      <c r="G1149" s="141"/>
      <c r="H1149" s="141"/>
      <c r="I1149" s="142"/>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BG1149" s="13" t="s">
        <v>524</v>
      </c>
      <c r="BH1149" s="13">
        <v>88</v>
      </c>
      <c r="BI1149" s="13" t="str">
        <f>"ITEM"&amp;BH1149&amp; BG1149 &amp;"="&amp; IF(TRIM($J1149)="","",$J1149)</f>
        <v>ITEM88#KBN4_1=</v>
      </c>
    </row>
    <row r="1150" spans="1:61" ht="9.75" customHeight="1" x14ac:dyDescent="0.15">
      <c r="A1150" s="143"/>
      <c r="B1150" s="144"/>
      <c r="C1150" s="144"/>
      <c r="D1150" s="144"/>
      <c r="E1150" s="144"/>
      <c r="F1150" s="144"/>
      <c r="G1150" s="144"/>
      <c r="H1150" s="144"/>
      <c r="I1150" s="145"/>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BG1150" s="13" t="s">
        <v>432</v>
      </c>
      <c r="BH1150" s="13" t="s">
        <v>432</v>
      </c>
    </row>
    <row r="1151" spans="1:61" ht="9.75" customHeight="1" x14ac:dyDescent="0.15">
      <c r="A1151" s="140" t="s">
        <v>326</v>
      </c>
      <c r="B1151" s="141"/>
      <c r="C1151" s="141"/>
      <c r="D1151" s="141"/>
      <c r="E1151" s="141"/>
      <c r="F1151" s="141"/>
      <c r="G1151" s="141"/>
      <c r="H1151" s="141"/>
      <c r="I1151" s="142"/>
      <c r="J1151" s="185"/>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customHeight="1" x14ac:dyDescent="0.15">
      <c r="A1152" s="147"/>
      <c r="B1152" s="148"/>
      <c r="C1152" s="148"/>
      <c r="D1152" s="148"/>
      <c r="E1152" s="148"/>
      <c r="F1152" s="148"/>
      <c r="G1152" s="148"/>
      <c r="H1152" s="148"/>
      <c r="I1152" s="149"/>
      <c r="J1152" s="240"/>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customHeight="1" x14ac:dyDescent="0.15">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customHeight="1" x14ac:dyDescent="0.15">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customHeight="1" x14ac:dyDescent="0.15">
      <c r="A1155" s="147"/>
      <c r="B1155" s="148"/>
      <c r="C1155" s="148"/>
      <c r="D1155" s="148"/>
      <c r="E1155" s="148"/>
      <c r="F1155" s="148"/>
      <c r="G1155" s="148"/>
      <c r="H1155" s="148"/>
      <c r="I1155" s="149"/>
      <c r="J1155" s="167"/>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customHeight="1" x14ac:dyDescent="0.15">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customHeight="1" x14ac:dyDescent="0.15">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customHeight="1" x14ac:dyDescent="0.15">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customHeight="1" x14ac:dyDescent="0.15">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9.75" customHeight="1" x14ac:dyDescent="0.15">
      <c r="A1160" s="140" t="s">
        <v>293</v>
      </c>
      <c r="B1160" s="141"/>
      <c r="C1160" s="141"/>
      <c r="D1160" s="141"/>
      <c r="E1160" s="141"/>
      <c r="F1160" s="141"/>
      <c r="G1160" s="141"/>
      <c r="H1160" s="141"/>
      <c r="I1160" s="142"/>
      <c r="J1160" s="170" t="s">
        <v>167</v>
      </c>
      <c r="K1160" s="168"/>
      <c r="L1160" s="80" t="s">
        <v>122</v>
      </c>
      <c r="M1160" s="80"/>
      <c r="N1160" s="80"/>
      <c r="O1160" s="80"/>
      <c r="P1160" s="80"/>
      <c r="Q1160" s="80"/>
      <c r="R1160" s="80"/>
      <c r="S1160" s="80"/>
      <c r="T1160" s="80"/>
      <c r="U1160" s="80"/>
      <c r="V1160" s="80"/>
      <c r="W1160" s="80"/>
      <c r="X1160" s="169" t="s">
        <v>167</v>
      </c>
      <c r="Y1160" s="168"/>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9.75" customHeight="1" x14ac:dyDescent="0.15">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customHeight="1" x14ac:dyDescent="0.15">
      <c r="A1162" s="147"/>
      <c r="B1162" s="148"/>
      <c r="C1162" s="148"/>
      <c r="D1162" s="148"/>
      <c r="E1162" s="148"/>
      <c r="F1162" s="148"/>
      <c r="G1162" s="148"/>
      <c r="H1162" s="148"/>
      <c r="I1162" s="149"/>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customHeight="1" x14ac:dyDescent="0.15">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customHeight="1" x14ac:dyDescent="0.15">
      <c r="A1164" s="147"/>
      <c r="B1164" s="148"/>
      <c r="C1164" s="148"/>
      <c r="D1164" s="148"/>
      <c r="E1164" s="148"/>
      <c r="F1164" s="148"/>
      <c r="G1164" s="148"/>
      <c r="H1164" s="148"/>
      <c r="I1164" s="149"/>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customHeight="1" x14ac:dyDescent="0.15">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customHeight="1" x14ac:dyDescent="0.15">
      <c r="A1166" s="147"/>
      <c r="B1166" s="148"/>
      <c r="C1166" s="148"/>
      <c r="D1166" s="148"/>
      <c r="E1166" s="148"/>
      <c r="F1166" s="148"/>
      <c r="G1166" s="148"/>
      <c r="H1166" s="148"/>
      <c r="I1166" s="149"/>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customHeight="1" x14ac:dyDescent="0.15">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customHeight="1" x14ac:dyDescent="0.15">
      <c r="A1168" s="140" t="s">
        <v>290</v>
      </c>
      <c r="B1168" s="141"/>
      <c r="C1168" s="141"/>
      <c r="D1168" s="141"/>
      <c r="E1168" s="141"/>
      <c r="F1168" s="141"/>
      <c r="G1168" s="141"/>
      <c r="H1168" s="141"/>
      <c r="I1168" s="142"/>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524</v>
      </c>
      <c r="BH1168" s="13">
        <v>99</v>
      </c>
      <c r="BI1168" s="13" t="str">
        <f>"ITEM"&amp;BH1168 &amp; BG1168 &amp;"="&amp;IF(TRIM($J1168)="","",TEXT(J1168,"yyyymmdd"))</f>
        <v>ITEM99#KBN4_1=</v>
      </c>
    </row>
    <row r="1169" spans="1:61" ht="9.75" customHeight="1" x14ac:dyDescent="0.15">
      <c r="A1169" s="147"/>
      <c r="B1169" s="148"/>
      <c r="C1169" s="148"/>
      <c r="D1169" s="148"/>
      <c r="E1169" s="148"/>
      <c r="F1169" s="148"/>
      <c r="G1169" s="148"/>
      <c r="H1169" s="148"/>
      <c r="I1169" s="149"/>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432</v>
      </c>
    </row>
    <row r="1170" spans="1:61" ht="9.75" customHeight="1" x14ac:dyDescent="0.15">
      <c r="A1170" s="143"/>
      <c r="B1170" s="144"/>
      <c r="C1170" s="144"/>
      <c r="D1170" s="144"/>
      <c r="E1170" s="144"/>
      <c r="F1170" s="144"/>
      <c r="G1170" s="144"/>
      <c r="H1170" s="144"/>
      <c r="I1170" s="145"/>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432</v>
      </c>
    </row>
    <row r="1171" spans="1:61" ht="9.75" customHeight="1" x14ac:dyDescent="0.15">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customHeight="1" x14ac:dyDescent="0.15">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15">
      <c r="A1173" s="231" t="s">
        <v>387</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526</v>
      </c>
      <c r="BH1173" s="13">
        <v>85</v>
      </c>
      <c r="BI1173" s="13" t="str">
        <f>"ITEM"&amp;BH1173 &amp; BG1173 &amp;"="&amp; IF(TRIM($J1173)="","",$J1173)</f>
        <v>ITEM85#KBN4_2=</v>
      </c>
    </row>
    <row r="1174" spans="1:61" ht="9.75" hidden="1" customHeight="1" thickBot="1" x14ac:dyDescent="0.2">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432</v>
      </c>
      <c r="BH1174" s="13" t="s">
        <v>432</v>
      </c>
    </row>
    <row r="1175" spans="1:61" ht="9.75" hidden="1" customHeight="1" x14ac:dyDescent="0.15">
      <c r="A1175" s="140" t="s">
        <v>96</v>
      </c>
      <c r="B1175" s="141"/>
      <c r="C1175" s="141"/>
      <c r="D1175" s="141"/>
      <c r="E1175" s="141"/>
      <c r="F1175" s="141"/>
      <c r="G1175" s="141"/>
      <c r="H1175" s="141"/>
      <c r="I1175" s="142"/>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4"/>
      <c r="AL1175" s="154"/>
      <c r="AM1175" s="154"/>
      <c r="BG1175" s="13" t="s">
        <v>526</v>
      </c>
      <c r="BH1175" s="13">
        <v>86</v>
      </c>
      <c r="BI1175" s="13" t="str">
        <f>"ITEM"&amp;BH1175&amp; BG1175 &amp;"="&amp; IF(TRIM($J1175)="","",$J1175)</f>
        <v>ITEM86#KBN4_2=</v>
      </c>
    </row>
    <row r="1176" spans="1:61" ht="9.75" hidden="1" customHeight="1" x14ac:dyDescent="0.15">
      <c r="A1176" s="143"/>
      <c r="B1176" s="144"/>
      <c r="C1176" s="144"/>
      <c r="D1176" s="144"/>
      <c r="E1176" s="144"/>
      <c r="F1176" s="144"/>
      <c r="G1176" s="144"/>
      <c r="H1176" s="144"/>
      <c r="I1176" s="145"/>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4"/>
      <c r="AL1176" s="154"/>
      <c r="AM1176" s="154"/>
      <c r="BG1176" s="13" t="s">
        <v>432</v>
      </c>
      <c r="BH1176" s="13" t="s">
        <v>432</v>
      </c>
    </row>
    <row r="1177" spans="1:61" ht="9.75" hidden="1" customHeight="1" x14ac:dyDescent="0.15">
      <c r="A1177" s="140" t="s">
        <v>291</v>
      </c>
      <c r="B1177" s="141"/>
      <c r="C1177" s="141"/>
      <c r="D1177" s="141"/>
      <c r="E1177" s="141"/>
      <c r="F1177" s="141"/>
      <c r="G1177" s="141"/>
      <c r="H1177" s="141"/>
      <c r="I1177" s="142"/>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4"/>
      <c r="AL1177" s="154"/>
      <c r="AM1177" s="154"/>
      <c r="BG1177" s="13" t="s">
        <v>526</v>
      </c>
      <c r="BH1177" s="13">
        <v>87</v>
      </c>
      <c r="BI1177" s="13" t="str">
        <f>"ITEM"&amp;BH1177&amp; BG1177 &amp;"="&amp; IF(TRIM($J1177)="","",$J1177)</f>
        <v>ITEM87#KBN4_2=</v>
      </c>
    </row>
    <row r="1178" spans="1:61" ht="9.75" hidden="1" customHeight="1" x14ac:dyDescent="0.15">
      <c r="A1178" s="147"/>
      <c r="B1178" s="148"/>
      <c r="C1178" s="148"/>
      <c r="D1178" s="148"/>
      <c r="E1178" s="148"/>
      <c r="F1178" s="148"/>
      <c r="G1178" s="148"/>
      <c r="H1178" s="148"/>
      <c r="I1178" s="149"/>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4"/>
      <c r="AL1178" s="154"/>
      <c r="AM1178" s="154"/>
      <c r="BG1178" s="13" t="s">
        <v>432</v>
      </c>
      <c r="BH1178" s="13" t="s">
        <v>432</v>
      </c>
    </row>
    <row r="1179" spans="1:61" ht="9.75" hidden="1" customHeight="1" x14ac:dyDescent="0.15">
      <c r="A1179" s="143"/>
      <c r="B1179" s="144"/>
      <c r="C1179" s="144"/>
      <c r="D1179" s="144"/>
      <c r="E1179" s="144"/>
      <c r="F1179" s="144"/>
      <c r="G1179" s="144"/>
      <c r="H1179" s="144"/>
      <c r="I1179" s="145"/>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4"/>
      <c r="AL1179" s="154"/>
      <c r="AM1179" s="154"/>
      <c r="BG1179" s="13" t="s">
        <v>432</v>
      </c>
      <c r="BH1179" s="13" t="s">
        <v>432</v>
      </c>
    </row>
    <row r="1180" spans="1:61" ht="9.75" hidden="1" customHeight="1" x14ac:dyDescent="0.15">
      <c r="A1180" s="140" t="s">
        <v>292</v>
      </c>
      <c r="B1180" s="141"/>
      <c r="C1180" s="141"/>
      <c r="D1180" s="141"/>
      <c r="E1180" s="141"/>
      <c r="F1180" s="141"/>
      <c r="G1180" s="141"/>
      <c r="H1180" s="141"/>
      <c r="I1180" s="142"/>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4"/>
      <c r="AL1180" s="154"/>
      <c r="AM1180" s="154"/>
      <c r="BG1180" s="13" t="s">
        <v>526</v>
      </c>
      <c r="BH1180" s="13">
        <v>88</v>
      </c>
      <c r="BI1180" s="13" t="str">
        <f>"ITEM"&amp;BH1180&amp; BG1180 &amp;"="&amp; IF(TRIM($J1180)="","",$J1180)</f>
        <v>ITEM88#KBN4_2=</v>
      </c>
    </row>
    <row r="1181" spans="1:61" ht="9.75" hidden="1" customHeight="1" x14ac:dyDescent="0.15">
      <c r="A1181" s="143"/>
      <c r="B1181" s="144"/>
      <c r="C1181" s="144"/>
      <c r="D1181" s="144"/>
      <c r="E1181" s="144"/>
      <c r="F1181" s="144"/>
      <c r="G1181" s="144"/>
      <c r="H1181" s="144"/>
      <c r="I1181" s="145"/>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4"/>
      <c r="AL1181" s="154"/>
      <c r="AM1181" s="154"/>
      <c r="BG1181" s="13" t="s">
        <v>432</v>
      </c>
      <c r="BH1181" s="13" t="s">
        <v>432</v>
      </c>
    </row>
    <row r="1182" spans="1:61" ht="9.75" hidden="1" customHeight="1" x14ac:dyDescent="0.15">
      <c r="A1182" s="140" t="s">
        <v>326</v>
      </c>
      <c r="B1182" s="141"/>
      <c r="C1182" s="141"/>
      <c r="D1182" s="141"/>
      <c r="E1182" s="141"/>
      <c r="F1182" s="141"/>
      <c r="G1182" s="141"/>
      <c r="H1182" s="141"/>
      <c r="I1182" s="142"/>
      <c r="J1182" s="185"/>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15">
      <c r="A1183" s="147"/>
      <c r="B1183" s="148"/>
      <c r="C1183" s="148"/>
      <c r="D1183" s="148"/>
      <c r="E1183" s="148"/>
      <c r="F1183" s="148"/>
      <c r="G1183" s="148"/>
      <c r="H1183" s="148"/>
      <c r="I1183" s="149"/>
      <c r="J1183" s="240"/>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15">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15">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15">
      <c r="A1186" s="147"/>
      <c r="B1186" s="148"/>
      <c r="C1186" s="148"/>
      <c r="D1186" s="148"/>
      <c r="E1186" s="148"/>
      <c r="F1186" s="148"/>
      <c r="G1186" s="148"/>
      <c r="H1186" s="148"/>
      <c r="I1186" s="149"/>
      <c r="J1186" s="167"/>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15">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15">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15">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15">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15">
      <c r="A1191" s="140" t="s">
        <v>293</v>
      </c>
      <c r="B1191" s="141"/>
      <c r="C1191" s="141"/>
      <c r="D1191" s="141"/>
      <c r="E1191" s="141"/>
      <c r="F1191" s="141"/>
      <c r="G1191" s="141"/>
      <c r="H1191" s="141"/>
      <c r="I1191" s="142"/>
      <c r="J1191" s="170" t="s">
        <v>127</v>
      </c>
      <c r="K1191" s="168"/>
      <c r="L1191" s="80" t="s">
        <v>122</v>
      </c>
      <c r="M1191" s="80"/>
      <c r="N1191" s="80"/>
      <c r="O1191" s="80"/>
      <c r="P1191" s="80"/>
      <c r="Q1191" s="80"/>
      <c r="R1191" s="80"/>
      <c r="S1191" s="80"/>
      <c r="T1191" s="80"/>
      <c r="U1191" s="80"/>
      <c r="V1191" s="80"/>
      <c r="W1191" s="80"/>
      <c r="X1191" s="169" t="s">
        <v>127</v>
      </c>
      <c r="Y1191" s="168"/>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15">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15">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15">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15">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15">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15">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15">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15">
      <c r="A1199" s="140" t="s">
        <v>290</v>
      </c>
      <c r="B1199" s="141"/>
      <c r="C1199" s="141"/>
      <c r="D1199" s="141"/>
      <c r="E1199" s="141"/>
      <c r="F1199" s="141"/>
      <c r="G1199" s="141"/>
      <c r="H1199" s="141"/>
      <c r="I1199" s="142"/>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526</v>
      </c>
      <c r="BH1199" s="13">
        <v>99</v>
      </c>
      <c r="BI1199" s="13" t="str">
        <f>"ITEM"&amp;BH1199 &amp; BG1199 &amp;"="&amp;IF(TRIM($J1199)="","",TEXT(J1199,"yyyymmdd"))</f>
        <v>ITEM99#KBN4_2=</v>
      </c>
    </row>
    <row r="1200" spans="1:61" ht="9.75" hidden="1" customHeight="1" x14ac:dyDescent="0.15">
      <c r="A1200" s="147"/>
      <c r="B1200" s="148"/>
      <c r="C1200" s="148"/>
      <c r="D1200" s="148"/>
      <c r="E1200" s="148"/>
      <c r="F1200" s="148"/>
      <c r="G1200" s="148"/>
      <c r="H1200" s="148"/>
      <c r="I1200" s="149"/>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432</v>
      </c>
    </row>
    <row r="1201" spans="1:61" ht="9.75" hidden="1" customHeight="1" thickBot="1" x14ac:dyDescent="0.2">
      <c r="A1201" s="143"/>
      <c r="B1201" s="144"/>
      <c r="C1201" s="144"/>
      <c r="D1201" s="144"/>
      <c r="E1201" s="144"/>
      <c r="F1201" s="144"/>
      <c r="G1201" s="144"/>
      <c r="H1201" s="144"/>
      <c r="I1201" s="145"/>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432</v>
      </c>
    </row>
    <row r="1202" spans="1:61" ht="9.75" hidden="1" customHeight="1" x14ac:dyDescent="0.15">
      <c r="A1202" s="231" t="s">
        <v>388</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527</v>
      </c>
      <c r="BH1202" s="13">
        <v>85</v>
      </c>
      <c r="BI1202" s="13" t="str">
        <f>"ITEM"&amp;BH1202 &amp; BG1202 &amp;"="&amp; IF(TRIM($J1202)="","",$J1202)</f>
        <v>ITEM85#KBN4_3=</v>
      </c>
    </row>
    <row r="1203" spans="1:61" ht="9.75" hidden="1" customHeight="1" thickBot="1" x14ac:dyDescent="0.2">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432</v>
      </c>
      <c r="BH1203" s="13" t="s">
        <v>432</v>
      </c>
    </row>
    <row r="1204" spans="1:61" ht="9.75" hidden="1" customHeight="1" x14ac:dyDescent="0.15">
      <c r="A1204" s="140" t="s">
        <v>96</v>
      </c>
      <c r="B1204" s="141"/>
      <c r="C1204" s="141"/>
      <c r="D1204" s="141"/>
      <c r="E1204" s="141"/>
      <c r="F1204" s="141"/>
      <c r="G1204" s="141"/>
      <c r="H1204" s="141"/>
      <c r="I1204" s="142"/>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4"/>
      <c r="AL1204" s="154"/>
      <c r="AM1204" s="154"/>
      <c r="BG1204" s="13" t="s">
        <v>527</v>
      </c>
      <c r="BH1204" s="13">
        <v>86</v>
      </c>
      <c r="BI1204" s="13" t="str">
        <f>"ITEM"&amp;BH1204&amp; BG1204 &amp;"="&amp; IF(TRIM($J1204)="","",$J1204)</f>
        <v>ITEM86#KBN4_3=</v>
      </c>
    </row>
    <row r="1205" spans="1:61" ht="9.75" hidden="1" customHeight="1" x14ac:dyDescent="0.15">
      <c r="A1205" s="143"/>
      <c r="B1205" s="144"/>
      <c r="C1205" s="144"/>
      <c r="D1205" s="144"/>
      <c r="E1205" s="144"/>
      <c r="F1205" s="144"/>
      <c r="G1205" s="144"/>
      <c r="H1205" s="144"/>
      <c r="I1205" s="145"/>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4"/>
      <c r="AL1205" s="154"/>
      <c r="AM1205" s="154"/>
      <c r="BG1205" s="13" t="s">
        <v>432</v>
      </c>
      <c r="BH1205" s="13" t="s">
        <v>432</v>
      </c>
    </row>
    <row r="1206" spans="1:61" ht="9.75" hidden="1" customHeight="1" x14ac:dyDescent="0.15">
      <c r="A1206" s="140" t="s">
        <v>291</v>
      </c>
      <c r="B1206" s="141"/>
      <c r="C1206" s="141"/>
      <c r="D1206" s="141"/>
      <c r="E1206" s="141"/>
      <c r="F1206" s="141"/>
      <c r="G1206" s="141"/>
      <c r="H1206" s="141"/>
      <c r="I1206" s="142"/>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4"/>
      <c r="AL1206" s="154"/>
      <c r="AM1206" s="154"/>
      <c r="BG1206" s="13" t="s">
        <v>527</v>
      </c>
      <c r="BH1206" s="13">
        <v>87</v>
      </c>
      <c r="BI1206" s="13" t="str">
        <f>"ITEM"&amp;BH1206&amp; BG1206 &amp;"="&amp; IF(TRIM($J1206)="","",$J1206)</f>
        <v>ITEM87#KBN4_3=</v>
      </c>
    </row>
    <row r="1207" spans="1:61" ht="9.75" hidden="1" customHeight="1" x14ac:dyDescent="0.15">
      <c r="A1207" s="147"/>
      <c r="B1207" s="148"/>
      <c r="C1207" s="148"/>
      <c r="D1207" s="148"/>
      <c r="E1207" s="148"/>
      <c r="F1207" s="148"/>
      <c r="G1207" s="148"/>
      <c r="H1207" s="148"/>
      <c r="I1207" s="149"/>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4"/>
      <c r="AL1207" s="154"/>
      <c r="AM1207" s="154"/>
      <c r="BG1207" s="13" t="s">
        <v>432</v>
      </c>
      <c r="BH1207" s="13" t="s">
        <v>432</v>
      </c>
    </row>
    <row r="1208" spans="1:61" ht="9.75" hidden="1" customHeight="1" x14ac:dyDescent="0.15">
      <c r="A1208" s="143"/>
      <c r="B1208" s="144"/>
      <c r="C1208" s="144"/>
      <c r="D1208" s="144"/>
      <c r="E1208" s="144"/>
      <c r="F1208" s="144"/>
      <c r="G1208" s="144"/>
      <c r="H1208" s="144"/>
      <c r="I1208" s="145"/>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4"/>
      <c r="AL1208" s="154"/>
      <c r="AM1208" s="154"/>
      <c r="BG1208" s="13" t="s">
        <v>432</v>
      </c>
      <c r="BH1208" s="13" t="s">
        <v>432</v>
      </c>
    </row>
    <row r="1209" spans="1:61" ht="9.75" hidden="1" customHeight="1" x14ac:dyDescent="0.15">
      <c r="A1209" s="140" t="s">
        <v>292</v>
      </c>
      <c r="B1209" s="141"/>
      <c r="C1209" s="141"/>
      <c r="D1209" s="141"/>
      <c r="E1209" s="141"/>
      <c r="F1209" s="141"/>
      <c r="G1209" s="141"/>
      <c r="H1209" s="141"/>
      <c r="I1209" s="142"/>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4"/>
      <c r="AL1209" s="154"/>
      <c r="AM1209" s="154"/>
      <c r="BG1209" s="13" t="s">
        <v>527</v>
      </c>
      <c r="BH1209" s="13">
        <v>88</v>
      </c>
      <c r="BI1209" s="13" t="str">
        <f>"ITEM"&amp;BH1209&amp; BG1209 &amp;"="&amp; IF(TRIM($J1209)="","",$J1209)</f>
        <v>ITEM88#KBN4_3=</v>
      </c>
    </row>
    <row r="1210" spans="1:61" ht="9.75" hidden="1" customHeight="1" x14ac:dyDescent="0.15">
      <c r="A1210" s="143"/>
      <c r="B1210" s="144"/>
      <c r="C1210" s="144"/>
      <c r="D1210" s="144"/>
      <c r="E1210" s="144"/>
      <c r="F1210" s="144"/>
      <c r="G1210" s="144"/>
      <c r="H1210" s="144"/>
      <c r="I1210" s="145"/>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4"/>
      <c r="AL1210" s="154"/>
      <c r="AM1210" s="154"/>
      <c r="BG1210" s="13" t="s">
        <v>432</v>
      </c>
      <c r="BH1210" s="13" t="s">
        <v>432</v>
      </c>
    </row>
    <row r="1211" spans="1:61" ht="9.75" hidden="1" customHeight="1" x14ac:dyDescent="0.15">
      <c r="A1211" s="140" t="s">
        <v>326</v>
      </c>
      <c r="B1211" s="141"/>
      <c r="C1211" s="141"/>
      <c r="D1211" s="141"/>
      <c r="E1211" s="141"/>
      <c r="F1211" s="141"/>
      <c r="G1211" s="141"/>
      <c r="H1211" s="141"/>
      <c r="I1211" s="142"/>
      <c r="J1211" s="185"/>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15">
      <c r="A1212" s="147"/>
      <c r="B1212" s="148"/>
      <c r="C1212" s="148"/>
      <c r="D1212" s="148"/>
      <c r="E1212" s="148"/>
      <c r="F1212" s="148"/>
      <c r="G1212" s="148"/>
      <c r="H1212" s="148"/>
      <c r="I1212" s="149"/>
      <c r="J1212" s="240"/>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15">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15">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15">
      <c r="A1215" s="147"/>
      <c r="B1215" s="148"/>
      <c r="C1215" s="148"/>
      <c r="D1215" s="148"/>
      <c r="E1215" s="148"/>
      <c r="F1215" s="148"/>
      <c r="G1215" s="148"/>
      <c r="H1215" s="148"/>
      <c r="I1215" s="149"/>
      <c r="J1215" s="167"/>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15">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15">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15">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15">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15">
      <c r="A1220" s="140" t="s">
        <v>293</v>
      </c>
      <c r="B1220" s="141"/>
      <c r="C1220" s="141"/>
      <c r="D1220" s="141"/>
      <c r="E1220" s="141"/>
      <c r="F1220" s="141"/>
      <c r="G1220" s="141"/>
      <c r="H1220" s="141"/>
      <c r="I1220" s="142"/>
      <c r="J1220" s="170" t="s">
        <v>127</v>
      </c>
      <c r="K1220" s="168"/>
      <c r="L1220" s="80" t="s">
        <v>122</v>
      </c>
      <c r="M1220" s="80"/>
      <c r="N1220" s="80"/>
      <c r="O1220" s="80"/>
      <c r="P1220" s="80"/>
      <c r="Q1220" s="80"/>
      <c r="R1220" s="80"/>
      <c r="S1220" s="80"/>
      <c r="T1220" s="80"/>
      <c r="U1220" s="80"/>
      <c r="V1220" s="80"/>
      <c r="W1220" s="80"/>
      <c r="X1220" s="169" t="s">
        <v>127</v>
      </c>
      <c r="Y1220" s="168"/>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15">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15">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15">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15">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15">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15">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15">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15">
      <c r="A1228" s="140" t="s">
        <v>290</v>
      </c>
      <c r="B1228" s="141"/>
      <c r="C1228" s="141"/>
      <c r="D1228" s="141"/>
      <c r="E1228" s="141"/>
      <c r="F1228" s="141"/>
      <c r="G1228" s="141"/>
      <c r="H1228" s="141"/>
      <c r="I1228" s="142"/>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527</v>
      </c>
      <c r="BH1228" s="13">
        <v>99</v>
      </c>
      <c r="BI1228" s="13" t="str">
        <f>"ITEM"&amp;BH1228 &amp; BG1228 &amp;"="&amp;IF(TRIM($J1228)="","",TEXT(J1228,"yyyymmdd"))</f>
        <v>ITEM99#KBN4_3=</v>
      </c>
    </row>
    <row r="1229" spans="1:61" ht="9.75" hidden="1" customHeight="1" x14ac:dyDescent="0.15">
      <c r="A1229" s="147"/>
      <c r="B1229" s="148"/>
      <c r="C1229" s="148"/>
      <c r="D1229" s="148"/>
      <c r="E1229" s="148"/>
      <c r="F1229" s="148"/>
      <c r="G1229" s="148"/>
      <c r="H1229" s="148"/>
      <c r="I1229" s="149"/>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432</v>
      </c>
    </row>
    <row r="1230" spans="1:61" ht="9.75" hidden="1" customHeight="1" thickBot="1" x14ac:dyDescent="0.2">
      <c r="A1230" s="143"/>
      <c r="B1230" s="144"/>
      <c r="C1230" s="144"/>
      <c r="D1230" s="144"/>
      <c r="E1230" s="144"/>
      <c r="F1230" s="144"/>
      <c r="G1230" s="144"/>
      <c r="H1230" s="144"/>
      <c r="I1230" s="145"/>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432</v>
      </c>
    </row>
    <row r="1231" spans="1:61" ht="9.75" hidden="1" customHeight="1" x14ac:dyDescent="0.15">
      <c r="A1231" s="231" t="s">
        <v>389</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528</v>
      </c>
      <c r="BH1231" s="13">
        <v>85</v>
      </c>
      <c r="BI1231" s="13" t="str">
        <f>"ITEM"&amp;BH1231 &amp; BG1231 &amp;"="&amp; IF(TRIM($J1231)="","",$J1231)</f>
        <v>ITEM85#KBN4_4=</v>
      </c>
    </row>
    <row r="1232" spans="1:61" ht="9.75" hidden="1" customHeight="1" thickBot="1" x14ac:dyDescent="0.2">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432</v>
      </c>
      <c r="BH1232" s="13" t="s">
        <v>432</v>
      </c>
    </row>
    <row r="1233" spans="1:61" ht="9.75" hidden="1" customHeight="1" x14ac:dyDescent="0.15">
      <c r="A1233" s="140" t="s">
        <v>96</v>
      </c>
      <c r="B1233" s="141"/>
      <c r="C1233" s="141"/>
      <c r="D1233" s="141"/>
      <c r="E1233" s="141"/>
      <c r="F1233" s="141"/>
      <c r="G1233" s="141"/>
      <c r="H1233" s="141"/>
      <c r="I1233" s="142"/>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4"/>
      <c r="AL1233" s="154"/>
      <c r="AM1233" s="154"/>
      <c r="BG1233" s="13" t="s">
        <v>528</v>
      </c>
      <c r="BH1233" s="13">
        <v>86</v>
      </c>
      <c r="BI1233" s="13" t="str">
        <f>"ITEM"&amp;BH1233&amp; BG1233 &amp;"="&amp; IF(TRIM($J1233)="","",$J1233)</f>
        <v>ITEM86#KBN4_4=</v>
      </c>
    </row>
    <row r="1234" spans="1:61" ht="9.75" hidden="1" customHeight="1" x14ac:dyDescent="0.15">
      <c r="A1234" s="143"/>
      <c r="B1234" s="144"/>
      <c r="C1234" s="144"/>
      <c r="D1234" s="144"/>
      <c r="E1234" s="144"/>
      <c r="F1234" s="144"/>
      <c r="G1234" s="144"/>
      <c r="H1234" s="144"/>
      <c r="I1234" s="145"/>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4"/>
      <c r="AL1234" s="154"/>
      <c r="AM1234" s="154"/>
      <c r="BG1234" s="13" t="s">
        <v>432</v>
      </c>
      <c r="BH1234" s="13" t="s">
        <v>432</v>
      </c>
    </row>
    <row r="1235" spans="1:61" ht="9.75" hidden="1" customHeight="1" x14ac:dyDescent="0.15">
      <c r="A1235" s="140" t="s">
        <v>291</v>
      </c>
      <c r="B1235" s="141"/>
      <c r="C1235" s="141"/>
      <c r="D1235" s="141"/>
      <c r="E1235" s="141"/>
      <c r="F1235" s="141"/>
      <c r="G1235" s="141"/>
      <c r="H1235" s="141"/>
      <c r="I1235" s="142"/>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4"/>
      <c r="AL1235" s="154"/>
      <c r="AM1235" s="154"/>
      <c r="BG1235" s="13" t="s">
        <v>528</v>
      </c>
      <c r="BH1235" s="13">
        <v>87</v>
      </c>
      <c r="BI1235" s="13" t="str">
        <f>"ITEM"&amp;BH1235&amp; BG1235 &amp;"="&amp; IF(TRIM($J1235)="","",$J1235)</f>
        <v>ITEM87#KBN4_4=</v>
      </c>
    </row>
    <row r="1236" spans="1:61" ht="9.75" hidden="1" customHeight="1" x14ac:dyDescent="0.15">
      <c r="A1236" s="147"/>
      <c r="B1236" s="148"/>
      <c r="C1236" s="148"/>
      <c r="D1236" s="148"/>
      <c r="E1236" s="148"/>
      <c r="F1236" s="148"/>
      <c r="G1236" s="148"/>
      <c r="H1236" s="148"/>
      <c r="I1236" s="149"/>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4"/>
      <c r="AL1236" s="154"/>
      <c r="AM1236" s="154"/>
      <c r="BG1236" s="13" t="s">
        <v>432</v>
      </c>
      <c r="BH1236" s="13" t="s">
        <v>432</v>
      </c>
    </row>
    <row r="1237" spans="1:61" ht="9.75" hidden="1" customHeight="1" x14ac:dyDescent="0.15">
      <c r="A1237" s="143"/>
      <c r="B1237" s="144"/>
      <c r="C1237" s="144"/>
      <c r="D1237" s="144"/>
      <c r="E1237" s="144"/>
      <c r="F1237" s="144"/>
      <c r="G1237" s="144"/>
      <c r="H1237" s="144"/>
      <c r="I1237" s="145"/>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4"/>
      <c r="AL1237" s="154"/>
      <c r="AM1237" s="154"/>
      <c r="BG1237" s="13" t="s">
        <v>432</v>
      </c>
      <c r="BH1237" s="13" t="s">
        <v>432</v>
      </c>
    </row>
    <row r="1238" spans="1:61" ht="9.75" hidden="1" customHeight="1" x14ac:dyDescent="0.15">
      <c r="A1238" s="140" t="s">
        <v>292</v>
      </c>
      <c r="B1238" s="141"/>
      <c r="C1238" s="141"/>
      <c r="D1238" s="141"/>
      <c r="E1238" s="141"/>
      <c r="F1238" s="141"/>
      <c r="G1238" s="141"/>
      <c r="H1238" s="141"/>
      <c r="I1238" s="142"/>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4"/>
      <c r="AL1238" s="154"/>
      <c r="AM1238" s="154"/>
      <c r="BG1238" s="13" t="s">
        <v>528</v>
      </c>
      <c r="BH1238" s="13">
        <v>88</v>
      </c>
      <c r="BI1238" s="13" t="str">
        <f>"ITEM"&amp;BH1238&amp; BG1238 &amp;"="&amp; IF(TRIM($J1238)="","",$J1238)</f>
        <v>ITEM88#KBN4_4=</v>
      </c>
    </row>
    <row r="1239" spans="1:61" ht="9.75" hidden="1" customHeight="1" x14ac:dyDescent="0.15">
      <c r="A1239" s="143"/>
      <c r="B1239" s="144"/>
      <c r="C1239" s="144"/>
      <c r="D1239" s="144"/>
      <c r="E1239" s="144"/>
      <c r="F1239" s="144"/>
      <c r="G1239" s="144"/>
      <c r="H1239" s="144"/>
      <c r="I1239" s="145"/>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4"/>
      <c r="AL1239" s="154"/>
      <c r="AM1239" s="154"/>
      <c r="BG1239" s="13" t="s">
        <v>432</v>
      </c>
      <c r="BH1239" s="13" t="s">
        <v>432</v>
      </c>
    </row>
    <row r="1240" spans="1:61" ht="9.75" hidden="1" customHeight="1" x14ac:dyDescent="0.15">
      <c r="A1240" s="140" t="s">
        <v>326</v>
      </c>
      <c r="B1240" s="141"/>
      <c r="C1240" s="141"/>
      <c r="D1240" s="141"/>
      <c r="E1240" s="141"/>
      <c r="F1240" s="141"/>
      <c r="G1240" s="141"/>
      <c r="H1240" s="141"/>
      <c r="I1240" s="142"/>
      <c r="J1240" s="185"/>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15">
      <c r="A1241" s="147"/>
      <c r="B1241" s="148"/>
      <c r="C1241" s="148"/>
      <c r="D1241" s="148"/>
      <c r="E1241" s="148"/>
      <c r="F1241" s="148"/>
      <c r="G1241" s="148"/>
      <c r="H1241" s="148"/>
      <c r="I1241" s="149"/>
      <c r="J1241" s="240"/>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15">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15">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15">
      <c r="A1244" s="147"/>
      <c r="B1244" s="148"/>
      <c r="C1244" s="148"/>
      <c r="D1244" s="148"/>
      <c r="E1244" s="148"/>
      <c r="F1244" s="148"/>
      <c r="G1244" s="148"/>
      <c r="H1244" s="148"/>
      <c r="I1244" s="149"/>
      <c r="J1244" s="167"/>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15">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15">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15">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15">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15">
      <c r="A1249" s="140" t="s">
        <v>293</v>
      </c>
      <c r="B1249" s="141"/>
      <c r="C1249" s="141"/>
      <c r="D1249" s="141"/>
      <c r="E1249" s="141"/>
      <c r="F1249" s="141"/>
      <c r="G1249" s="141"/>
      <c r="H1249" s="141"/>
      <c r="I1249" s="142"/>
      <c r="J1249" s="170" t="s">
        <v>127</v>
      </c>
      <c r="K1249" s="168"/>
      <c r="L1249" s="80" t="s">
        <v>122</v>
      </c>
      <c r="M1249" s="80"/>
      <c r="N1249" s="80"/>
      <c r="O1249" s="80"/>
      <c r="P1249" s="80"/>
      <c r="Q1249" s="80"/>
      <c r="R1249" s="80"/>
      <c r="S1249" s="80"/>
      <c r="T1249" s="80"/>
      <c r="U1249" s="80"/>
      <c r="V1249" s="80"/>
      <c r="W1249" s="80"/>
      <c r="X1249" s="169" t="s">
        <v>127</v>
      </c>
      <c r="Y1249" s="168"/>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15">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15">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15">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15">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15">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15">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15">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15">
      <c r="A1257" s="140" t="s">
        <v>290</v>
      </c>
      <c r="B1257" s="141"/>
      <c r="C1257" s="141"/>
      <c r="D1257" s="141"/>
      <c r="E1257" s="141"/>
      <c r="F1257" s="141"/>
      <c r="G1257" s="141"/>
      <c r="H1257" s="141"/>
      <c r="I1257" s="142"/>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528</v>
      </c>
      <c r="BH1257" s="13">
        <v>99</v>
      </c>
      <c r="BI1257" s="13" t="str">
        <f>"ITEM"&amp;BH1257 &amp; BG1257 &amp;"="&amp;IF(TRIM($J1257)="","",TEXT(J1257,"yyyymmdd"))</f>
        <v>ITEM99#KBN4_4=</v>
      </c>
    </row>
    <row r="1258" spans="1:61" ht="9.75" hidden="1" customHeight="1" x14ac:dyDescent="0.15">
      <c r="A1258" s="147"/>
      <c r="B1258" s="148"/>
      <c r="C1258" s="148"/>
      <c r="D1258" s="148"/>
      <c r="E1258" s="148"/>
      <c r="F1258" s="148"/>
      <c r="G1258" s="148"/>
      <c r="H1258" s="148"/>
      <c r="I1258" s="149"/>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432</v>
      </c>
    </row>
    <row r="1259" spans="1:61" ht="9.75" hidden="1" customHeight="1" thickBot="1" x14ac:dyDescent="0.2">
      <c r="A1259" s="143"/>
      <c r="B1259" s="144"/>
      <c r="C1259" s="144"/>
      <c r="D1259" s="144"/>
      <c r="E1259" s="144"/>
      <c r="F1259" s="144"/>
      <c r="G1259" s="144"/>
      <c r="H1259" s="144"/>
      <c r="I1259" s="145"/>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432</v>
      </c>
    </row>
    <row r="1260" spans="1:61" ht="9.75" hidden="1" customHeight="1" x14ac:dyDescent="0.15">
      <c r="A1260" s="231" t="s">
        <v>390</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529</v>
      </c>
      <c r="BH1260" s="13">
        <v>85</v>
      </c>
      <c r="BI1260" s="13" t="str">
        <f>"ITEM"&amp;BH1260 &amp; BG1260 &amp;"="&amp; IF(TRIM($J1260)="","",$J1260)</f>
        <v>ITEM85#KBN4_5=</v>
      </c>
    </row>
    <row r="1261" spans="1:61" ht="9.75" hidden="1" customHeight="1" thickBot="1" x14ac:dyDescent="0.2">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432</v>
      </c>
      <c r="BH1261" s="13" t="s">
        <v>432</v>
      </c>
    </row>
    <row r="1262" spans="1:61" ht="9.75" hidden="1" customHeight="1" x14ac:dyDescent="0.15">
      <c r="A1262" s="140" t="s">
        <v>96</v>
      </c>
      <c r="B1262" s="141"/>
      <c r="C1262" s="141"/>
      <c r="D1262" s="141"/>
      <c r="E1262" s="141"/>
      <c r="F1262" s="141"/>
      <c r="G1262" s="141"/>
      <c r="H1262" s="141"/>
      <c r="I1262" s="142"/>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4"/>
      <c r="AL1262" s="154"/>
      <c r="AM1262" s="154"/>
      <c r="BG1262" s="13" t="s">
        <v>529</v>
      </c>
      <c r="BH1262" s="13">
        <v>86</v>
      </c>
      <c r="BI1262" s="13" t="str">
        <f>"ITEM"&amp;BH1262&amp; BG1262 &amp;"="&amp; IF(TRIM($J1262)="","",$J1262)</f>
        <v>ITEM86#KBN4_5=</v>
      </c>
    </row>
    <row r="1263" spans="1:61" ht="9.75" hidden="1" customHeight="1" x14ac:dyDescent="0.15">
      <c r="A1263" s="143"/>
      <c r="B1263" s="144"/>
      <c r="C1263" s="144"/>
      <c r="D1263" s="144"/>
      <c r="E1263" s="144"/>
      <c r="F1263" s="144"/>
      <c r="G1263" s="144"/>
      <c r="H1263" s="144"/>
      <c r="I1263" s="145"/>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4"/>
      <c r="AL1263" s="154"/>
      <c r="AM1263" s="154"/>
      <c r="BG1263" s="13" t="s">
        <v>432</v>
      </c>
      <c r="BH1263" s="13" t="s">
        <v>432</v>
      </c>
    </row>
    <row r="1264" spans="1:61" ht="9.75" hidden="1" customHeight="1" x14ac:dyDescent="0.15">
      <c r="A1264" s="140" t="s">
        <v>291</v>
      </c>
      <c r="B1264" s="141"/>
      <c r="C1264" s="141"/>
      <c r="D1264" s="141"/>
      <c r="E1264" s="141"/>
      <c r="F1264" s="141"/>
      <c r="G1264" s="141"/>
      <c r="H1264" s="141"/>
      <c r="I1264" s="142"/>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4"/>
      <c r="AL1264" s="154"/>
      <c r="AM1264" s="154"/>
      <c r="BG1264" s="13" t="s">
        <v>529</v>
      </c>
      <c r="BH1264" s="13">
        <v>87</v>
      </c>
      <c r="BI1264" s="13" t="str">
        <f>"ITEM"&amp;BH1264&amp; BG1264 &amp;"="&amp; IF(TRIM($J1264)="","",$J1264)</f>
        <v>ITEM87#KBN4_5=</v>
      </c>
    </row>
    <row r="1265" spans="1:61" ht="9.75" hidden="1" customHeight="1" x14ac:dyDescent="0.15">
      <c r="A1265" s="147"/>
      <c r="B1265" s="148"/>
      <c r="C1265" s="148"/>
      <c r="D1265" s="148"/>
      <c r="E1265" s="148"/>
      <c r="F1265" s="148"/>
      <c r="G1265" s="148"/>
      <c r="H1265" s="148"/>
      <c r="I1265" s="149"/>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4"/>
      <c r="AL1265" s="154"/>
      <c r="AM1265" s="154"/>
      <c r="BG1265" s="13" t="s">
        <v>432</v>
      </c>
      <c r="BH1265" s="13" t="s">
        <v>432</v>
      </c>
    </row>
    <row r="1266" spans="1:61" ht="9.75" hidden="1" customHeight="1" x14ac:dyDescent="0.15">
      <c r="A1266" s="143"/>
      <c r="B1266" s="144"/>
      <c r="C1266" s="144"/>
      <c r="D1266" s="144"/>
      <c r="E1266" s="144"/>
      <c r="F1266" s="144"/>
      <c r="G1266" s="144"/>
      <c r="H1266" s="144"/>
      <c r="I1266" s="145"/>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4"/>
      <c r="AL1266" s="154"/>
      <c r="AM1266" s="154"/>
      <c r="BG1266" s="13" t="s">
        <v>432</v>
      </c>
      <c r="BH1266" s="13" t="s">
        <v>432</v>
      </c>
    </row>
    <row r="1267" spans="1:61" ht="9.75" hidden="1" customHeight="1" x14ac:dyDescent="0.15">
      <c r="A1267" s="140" t="s">
        <v>292</v>
      </c>
      <c r="B1267" s="141"/>
      <c r="C1267" s="141"/>
      <c r="D1267" s="141"/>
      <c r="E1267" s="141"/>
      <c r="F1267" s="141"/>
      <c r="G1267" s="141"/>
      <c r="H1267" s="141"/>
      <c r="I1267" s="142"/>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4"/>
      <c r="AL1267" s="154"/>
      <c r="AM1267" s="154"/>
      <c r="BG1267" s="13" t="s">
        <v>529</v>
      </c>
      <c r="BH1267" s="13">
        <v>88</v>
      </c>
      <c r="BI1267" s="13" t="str">
        <f>"ITEM"&amp;BH1267&amp; BG1267 &amp;"="&amp; IF(TRIM($J1267)="","",$J1267)</f>
        <v>ITEM88#KBN4_5=</v>
      </c>
    </row>
    <row r="1268" spans="1:61" ht="9.75" hidden="1" customHeight="1" x14ac:dyDescent="0.15">
      <c r="A1268" s="143"/>
      <c r="B1268" s="144"/>
      <c r="C1268" s="144"/>
      <c r="D1268" s="144"/>
      <c r="E1268" s="144"/>
      <c r="F1268" s="144"/>
      <c r="G1268" s="144"/>
      <c r="H1268" s="144"/>
      <c r="I1268" s="145"/>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4"/>
      <c r="AL1268" s="154"/>
      <c r="AM1268" s="154"/>
      <c r="BG1268" s="13" t="s">
        <v>432</v>
      </c>
      <c r="BH1268" s="13" t="s">
        <v>432</v>
      </c>
    </row>
    <row r="1269" spans="1:61" ht="9.75" hidden="1" customHeight="1" x14ac:dyDescent="0.15">
      <c r="A1269" s="140" t="s">
        <v>326</v>
      </c>
      <c r="B1269" s="141"/>
      <c r="C1269" s="141"/>
      <c r="D1269" s="141"/>
      <c r="E1269" s="141"/>
      <c r="F1269" s="141"/>
      <c r="G1269" s="141"/>
      <c r="H1269" s="141"/>
      <c r="I1269" s="142"/>
      <c r="J1269" s="185"/>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15">
      <c r="A1270" s="147"/>
      <c r="B1270" s="148"/>
      <c r="C1270" s="148"/>
      <c r="D1270" s="148"/>
      <c r="E1270" s="148"/>
      <c r="F1270" s="148"/>
      <c r="G1270" s="148"/>
      <c r="H1270" s="148"/>
      <c r="I1270" s="149"/>
      <c r="J1270" s="240"/>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15">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15">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15">
      <c r="A1273" s="147"/>
      <c r="B1273" s="148"/>
      <c r="C1273" s="148"/>
      <c r="D1273" s="148"/>
      <c r="E1273" s="148"/>
      <c r="F1273" s="148"/>
      <c r="G1273" s="148"/>
      <c r="H1273" s="148"/>
      <c r="I1273" s="149"/>
      <c r="J1273" s="167"/>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15">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15">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15">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15">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15">
      <c r="A1278" s="140" t="s">
        <v>293</v>
      </c>
      <c r="B1278" s="141"/>
      <c r="C1278" s="141"/>
      <c r="D1278" s="141"/>
      <c r="E1278" s="141"/>
      <c r="F1278" s="141"/>
      <c r="G1278" s="141"/>
      <c r="H1278" s="141"/>
      <c r="I1278" s="142"/>
      <c r="J1278" s="170" t="s">
        <v>127</v>
      </c>
      <c r="K1278" s="168"/>
      <c r="L1278" s="80" t="s">
        <v>122</v>
      </c>
      <c r="M1278" s="80"/>
      <c r="N1278" s="80"/>
      <c r="O1278" s="80"/>
      <c r="P1278" s="80"/>
      <c r="Q1278" s="80"/>
      <c r="R1278" s="80"/>
      <c r="S1278" s="80"/>
      <c r="T1278" s="80"/>
      <c r="U1278" s="80"/>
      <c r="V1278" s="80"/>
      <c r="W1278" s="80"/>
      <c r="X1278" s="169" t="s">
        <v>127</v>
      </c>
      <c r="Y1278" s="168"/>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15">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15">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15">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15">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15">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15">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15">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15">
      <c r="A1286" s="140" t="s">
        <v>290</v>
      </c>
      <c r="B1286" s="141"/>
      <c r="C1286" s="141"/>
      <c r="D1286" s="141"/>
      <c r="E1286" s="141"/>
      <c r="F1286" s="141"/>
      <c r="G1286" s="141"/>
      <c r="H1286" s="141"/>
      <c r="I1286" s="142"/>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529</v>
      </c>
      <c r="BH1286" s="13">
        <v>99</v>
      </c>
      <c r="BI1286" s="13" t="str">
        <f>"ITEM"&amp;BH1286 &amp; BG1286 &amp;"="&amp;IF(TRIM($J1286)="","",TEXT(J1286,"yyyymmdd"))</f>
        <v>ITEM99#KBN4_5=</v>
      </c>
    </row>
    <row r="1287" spans="1:61" ht="9.75" hidden="1" customHeight="1" x14ac:dyDescent="0.15">
      <c r="A1287" s="147"/>
      <c r="B1287" s="148"/>
      <c r="C1287" s="148"/>
      <c r="D1287" s="148"/>
      <c r="E1287" s="148"/>
      <c r="F1287" s="148"/>
      <c r="G1287" s="148"/>
      <c r="H1287" s="148"/>
      <c r="I1287" s="149"/>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432</v>
      </c>
    </row>
    <row r="1288" spans="1:61" ht="9.75" hidden="1" customHeight="1" x14ac:dyDescent="0.15">
      <c r="A1288" s="143"/>
      <c r="B1288" s="144"/>
      <c r="C1288" s="144"/>
      <c r="D1288" s="144"/>
      <c r="E1288" s="144"/>
      <c r="F1288" s="144"/>
      <c r="G1288" s="144"/>
      <c r="H1288" s="144"/>
      <c r="I1288" s="145"/>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432</v>
      </c>
    </row>
    <row r="1289" spans="1:61" ht="9.75" customHeight="1" x14ac:dyDescent="0.15">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customHeight="1" x14ac:dyDescent="0.15">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15">
      <c r="A1291" s="231" t="s">
        <v>392</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530</v>
      </c>
      <c r="BH1291" s="13">
        <v>85</v>
      </c>
      <c r="BI1291" s="13" t="str">
        <f>"ITEM"&amp;BH1291 &amp; BG1291 &amp;"="&amp; IF(TRIM($J1291)="","",$J1291)</f>
        <v>ITEM85#KBN4_6=</v>
      </c>
    </row>
    <row r="1292" spans="1:61" ht="9.75" hidden="1" customHeight="1" thickBot="1" x14ac:dyDescent="0.2">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432</v>
      </c>
      <c r="BH1292" s="13" t="s">
        <v>432</v>
      </c>
    </row>
    <row r="1293" spans="1:61" ht="9.75" hidden="1" customHeight="1" x14ac:dyDescent="0.15">
      <c r="A1293" s="140" t="s">
        <v>96</v>
      </c>
      <c r="B1293" s="141"/>
      <c r="C1293" s="141"/>
      <c r="D1293" s="141"/>
      <c r="E1293" s="141"/>
      <c r="F1293" s="141"/>
      <c r="G1293" s="141"/>
      <c r="H1293" s="141"/>
      <c r="I1293" s="142"/>
      <c r="J1293" s="154"/>
      <c r="K1293" s="154"/>
      <c r="L1293" s="154"/>
      <c r="M1293" s="154"/>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4"/>
      <c r="AL1293" s="154"/>
      <c r="AM1293" s="154"/>
      <c r="BG1293" s="13" t="s">
        <v>530</v>
      </c>
      <c r="BH1293" s="13">
        <v>86</v>
      </c>
      <c r="BI1293" s="13" t="str">
        <f>"ITEM"&amp;BH1293&amp; BG1293 &amp;"="&amp; IF(TRIM($J1293)="","",$J1293)</f>
        <v>ITEM86#KBN4_6=</v>
      </c>
    </row>
    <row r="1294" spans="1:61" ht="9.75" hidden="1" customHeight="1" x14ac:dyDescent="0.15">
      <c r="A1294" s="143"/>
      <c r="B1294" s="144"/>
      <c r="C1294" s="144"/>
      <c r="D1294" s="144"/>
      <c r="E1294" s="144"/>
      <c r="F1294" s="144"/>
      <c r="G1294" s="144"/>
      <c r="H1294" s="144"/>
      <c r="I1294" s="145"/>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4"/>
      <c r="AL1294" s="154"/>
      <c r="AM1294" s="154"/>
      <c r="BG1294" s="13" t="s">
        <v>432</v>
      </c>
      <c r="BH1294" s="13" t="s">
        <v>432</v>
      </c>
    </row>
    <row r="1295" spans="1:61" ht="9.75" hidden="1" customHeight="1" x14ac:dyDescent="0.15">
      <c r="A1295" s="140" t="s">
        <v>291</v>
      </c>
      <c r="B1295" s="141"/>
      <c r="C1295" s="141"/>
      <c r="D1295" s="141"/>
      <c r="E1295" s="141"/>
      <c r="F1295" s="141"/>
      <c r="G1295" s="141"/>
      <c r="H1295" s="141"/>
      <c r="I1295" s="142"/>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4"/>
      <c r="AL1295" s="154"/>
      <c r="AM1295" s="154"/>
      <c r="BG1295" s="13" t="s">
        <v>530</v>
      </c>
      <c r="BH1295" s="13">
        <v>87</v>
      </c>
      <c r="BI1295" s="13" t="str">
        <f>"ITEM"&amp;BH1295&amp; BG1295 &amp;"="&amp; IF(TRIM($J1295)="","",$J1295)</f>
        <v>ITEM87#KBN4_6=</v>
      </c>
    </row>
    <row r="1296" spans="1:61" ht="9.75" hidden="1" customHeight="1" x14ac:dyDescent="0.15">
      <c r="A1296" s="147"/>
      <c r="B1296" s="148"/>
      <c r="C1296" s="148"/>
      <c r="D1296" s="148"/>
      <c r="E1296" s="148"/>
      <c r="F1296" s="148"/>
      <c r="G1296" s="148"/>
      <c r="H1296" s="148"/>
      <c r="I1296" s="149"/>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4"/>
      <c r="AL1296" s="154"/>
      <c r="AM1296" s="154"/>
      <c r="BG1296" s="13" t="s">
        <v>432</v>
      </c>
      <c r="BH1296" s="13" t="s">
        <v>432</v>
      </c>
    </row>
    <row r="1297" spans="1:61" ht="9.75" hidden="1" customHeight="1" x14ac:dyDescent="0.15">
      <c r="A1297" s="143"/>
      <c r="B1297" s="144"/>
      <c r="C1297" s="144"/>
      <c r="D1297" s="144"/>
      <c r="E1297" s="144"/>
      <c r="F1297" s="144"/>
      <c r="G1297" s="144"/>
      <c r="H1297" s="144"/>
      <c r="I1297" s="145"/>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4"/>
      <c r="AL1297" s="154"/>
      <c r="AM1297" s="154"/>
      <c r="BG1297" s="13" t="s">
        <v>432</v>
      </c>
      <c r="BH1297" s="13" t="s">
        <v>432</v>
      </c>
    </row>
    <row r="1298" spans="1:61" ht="9.75" hidden="1" customHeight="1" x14ac:dyDescent="0.15">
      <c r="A1298" s="140" t="s">
        <v>292</v>
      </c>
      <c r="B1298" s="141"/>
      <c r="C1298" s="141"/>
      <c r="D1298" s="141"/>
      <c r="E1298" s="141"/>
      <c r="F1298" s="141"/>
      <c r="G1298" s="141"/>
      <c r="H1298" s="141"/>
      <c r="I1298" s="142"/>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4"/>
      <c r="AL1298" s="154"/>
      <c r="AM1298" s="154"/>
      <c r="BG1298" s="13" t="s">
        <v>530</v>
      </c>
      <c r="BH1298" s="13">
        <v>88</v>
      </c>
      <c r="BI1298" s="13" t="str">
        <f>"ITEM"&amp;BH1298&amp; BG1298 &amp;"="&amp; IF(TRIM($J1298)="","",$J1298)</f>
        <v>ITEM88#KBN4_6=</v>
      </c>
    </row>
    <row r="1299" spans="1:61" ht="9.75" hidden="1" customHeight="1" x14ac:dyDescent="0.15">
      <c r="A1299" s="143"/>
      <c r="B1299" s="144"/>
      <c r="C1299" s="144"/>
      <c r="D1299" s="144"/>
      <c r="E1299" s="144"/>
      <c r="F1299" s="144"/>
      <c r="G1299" s="144"/>
      <c r="H1299" s="144"/>
      <c r="I1299" s="145"/>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4"/>
      <c r="AL1299" s="154"/>
      <c r="AM1299" s="154"/>
      <c r="BG1299" s="13" t="s">
        <v>432</v>
      </c>
      <c r="BH1299" s="13" t="s">
        <v>432</v>
      </c>
    </row>
    <row r="1300" spans="1:61" ht="9.75" hidden="1" customHeight="1" x14ac:dyDescent="0.15">
      <c r="A1300" s="140" t="s">
        <v>326</v>
      </c>
      <c r="B1300" s="141"/>
      <c r="C1300" s="141"/>
      <c r="D1300" s="141"/>
      <c r="E1300" s="141"/>
      <c r="F1300" s="141"/>
      <c r="G1300" s="141"/>
      <c r="H1300" s="141"/>
      <c r="I1300" s="142"/>
      <c r="J1300" s="185"/>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15">
      <c r="A1301" s="147"/>
      <c r="B1301" s="148"/>
      <c r="C1301" s="148"/>
      <c r="D1301" s="148"/>
      <c r="E1301" s="148"/>
      <c r="F1301" s="148"/>
      <c r="G1301" s="148"/>
      <c r="H1301" s="148"/>
      <c r="I1301" s="149"/>
      <c r="J1301" s="240"/>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15">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15">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15">
      <c r="A1304" s="147"/>
      <c r="B1304" s="148"/>
      <c r="C1304" s="148"/>
      <c r="D1304" s="148"/>
      <c r="E1304" s="148"/>
      <c r="F1304" s="148"/>
      <c r="G1304" s="148"/>
      <c r="H1304" s="148"/>
      <c r="I1304" s="149"/>
      <c r="J1304" s="167"/>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15">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15">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15">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15">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15">
      <c r="A1309" s="140" t="s">
        <v>293</v>
      </c>
      <c r="B1309" s="141"/>
      <c r="C1309" s="141"/>
      <c r="D1309" s="141"/>
      <c r="E1309" s="141"/>
      <c r="F1309" s="141"/>
      <c r="G1309" s="141"/>
      <c r="H1309" s="141"/>
      <c r="I1309" s="142"/>
      <c r="J1309" s="170" t="s">
        <v>127</v>
      </c>
      <c r="K1309" s="168"/>
      <c r="L1309" s="80" t="s">
        <v>122</v>
      </c>
      <c r="M1309" s="80"/>
      <c r="N1309" s="80"/>
      <c r="O1309" s="80"/>
      <c r="P1309" s="80"/>
      <c r="Q1309" s="80"/>
      <c r="R1309" s="80"/>
      <c r="S1309" s="80"/>
      <c r="T1309" s="80"/>
      <c r="U1309" s="80"/>
      <c r="V1309" s="80"/>
      <c r="W1309" s="80"/>
      <c r="X1309" s="169" t="s">
        <v>127</v>
      </c>
      <c r="Y1309" s="168"/>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15">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15">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15">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15">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15">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15">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15">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15">
      <c r="A1317" s="140" t="s">
        <v>290</v>
      </c>
      <c r="B1317" s="141"/>
      <c r="C1317" s="141"/>
      <c r="D1317" s="141"/>
      <c r="E1317" s="141"/>
      <c r="F1317" s="141"/>
      <c r="G1317" s="141"/>
      <c r="H1317" s="141"/>
      <c r="I1317" s="142"/>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530</v>
      </c>
      <c r="BH1317" s="13">
        <v>99</v>
      </c>
      <c r="BI1317" s="13" t="str">
        <f>"ITEM"&amp;BH1317 &amp; BG1317 &amp;"="&amp;IF(TRIM($J1317)="","",TEXT(J1317,"yyyymmdd"))</f>
        <v>ITEM99#KBN4_6=</v>
      </c>
    </row>
    <row r="1318" spans="1:61" ht="9.75" hidden="1" customHeight="1" x14ac:dyDescent="0.15">
      <c r="A1318" s="147"/>
      <c r="B1318" s="148"/>
      <c r="C1318" s="148"/>
      <c r="D1318" s="148"/>
      <c r="E1318" s="148"/>
      <c r="F1318" s="148"/>
      <c r="G1318" s="148"/>
      <c r="H1318" s="148"/>
      <c r="I1318" s="149"/>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432</v>
      </c>
    </row>
    <row r="1319" spans="1:61" ht="9.75" hidden="1" customHeight="1" thickBot="1" x14ac:dyDescent="0.2">
      <c r="A1319" s="143"/>
      <c r="B1319" s="144"/>
      <c r="C1319" s="144"/>
      <c r="D1319" s="144"/>
      <c r="E1319" s="144"/>
      <c r="F1319" s="144"/>
      <c r="G1319" s="144"/>
      <c r="H1319" s="144"/>
      <c r="I1319" s="145"/>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432</v>
      </c>
    </row>
    <row r="1320" spans="1:61" ht="9.75" hidden="1" customHeight="1" x14ac:dyDescent="0.15">
      <c r="A1320" s="231" t="s">
        <v>393</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531</v>
      </c>
      <c r="BH1320" s="13">
        <v>85</v>
      </c>
      <c r="BI1320" s="13" t="str">
        <f>"ITEM"&amp;BH1320 &amp; BG1320 &amp;"="&amp; IF(TRIM($J1320)="","",$J1320)</f>
        <v>ITEM85#KBN4_7=</v>
      </c>
    </row>
    <row r="1321" spans="1:61" ht="9.75" hidden="1" customHeight="1" thickBot="1" x14ac:dyDescent="0.2">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432</v>
      </c>
      <c r="BH1321" s="13" t="s">
        <v>432</v>
      </c>
    </row>
    <row r="1322" spans="1:61" ht="9.75" hidden="1" customHeight="1" x14ac:dyDescent="0.15">
      <c r="A1322" s="140" t="s">
        <v>96</v>
      </c>
      <c r="B1322" s="141"/>
      <c r="C1322" s="141"/>
      <c r="D1322" s="141"/>
      <c r="E1322" s="141"/>
      <c r="F1322" s="141"/>
      <c r="G1322" s="141"/>
      <c r="H1322" s="141"/>
      <c r="I1322" s="142"/>
      <c r="J1322" s="154"/>
      <c r="K1322" s="154"/>
      <c r="L1322" s="154"/>
      <c r="M1322" s="154"/>
      <c r="N1322" s="154"/>
      <c r="O1322" s="154"/>
      <c r="P1322" s="154"/>
      <c r="Q1322" s="154"/>
      <c r="R1322" s="154"/>
      <c r="S1322" s="154"/>
      <c r="T1322" s="154"/>
      <c r="U1322" s="154"/>
      <c r="V1322" s="154"/>
      <c r="W1322" s="154"/>
      <c r="X1322" s="154"/>
      <c r="Y1322" s="154"/>
      <c r="Z1322" s="154"/>
      <c r="AA1322" s="154"/>
      <c r="AB1322" s="154"/>
      <c r="AC1322" s="154"/>
      <c r="AD1322" s="154"/>
      <c r="AE1322" s="154"/>
      <c r="AF1322" s="154"/>
      <c r="AG1322" s="154"/>
      <c r="AH1322" s="154"/>
      <c r="AI1322" s="154"/>
      <c r="AJ1322" s="154"/>
      <c r="AK1322" s="154"/>
      <c r="AL1322" s="154"/>
      <c r="AM1322" s="154"/>
      <c r="BG1322" s="13" t="s">
        <v>531</v>
      </c>
      <c r="BH1322" s="13">
        <v>86</v>
      </c>
      <c r="BI1322" s="13" t="str">
        <f>"ITEM"&amp;BH1322&amp; BG1322 &amp;"="&amp; IF(TRIM($J1322)="","",$J1322)</f>
        <v>ITEM86#KBN4_7=</v>
      </c>
    </row>
    <row r="1323" spans="1:61" ht="9.75" hidden="1" customHeight="1" x14ac:dyDescent="0.15">
      <c r="A1323" s="143"/>
      <c r="B1323" s="144"/>
      <c r="C1323" s="144"/>
      <c r="D1323" s="144"/>
      <c r="E1323" s="144"/>
      <c r="F1323" s="144"/>
      <c r="G1323" s="144"/>
      <c r="H1323" s="144"/>
      <c r="I1323" s="145"/>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4"/>
      <c r="AK1323" s="154"/>
      <c r="AL1323" s="154"/>
      <c r="AM1323" s="154"/>
      <c r="BG1323" s="13" t="s">
        <v>432</v>
      </c>
      <c r="BH1323" s="13" t="s">
        <v>432</v>
      </c>
    </row>
    <row r="1324" spans="1:61" ht="9.75" hidden="1" customHeight="1" x14ac:dyDescent="0.15">
      <c r="A1324" s="140" t="s">
        <v>291</v>
      </c>
      <c r="B1324" s="141"/>
      <c r="C1324" s="141"/>
      <c r="D1324" s="141"/>
      <c r="E1324" s="141"/>
      <c r="F1324" s="141"/>
      <c r="G1324" s="141"/>
      <c r="H1324" s="141"/>
      <c r="I1324" s="142"/>
      <c r="J1324" s="154"/>
      <c r="K1324" s="154"/>
      <c r="L1324" s="154"/>
      <c r="M1324" s="154"/>
      <c r="N1324" s="154"/>
      <c r="O1324" s="154"/>
      <c r="P1324" s="154"/>
      <c r="Q1324" s="154"/>
      <c r="R1324" s="154"/>
      <c r="S1324" s="154"/>
      <c r="T1324" s="154"/>
      <c r="U1324" s="154"/>
      <c r="V1324" s="154"/>
      <c r="W1324" s="154"/>
      <c r="X1324" s="154"/>
      <c r="Y1324" s="154"/>
      <c r="Z1324" s="154"/>
      <c r="AA1324" s="154"/>
      <c r="AB1324" s="154"/>
      <c r="AC1324" s="154"/>
      <c r="AD1324" s="154"/>
      <c r="AE1324" s="154"/>
      <c r="AF1324" s="154"/>
      <c r="AG1324" s="154"/>
      <c r="AH1324" s="154"/>
      <c r="AI1324" s="154"/>
      <c r="AJ1324" s="154"/>
      <c r="AK1324" s="154"/>
      <c r="AL1324" s="154"/>
      <c r="AM1324" s="154"/>
      <c r="BG1324" s="13" t="s">
        <v>531</v>
      </c>
      <c r="BH1324" s="13">
        <v>87</v>
      </c>
      <c r="BI1324" s="13" t="str">
        <f>"ITEM"&amp;BH1324&amp; BG1324 &amp;"="&amp; IF(TRIM($J1324)="","",$J1324)</f>
        <v>ITEM87#KBN4_7=</v>
      </c>
    </row>
    <row r="1325" spans="1:61" ht="9.75" hidden="1" customHeight="1" x14ac:dyDescent="0.15">
      <c r="A1325" s="147"/>
      <c r="B1325" s="148"/>
      <c r="C1325" s="148"/>
      <c r="D1325" s="148"/>
      <c r="E1325" s="148"/>
      <c r="F1325" s="148"/>
      <c r="G1325" s="148"/>
      <c r="H1325" s="148"/>
      <c r="I1325" s="149"/>
      <c r="J1325" s="154"/>
      <c r="K1325" s="154"/>
      <c r="L1325" s="154"/>
      <c r="M1325" s="154"/>
      <c r="N1325" s="154"/>
      <c r="O1325" s="154"/>
      <c r="P1325" s="154"/>
      <c r="Q1325" s="154"/>
      <c r="R1325" s="154"/>
      <c r="S1325" s="154"/>
      <c r="T1325" s="154"/>
      <c r="U1325" s="154"/>
      <c r="V1325" s="154"/>
      <c r="W1325" s="154"/>
      <c r="X1325" s="154"/>
      <c r="Y1325" s="154"/>
      <c r="Z1325" s="154"/>
      <c r="AA1325" s="154"/>
      <c r="AB1325" s="154"/>
      <c r="AC1325" s="154"/>
      <c r="AD1325" s="154"/>
      <c r="AE1325" s="154"/>
      <c r="AF1325" s="154"/>
      <c r="AG1325" s="154"/>
      <c r="AH1325" s="154"/>
      <c r="AI1325" s="154"/>
      <c r="AJ1325" s="154"/>
      <c r="AK1325" s="154"/>
      <c r="AL1325" s="154"/>
      <c r="AM1325" s="154"/>
      <c r="BG1325" s="13" t="s">
        <v>432</v>
      </c>
      <c r="BH1325" s="13" t="s">
        <v>432</v>
      </c>
    </row>
    <row r="1326" spans="1:61" ht="9.75" hidden="1" customHeight="1" x14ac:dyDescent="0.15">
      <c r="A1326" s="143"/>
      <c r="B1326" s="144"/>
      <c r="C1326" s="144"/>
      <c r="D1326" s="144"/>
      <c r="E1326" s="144"/>
      <c r="F1326" s="144"/>
      <c r="G1326" s="144"/>
      <c r="H1326" s="144"/>
      <c r="I1326" s="145"/>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4"/>
      <c r="AK1326" s="154"/>
      <c r="AL1326" s="154"/>
      <c r="AM1326" s="154"/>
      <c r="BG1326" s="13" t="s">
        <v>432</v>
      </c>
      <c r="BH1326" s="13" t="s">
        <v>432</v>
      </c>
    </row>
    <row r="1327" spans="1:61" ht="9.75" hidden="1" customHeight="1" x14ac:dyDescent="0.15">
      <c r="A1327" s="140" t="s">
        <v>292</v>
      </c>
      <c r="B1327" s="141"/>
      <c r="C1327" s="141"/>
      <c r="D1327" s="141"/>
      <c r="E1327" s="141"/>
      <c r="F1327" s="141"/>
      <c r="G1327" s="141"/>
      <c r="H1327" s="141"/>
      <c r="I1327" s="142"/>
      <c r="J1327" s="154"/>
      <c r="K1327" s="154"/>
      <c r="L1327" s="154"/>
      <c r="M1327" s="154"/>
      <c r="N1327" s="154"/>
      <c r="O1327" s="154"/>
      <c r="P1327" s="154"/>
      <c r="Q1327" s="154"/>
      <c r="R1327" s="154"/>
      <c r="S1327" s="154"/>
      <c r="T1327" s="154"/>
      <c r="U1327" s="154"/>
      <c r="V1327" s="154"/>
      <c r="W1327" s="154"/>
      <c r="X1327" s="154"/>
      <c r="Y1327" s="154"/>
      <c r="Z1327" s="154"/>
      <c r="AA1327" s="154"/>
      <c r="AB1327" s="154"/>
      <c r="AC1327" s="154"/>
      <c r="AD1327" s="154"/>
      <c r="AE1327" s="154"/>
      <c r="AF1327" s="154"/>
      <c r="AG1327" s="154"/>
      <c r="AH1327" s="154"/>
      <c r="AI1327" s="154"/>
      <c r="AJ1327" s="154"/>
      <c r="AK1327" s="154"/>
      <c r="AL1327" s="154"/>
      <c r="AM1327" s="154"/>
      <c r="BG1327" s="13" t="s">
        <v>531</v>
      </c>
      <c r="BH1327" s="13">
        <v>88</v>
      </c>
      <c r="BI1327" s="13" t="str">
        <f>"ITEM"&amp;BH1327&amp; BG1327 &amp;"="&amp; IF(TRIM($J1327)="","",$J1327)</f>
        <v>ITEM88#KBN4_7=</v>
      </c>
    </row>
    <row r="1328" spans="1:61" ht="9.75" hidden="1" customHeight="1" x14ac:dyDescent="0.15">
      <c r="A1328" s="143"/>
      <c r="B1328" s="144"/>
      <c r="C1328" s="144"/>
      <c r="D1328" s="144"/>
      <c r="E1328" s="144"/>
      <c r="F1328" s="144"/>
      <c r="G1328" s="144"/>
      <c r="H1328" s="144"/>
      <c r="I1328" s="145"/>
      <c r="J1328" s="154"/>
      <c r="K1328" s="154"/>
      <c r="L1328" s="154"/>
      <c r="M1328" s="154"/>
      <c r="N1328" s="154"/>
      <c r="O1328" s="154"/>
      <c r="P1328" s="154"/>
      <c r="Q1328" s="154"/>
      <c r="R1328" s="154"/>
      <c r="S1328" s="154"/>
      <c r="T1328" s="154"/>
      <c r="U1328" s="154"/>
      <c r="V1328" s="154"/>
      <c r="W1328" s="154"/>
      <c r="X1328" s="154"/>
      <c r="Y1328" s="154"/>
      <c r="Z1328" s="154"/>
      <c r="AA1328" s="154"/>
      <c r="AB1328" s="154"/>
      <c r="AC1328" s="154"/>
      <c r="AD1328" s="154"/>
      <c r="AE1328" s="154"/>
      <c r="AF1328" s="154"/>
      <c r="AG1328" s="154"/>
      <c r="AH1328" s="154"/>
      <c r="AI1328" s="154"/>
      <c r="AJ1328" s="154"/>
      <c r="AK1328" s="154"/>
      <c r="AL1328" s="154"/>
      <c r="AM1328" s="154"/>
      <c r="BG1328" s="13" t="s">
        <v>432</v>
      </c>
      <c r="BH1328" s="13" t="s">
        <v>432</v>
      </c>
    </row>
    <row r="1329" spans="1:61" ht="9.75" hidden="1" customHeight="1" x14ac:dyDescent="0.15">
      <c r="A1329" s="140" t="s">
        <v>326</v>
      </c>
      <c r="B1329" s="141"/>
      <c r="C1329" s="141"/>
      <c r="D1329" s="141"/>
      <c r="E1329" s="141"/>
      <c r="F1329" s="141"/>
      <c r="G1329" s="141"/>
      <c r="H1329" s="141"/>
      <c r="I1329" s="142"/>
      <c r="J1329" s="185"/>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15">
      <c r="A1330" s="147"/>
      <c r="B1330" s="148"/>
      <c r="C1330" s="148"/>
      <c r="D1330" s="148"/>
      <c r="E1330" s="148"/>
      <c r="F1330" s="148"/>
      <c r="G1330" s="148"/>
      <c r="H1330" s="148"/>
      <c r="I1330" s="149"/>
      <c r="J1330" s="240"/>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15">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15">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15">
      <c r="A1333" s="147"/>
      <c r="B1333" s="148"/>
      <c r="C1333" s="148"/>
      <c r="D1333" s="148"/>
      <c r="E1333" s="148"/>
      <c r="F1333" s="148"/>
      <c r="G1333" s="148"/>
      <c r="H1333" s="148"/>
      <c r="I1333" s="149"/>
      <c r="J1333" s="167"/>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15">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15">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15">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15">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15">
      <c r="A1338" s="140" t="s">
        <v>293</v>
      </c>
      <c r="B1338" s="141"/>
      <c r="C1338" s="141"/>
      <c r="D1338" s="141"/>
      <c r="E1338" s="141"/>
      <c r="F1338" s="141"/>
      <c r="G1338" s="141"/>
      <c r="H1338" s="141"/>
      <c r="I1338" s="142"/>
      <c r="J1338" s="170" t="s">
        <v>127</v>
      </c>
      <c r="K1338" s="168"/>
      <c r="L1338" s="80" t="s">
        <v>122</v>
      </c>
      <c r="M1338" s="80"/>
      <c r="N1338" s="80"/>
      <c r="O1338" s="80"/>
      <c r="P1338" s="80"/>
      <c r="Q1338" s="80"/>
      <c r="R1338" s="80"/>
      <c r="S1338" s="80"/>
      <c r="T1338" s="80"/>
      <c r="U1338" s="80"/>
      <c r="V1338" s="80"/>
      <c r="W1338" s="80"/>
      <c r="X1338" s="169" t="s">
        <v>127</v>
      </c>
      <c r="Y1338" s="168"/>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15">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15">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15">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15">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15">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15">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15">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15">
      <c r="A1346" s="140" t="s">
        <v>290</v>
      </c>
      <c r="B1346" s="141"/>
      <c r="C1346" s="141"/>
      <c r="D1346" s="141"/>
      <c r="E1346" s="141"/>
      <c r="F1346" s="141"/>
      <c r="G1346" s="141"/>
      <c r="H1346" s="141"/>
      <c r="I1346" s="142"/>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531</v>
      </c>
      <c r="BH1346" s="13">
        <v>99</v>
      </c>
      <c r="BI1346" s="13" t="str">
        <f>"ITEM"&amp;BH1346 &amp; BG1346 &amp;"="&amp;IF(TRIM($J1346)="","",TEXT(J1346,"yyyymmdd"))</f>
        <v>ITEM99#KBN4_7=</v>
      </c>
    </row>
    <row r="1347" spans="1:61" ht="9.75" hidden="1" customHeight="1" x14ac:dyDescent="0.15">
      <c r="A1347" s="147"/>
      <c r="B1347" s="148"/>
      <c r="C1347" s="148"/>
      <c r="D1347" s="148"/>
      <c r="E1347" s="148"/>
      <c r="F1347" s="148"/>
      <c r="G1347" s="148"/>
      <c r="H1347" s="148"/>
      <c r="I1347" s="149"/>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432</v>
      </c>
    </row>
    <row r="1348" spans="1:61" ht="9.75" hidden="1" customHeight="1" thickBot="1" x14ac:dyDescent="0.2">
      <c r="A1348" s="143"/>
      <c r="B1348" s="144"/>
      <c r="C1348" s="144"/>
      <c r="D1348" s="144"/>
      <c r="E1348" s="144"/>
      <c r="F1348" s="144"/>
      <c r="G1348" s="144"/>
      <c r="H1348" s="144"/>
      <c r="I1348" s="145"/>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432</v>
      </c>
    </row>
    <row r="1349" spans="1:61" ht="9.75" hidden="1" customHeight="1" x14ac:dyDescent="0.15">
      <c r="A1349" s="231" t="s">
        <v>394</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532</v>
      </c>
      <c r="BH1349" s="13">
        <v>85</v>
      </c>
      <c r="BI1349" s="13" t="str">
        <f>"ITEM"&amp;BH1349 &amp; BG1349 &amp;"="&amp; IF(TRIM($J1349)="","",$J1349)</f>
        <v>ITEM85#KBN4_8=</v>
      </c>
    </row>
    <row r="1350" spans="1:61" ht="9.75" hidden="1" customHeight="1" thickBot="1" x14ac:dyDescent="0.2">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432</v>
      </c>
      <c r="BH1350" s="13" t="s">
        <v>432</v>
      </c>
    </row>
    <row r="1351" spans="1:61" ht="9.75" hidden="1" customHeight="1" x14ac:dyDescent="0.15">
      <c r="A1351" s="140" t="s">
        <v>96</v>
      </c>
      <c r="B1351" s="141"/>
      <c r="C1351" s="141"/>
      <c r="D1351" s="141"/>
      <c r="E1351" s="141"/>
      <c r="F1351" s="141"/>
      <c r="G1351" s="141"/>
      <c r="H1351" s="141"/>
      <c r="I1351" s="142"/>
      <c r="J1351" s="154"/>
      <c r="K1351" s="154"/>
      <c r="L1351" s="154"/>
      <c r="M1351" s="154"/>
      <c r="N1351" s="154"/>
      <c r="O1351" s="154"/>
      <c r="P1351" s="154"/>
      <c r="Q1351" s="154"/>
      <c r="R1351" s="154"/>
      <c r="S1351" s="154"/>
      <c r="T1351" s="154"/>
      <c r="U1351" s="154"/>
      <c r="V1351" s="154"/>
      <c r="W1351" s="154"/>
      <c r="X1351" s="154"/>
      <c r="Y1351" s="154"/>
      <c r="Z1351" s="154"/>
      <c r="AA1351" s="154"/>
      <c r="AB1351" s="154"/>
      <c r="AC1351" s="154"/>
      <c r="AD1351" s="154"/>
      <c r="AE1351" s="154"/>
      <c r="AF1351" s="154"/>
      <c r="AG1351" s="154"/>
      <c r="AH1351" s="154"/>
      <c r="AI1351" s="154"/>
      <c r="AJ1351" s="154"/>
      <c r="AK1351" s="154"/>
      <c r="AL1351" s="154"/>
      <c r="AM1351" s="154"/>
      <c r="BG1351" s="13" t="s">
        <v>532</v>
      </c>
      <c r="BH1351" s="13">
        <v>86</v>
      </c>
      <c r="BI1351" s="13" t="str">
        <f>"ITEM"&amp;BH1351&amp; BG1351 &amp;"="&amp; IF(TRIM($J1351)="","",$J1351)</f>
        <v>ITEM86#KBN4_8=</v>
      </c>
    </row>
    <row r="1352" spans="1:61" ht="9.75" hidden="1" customHeight="1" x14ac:dyDescent="0.15">
      <c r="A1352" s="143"/>
      <c r="B1352" s="144"/>
      <c r="C1352" s="144"/>
      <c r="D1352" s="144"/>
      <c r="E1352" s="144"/>
      <c r="F1352" s="144"/>
      <c r="G1352" s="144"/>
      <c r="H1352" s="144"/>
      <c r="I1352" s="145"/>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54"/>
      <c r="AL1352" s="154"/>
      <c r="AM1352" s="154"/>
      <c r="BG1352" s="13" t="s">
        <v>432</v>
      </c>
      <c r="BH1352" s="13" t="s">
        <v>432</v>
      </c>
    </row>
    <row r="1353" spans="1:61" ht="9.75" hidden="1" customHeight="1" x14ac:dyDescent="0.15">
      <c r="A1353" s="140" t="s">
        <v>291</v>
      </c>
      <c r="B1353" s="141"/>
      <c r="C1353" s="141"/>
      <c r="D1353" s="141"/>
      <c r="E1353" s="141"/>
      <c r="F1353" s="141"/>
      <c r="G1353" s="141"/>
      <c r="H1353" s="141"/>
      <c r="I1353" s="142"/>
      <c r="J1353" s="154"/>
      <c r="K1353" s="154"/>
      <c r="L1353" s="154"/>
      <c r="M1353" s="154"/>
      <c r="N1353" s="154"/>
      <c r="O1353" s="154"/>
      <c r="P1353" s="154"/>
      <c r="Q1353" s="154"/>
      <c r="R1353" s="154"/>
      <c r="S1353" s="154"/>
      <c r="T1353" s="154"/>
      <c r="U1353" s="154"/>
      <c r="V1353" s="154"/>
      <c r="W1353" s="154"/>
      <c r="X1353" s="154"/>
      <c r="Y1353" s="154"/>
      <c r="Z1353" s="154"/>
      <c r="AA1353" s="154"/>
      <c r="AB1353" s="154"/>
      <c r="AC1353" s="154"/>
      <c r="AD1353" s="154"/>
      <c r="AE1353" s="154"/>
      <c r="AF1353" s="154"/>
      <c r="AG1353" s="154"/>
      <c r="AH1353" s="154"/>
      <c r="AI1353" s="154"/>
      <c r="AJ1353" s="154"/>
      <c r="AK1353" s="154"/>
      <c r="AL1353" s="154"/>
      <c r="AM1353" s="154"/>
      <c r="BG1353" s="13" t="s">
        <v>532</v>
      </c>
      <c r="BH1353" s="13">
        <v>87</v>
      </c>
      <c r="BI1353" s="13" t="str">
        <f>"ITEM"&amp;BH1353&amp; BG1353 &amp;"="&amp; IF(TRIM($J1353)="","",$J1353)</f>
        <v>ITEM87#KBN4_8=</v>
      </c>
    </row>
    <row r="1354" spans="1:61" ht="9.75" hidden="1" customHeight="1" x14ac:dyDescent="0.15">
      <c r="A1354" s="147"/>
      <c r="B1354" s="148"/>
      <c r="C1354" s="148"/>
      <c r="D1354" s="148"/>
      <c r="E1354" s="148"/>
      <c r="F1354" s="148"/>
      <c r="G1354" s="148"/>
      <c r="H1354" s="148"/>
      <c r="I1354" s="149"/>
      <c r="J1354" s="154"/>
      <c r="K1354" s="154"/>
      <c r="L1354" s="154"/>
      <c r="M1354" s="154"/>
      <c r="N1354" s="154"/>
      <c r="O1354" s="154"/>
      <c r="P1354" s="154"/>
      <c r="Q1354" s="154"/>
      <c r="R1354" s="154"/>
      <c r="S1354" s="154"/>
      <c r="T1354" s="154"/>
      <c r="U1354" s="154"/>
      <c r="V1354" s="154"/>
      <c r="W1354" s="154"/>
      <c r="X1354" s="154"/>
      <c r="Y1354" s="154"/>
      <c r="Z1354" s="154"/>
      <c r="AA1354" s="154"/>
      <c r="AB1354" s="154"/>
      <c r="AC1354" s="154"/>
      <c r="AD1354" s="154"/>
      <c r="AE1354" s="154"/>
      <c r="AF1354" s="154"/>
      <c r="AG1354" s="154"/>
      <c r="AH1354" s="154"/>
      <c r="AI1354" s="154"/>
      <c r="AJ1354" s="154"/>
      <c r="AK1354" s="154"/>
      <c r="AL1354" s="154"/>
      <c r="AM1354" s="154"/>
      <c r="BG1354" s="13" t="s">
        <v>432</v>
      </c>
      <c r="BH1354" s="13" t="s">
        <v>432</v>
      </c>
    </row>
    <row r="1355" spans="1:61" ht="9.75" hidden="1" customHeight="1" x14ac:dyDescent="0.15">
      <c r="A1355" s="143"/>
      <c r="B1355" s="144"/>
      <c r="C1355" s="144"/>
      <c r="D1355" s="144"/>
      <c r="E1355" s="144"/>
      <c r="F1355" s="144"/>
      <c r="G1355" s="144"/>
      <c r="H1355" s="144"/>
      <c r="I1355" s="145"/>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54"/>
      <c r="AL1355" s="154"/>
      <c r="AM1355" s="154"/>
      <c r="BG1355" s="13" t="s">
        <v>432</v>
      </c>
      <c r="BH1355" s="13" t="s">
        <v>432</v>
      </c>
    </row>
    <row r="1356" spans="1:61" ht="9.75" hidden="1" customHeight="1" x14ac:dyDescent="0.15">
      <c r="A1356" s="140" t="s">
        <v>292</v>
      </c>
      <c r="B1356" s="141"/>
      <c r="C1356" s="141"/>
      <c r="D1356" s="141"/>
      <c r="E1356" s="141"/>
      <c r="F1356" s="141"/>
      <c r="G1356" s="141"/>
      <c r="H1356" s="141"/>
      <c r="I1356" s="142"/>
      <c r="J1356" s="154"/>
      <c r="K1356" s="154"/>
      <c r="L1356" s="154"/>
      <c r="M1356" s="154"/>
      <c r="N1356" s="154"/>
      <c r="O1356" s="154"/>
      <c r="P1356" s="154"/>
      <c r="Q1356" s="154"/>
      <c r="R1356" s="154"/>
      <c r="S1356" s="154"/>
      <c r="T1356" s="154"/>
      <c r="U1356" s="154"/>
      <c r="V1356" s="154"/>
      <c r="W1356" s="154"/>
      <c r="X1356" s="154"/>
      <c r="Y1356" s="154"/>
      <c r="Z1356" s="154"/>
      <c r="AA1356" s="154"/>
      <c r="AB1356" s="154"/>
      <c r="AC1356" s="154"/>
      <c r="AD1356" s="154"/>
      <c r="AE1356" s="154"/>
      <c r="AF1356" s="154"/>
      <c r="AG1356" s="154"/>
      <c r="AH1356" s="154"/>
      <c r="AI1356" s="154"/>
      <c r="AJ1356" s="154"/>
      <c r="AK1356" s="154"/>
      <c r="AL1356" s="154"/>
      <c r="AM1356" s="154"/>
      <c r="BG1356" s="13" t="s">
        <v>532</v>
      </c>
      <c r="BH1356" s="13">
        <v>88</v>
      </c>
      <c r="BI1356" s="13" t="str">
        <f>"ITEM"&amp;BH1356&amp; BG1356 &amp;"="&amp; IF(TRIM($J1356)="","",$J1356)</f>
        <v>ITEM88#KBN4_8=</v>
      </c>
    </row>
    <row r="1357" spans="1:61" ht="9.75" hidden="1" customHeight="1" x14ac:dyDescent="0.15">
      <c r="A1357" s="143"/>
      <c r="B1357" s="144"/>
      <c r="C1357" s="144"/>
      <c r="D1357" s="144"/>
      <c r="E1357" s="144"/>
      <c r="F1357" s="144"/>
      <c r="G1357" s="144"/>
      <c r="H1357" s="144"/>
      <c r="I1357" s="145"/>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4"/>
      <c r="AK1357" s="154"/>
      <c r="AL1357" s="154"/>
      <c r="AM1357" s="154"/>
      <c r="BG1357" s="13" t="s">
        <v>432</v>
      </c>
      <c r="BH1357" s="13" t="s">
        <v>432</v>
      </c>
    </row>
    <row r="1358" spans="1:61" ht="9.75" hidden="1" customHeight="1" x14ac:dyDescent="0.15">
      <c r="A1358" s="140" t="s">
        <v>326</v>
      </c>
      <c r="B1358" s="141"/>
      <c r="C1358" s="141"/>
      <c r="D1358" s="141"/>
      <c r="E1358" s="141"/>
      <c r="F1358" s="141"/>
      <c r="G1358" s="141"/>
      <c r="H1358" s="141"/>
      <c r="I1358" s="142"/>
      <c r="J1358" s="185"/>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15">
      <c r="A1359" s="147"/>
      <c r="B1359" s="148"/>
      <c r="C1359" s="148"/>
      <c r="D1359" s="148"/>
      <c r="E1359" s="148"/>
      <c r="F1359" s="148"/>
      <c r="G1359" s="148"/>
      <c r="H1359" s="148"/>
      <c r="I1359" s="149"/>
      <c r="J1359" s="240"/>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15">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15">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15">
      <c r="A1362" s="147"/>
      <c r="B1362" s="148"/>
      <c r="C1362" s="148"/>
      <c r="D1362" s="148"/>
      <c r="E1362" s="148"/>
      <c r="F1362" s="148"/>
      <c r="G1362" s="148"/>
      <c r="H1362" s="148"/>
      <c r="I1362" s="149"/>
      <c r="J1362" s="167"/>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15">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15">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15">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15">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15">
      <c r="A1367" s="140" t="s">
        <v>293</v>
      </c>
      <c r="B1367" s="141"/>
      <c r="C1367" s="141"/>
      <c r="D1367" s="141"/>
      <c r="E1367" s="141"/>
      <c r="F1367" s="141"/>
      <c r="G1367" s="141"/>
      <c r="H1367" s="141"/>
      <c r="I1367" s="142"/>
      <c r="J1367" s="170" t="s">
        <v>127</v>
      </c>
      <c r="K1367" s="168"/>
      <c r="L1367" s="80" t="s">
        <v>122</v>
      </c>
      <c r="M1367" s="80"/>
      <c r="N1367" s="80"/>
      <c r="O1367" s="80"/>
      <c r="P1367" s="80"/>
      <c r="Q1367" s="80"/>
      <c r="R1367" s="80"/>
      <c r="S1367" s="80"/>
      <c r="T1367" s="80"/>
      <c r="U1367" s="80"/>
      <c r="V1367" s="80"/>
      <c r="W1367" s="80"/>
      <c r="X1367" s="169" t="s">
        <v>127</v>
      </c>
      <c r="Y1367" s="168"/>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15">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15">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15">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15">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15">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15">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15">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15">
      <c r="A1375" s="140" t="s">
        <v>290</v>
      </c>
      <c r="B1375" s="141"/>
      <c r="C1375" s="141"/>
      <c r="D1375" s="141"/>
      <c r="E1375" s="141"/>
      <c r="F1375" s="141"/>
      <c r="G1375" s="141"/>
      <c r="H1375" s="141"/>
      <c r="I1375" s="142"/>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532</v>
      </c>
      <c r="BH1375" s="13">
        <v>99</v>
      </c>
      <c r="BI1375" s="13" t="str">
        <f>"ITEM"&amp;BH1375 &amp; BG1375 &amp;"="&amp;IF(TRIM($J1375)="","",TEXT(J1375,"yyyymmdd"))</f>
        <v>ITEM99#KBN4_8=</v>
      </c>
    </row>
    <row r="1376" spans="1:61" ht="9.75" hidden="1" customHeight="1" x14ac:dyDescent="0.15">
      <c r="A1376" s="147"/>
      <c r="B1376" s="148"/>
      <c r="C1376" s="148"/>
      <c r="D1376" s="148"/>
      <c r="E1376" s="148"/>
      <c r="F1376" s="148"/>
      <c r="G1376" s="148"/>
      <c r="H1376" s="148"/>
      <c r="I1376" s="149"/>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432</v>
      </c>
    </row>
    <row r="1377" spans="1:61" ht="9.75" hidden="1" customHeight="1" thickBot="1" x14ac:dyDescent="0.2">
      <c r="A1377" s="143"/>
      <c r="B1377" s="144"/>
      <c r="C1377" s="144"/>
      <c r="D1377" s="144"/>
      <c r="E1377" s="144"/>
      <c r="F1377" s="144"/>
      <c r="G1377" s="144"/>
      <c r="H1377" s="144"/>
      <c r="I1377" s="145"/>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432</v>
      </c>
    </row>
    <row r="1378" spans="1:61" ht="9.75" hidden="1" customHeight="1" x14ac:dyDescent="0.15">
      <c r="A1378" s="231" t="s">
        <v>395</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533</v>
      </c>
      <c r="BH1378" s="13">
        <v>85</v>
      </c>
      <c r="BI1378" s="13" t="str">
        <f>"ITEM"&amp;BH1378 &amp; BG1378 &amp;"="&amp; IF(TRIM($J1378)="","",$J1378)</f>
        <v>ITEM85#KBN4_9=</v>
      </c>
    </row>
    <row r="1379" spans="1:61" ht="9.75" hidden="1" customHeight="1" thickBot="1" x14ac:dyDescent="0.2">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432</v>
      </c>
      <c r="BH1379" s="13" t="s">
        <v>432</v>
      </c>
    </row>
    <row r="1380" spans="1:61" ht="9.75" hidden="1" customHeight="1" x14ac:dyDescent="0.15">
      <c r="A1380" s="140" t="s">
        <v>96</v>
      </c>
      <c r="B1380" s="141"/>
      <c r="C1380" s="141"/>
      <c r="D1380" s="141"/>
      <c r="E1380" s="141"/>
      <c r="F1380" s="141"/>
      <c r="G1380" s="141"/>
      <c r="H1380" s="141"/>
      <c r="I1380" s="142"/>
      <c r="J1380" s="154"/>
      <c r="K1380" s="154"/>
      <c r="L1380" s="154"/>
      <c r="M1380" s="154"/>
      <c r="N1380" s="154"/>
      <c r="O1380" s="154"/>
      <c r="P1380" s="154"/>
      <c r="Q1380" s="154"/>
      <c r="R1380" s="154"/>
      <c r="S1380" s="154"/>
      <c r="T1380" s="154"/>
      <c r="U1380" s="154"/>
      <c r="V1380" s="154"/>
      <c r="W1380" s="154"/>
      <c r="X1380" s="154"/>
      <c r="Y1380" s="154"/>
      <c r="Z1380" s="154"/>
      <c r="AA1380" s="154"/>
      <c r="AB1380" s="154"/>
      <c r="AC1380" s="154"/>
      <c r="AD1380" s="154"/>
      <c r="AE1380" s="154"/>
      <c r="AF1380" s="154"/>
      <c r="AG1380" s="154"/>
      <c r="AH1380" s="154"/>
      <c r="AI1380" s="154"/>
      <c r="AJ1380" s="154"/>
      <c r="AK1380" s="154"/>
      <c r="AL1380" s="154"/>
      <c r="AM1380" s="154"/>
      <c r="BG1380" s="13" t="s">
        <v>533</v>
      </c>
      <c r="BH1380" s="13">
        <v>86</v>
      </c>
      <c r="BI1380" s="13" t="str">
        <f>"ITEM"&amp;BH1380&amp; BG1380 &amp;"="&amp; IF(TRIM($J1380)="","",$J1380)</f>
        <v>ITEM86#KBN4_9=</v>
      </c>
    </row>
    <row r="1381" spans="1:61" ht="9.75" hidden="1" customHeight="1" x14ac:dyDescent="0.15">
      <c r="A1381" s="143"/>
      <c r="B1381" s="144"/>
      <c r="C1381" s="144"/>
      <c r="D1381" s="144"/>
      <c r="E1381" s="144"/>
      <c r="F1381" s="144"/>
      <c r="G1381" s="144"/>
      <c r="H1381" s="144"/>
      <c r="I1381" s="145"/>
      <c r="J1381" s="154"/>
      <c r="K1381" s="154"/>
      <c r="L1381" s="154"/>
      <c r="M1381" s="154"/>
      <c r="N1381" s="154"/>
      <c r="O1381" s="154"/>
      <c r="P1381" s="154"/>
      <c r="Q1381" s="154"/>
      <c r="R1381" s="154"/>
      <c r="S1381" s="154"/>
      <c r="T1381" s="154"/>
      <c r="U1381" s="154"/>
      <c r="V1381" s="154"/>
      <c r="W1381" s="154"/>
      <c r="X1381" s="154"/>
      <c r="Y1381" s="154"/>
      <c r="Z1381" s="154"/>
      <c r="AA1381" s="154"/>
      <c r="AB1381" s="154"/>
      <c r="AC1381" s="154"/>
      <c r="AD1381" s="154"/>
      <c r="AE1381" s="154"/>
      <c r="AF1381" s="154"/>
      <c r="AG1381" s="154"/>
      <c r="AH1381" s="154"/>
      <c r="AI1381" s="154"/>
      <c r="AJ1381" s="154"/>
      <c r="AK1381" s="154"/>
      <c r="AL1381" s="154"/>
      <c r="AM1381" s="154"/>
      <c r="BG1381" s="13" t="s">
        <v>432</v>
      </c>
      <c r="BH1381" s="13" t="s">
        <v>432</v>
      </c>
    </row>
    <row r="1382" spans="1:61" ht="9.75" hidden="1" customHeight="1" x14ac:dyDescent="0.15">
      <c r="A1382" s="140" t="s">
        <v>291</v>
      </c>
      <c r="B1382" s="141"/>
      <c r="C1382" s="141"/>
      <c r="D1382" s="141"/>
      <c r="E1382" s="141"/>
      <c r="F1382" s="141"/>
      <c r="G1382" s="141"/>
      <c r="H1382" s="141"/>
      <c r="I1382" s="142"/>
      <c r="J1382" s="154"/>
      <c r="K1382" s="154"/>
      <c r="L1382" s="154"/>
      <c r="M1382" s="154"/>
      <c r="N1382" s="154"/>
      <c r="O1382" s="154"/>
      <c r="P1382" s="154"/>
      <c r="Q1382" s="154"/>
      <c r="R1382" s="154"/>
      <c r="S1382" s="154"/>
      <c r="T1382" s="154"/>
      <c r="U1382" s="154"/>
      <c r="V1382" s="154"/>
      <c r="W1382" s="154"/>
      <c r="X1382" s="154"/>
      <c r="Y1382" s="154"/>
      <c r="Z1382" s="154"/>
      <c r="AA1382" s="154"/>
      <c r="AB1382" s="154"/>
      <c r="AC1382" s="154"/>
      <c r="AD1382" s="154"/>
      <c r="AE1382" s="154"/>
      <c r="AF1382" s="154"/>
      <c r="AG1382" s="154"/>
      <c r="AH1382" s="154"/>
      <c r="AI1382" s="154"/>
      <c r="AJ1382" s="154"/>
      <c r="AK1382" s="154"/>
      <c r="AL1382" s="154"/>
      <c r="AM1382" s="154"/>
      <c r="BG1382" s="13" t="s">
        <v>533</v>
      </c>
      <c r="BH1382" s="13">
        <v>87</v>
      </c>
      <c r="BI1382" s="13" t="str">
        <f>"ITEM"&amp;BH1382&amp; BG1382 &amp;"="&amp; IF(TRIM($J1382)="","",$J1382)</f>
        <v>ITEM87#KBN4_9=</v>
      </c>
    </row>
    <row r="1383" spans="1:61" ht="9.75" hidden="1" customHeight="1" x14ac:dyDescent="0.15">
      <c r="A1383" s="147"/>
      <c r="B1383" s="148"/>
      <c r="C1383" s="148"/>
      <c r="D1383" s="148"/>
      <c r="E1383" s="148"/>
      <c r="F1383" s="148"/>
      <c r="G1383" s="148"/>
      <c r="H1383" s="148"/>
      <c r="I1383" s="149"/>
      <c r="J1383" s="154"/>
      <c r="K1383" s="154"/>
      <c r="L1383" s="154"/>
      <c r="M1383" s="154"/>
      <c r="N1383" s="154"/>
      <c r="O1383" s="154"/>
      <c r="P1383" s="154"/>
      <c r="Q1383" s="154"/>
      <c r="R1383" s="154"/>
      <c r="S1383" s="154"/>
      <c r="T1383" s="154"/>
      <c r="U1383" s="154"/>
      <c r="V1383" s="154"/>
      <c r="W1383" s="154"/>
      <c r="X1383" s="154"/>
      <c r="Y1383" s="154"/>
      <c r="Z1383" s="154"/>
      <c r="AA1383" s="154"/>
      <c r="AB1383" s="154"/>
      <c r="AC1383" s="154"/>
      <c r="AD1383" s="154"/>
      <c r="AE1383" s="154"/>
      <c r="AF1383" s="154"/>
      <c r="AG1383" s="154"/>
      <c r="AH1383" s="154"/>
      <c r="AI1383" s="154"/>
      <c r="AJ1383" s="154"/>
      <c r="AK1383" s="154"/>
      <c r="AL1383" s="154"/>
      <c r="AM1383" s="154"/>
      <c r="BG1383" s="13" t="s">
        <v>432</v>
      </c>
      <c r="BH1383" s="13" t="s">
        <v>432</v>
      </c>
    </row>
    <row r="1384" spans="1:61" ht="9.75" hidden="1" customHeight="1" x14ac:dyDescent="0.15">
      <c r="A1384" s="143"/>
      <c r="B1384" s="144"/>
      <c r="C1384" s="144"/>
      <c r="D1384" s="144"/>
      <c r="E1384" s="144"/>
      <c r="F1384" s="144"/>
      <c r="G1384" s="144"/>
      <c r="H1384" s="144"/>
      <c r="I1384" s="145"/>
      <c r="J1384" s="154"/>
      <c r="K1384" s="154"/>
      <c r="L1384" s="154"/>
      <c r="M1384" s="154"/>
      <c r="N1384" s="154"/>
      <c r="O1384" s="154"/>
      <c r="P1384" s="154"/>
      <c r="Q1384" s="154"/>
      <c r="R1384" s="154"/>
      <c r="S1384" s="154"/>
      <c r="T1384" s="154"/>
      <c r="U1384" s="154"/>
      <c r="V1384" s="154"/>
      <c r="W1384" s="154"/>
      <c r="X1384" s="154"/>
      <c r="Y1384" s="154"/>
      <c r="Z1384" s="154"/>
      <c r="AA1384" s="154"/>
      <c r="AB1384" s="154"/>
      <c r="AC1384" s="154"/>
      <c r="AD1384" s="154"/>
      <c r="AE1384" s="154"/>
      <c r="AF1384" s="154"/>
      <c r="AG1384" s="154"/>
      <c r="AH1384" s="154"/>
      <c r="AI1384" s="154"/>
      <c r="AJ1384" s="154"/>
      <c r="AK1384" s="154"/>
      <c r="AL1384" s="154"/>
      <c r="AM1384" s="154"/>
      <c r="BG1384" s="13" t="s">
        <v>432</v>
      </c>
      <c r="BH1384" s="13" t="s">
        <v>432</v>
      </c>
    </row>
    <row r="1385" spans="1:61" ht="9.75" hidden="1" customHeight="1" x14ac:dyDescent="0.15">
      <c r="A1385" s="140" t="s">
        <v>292</v>
      </c>
      <c r="B1385" s="141"/>
      <c r="C1385" s="141"/>
      <c r="D1385" s="141"/>
      <c r="E1385" s="141"/>
      <c r="F1385" s="141"/>
      <c r="G1385" s="141"/>
      <c r="H1385" s="141"/>
      <c r="I1385" s="142"/>
      <c r="J1385" s="154"/>
      <c r="K1385" s="154"/>
      <c r="L1385" s="154"/>
      <c r="M1385" s="154"/>
      <c r="N1385" s="154"/>
      <c r="O1385" s="154"/>
      <c r="P1385" s="154"/>
      <c r="Q1385" s="154"/>
      <c r="R1385" s="154"/>
      <c r="S1385" s="154"/>
      <c r="T1385" s="154"/>
      <c r="U1385" s="154"/>
      <c r="V1385" s="154"/>
      <c r="W1385" s="154"/>
      <c r="X1385" s="154"/>
      <c r="Y1385" s="154"/>
      <c r="Z1385" s="154"/>
      <c r="AA1385" s="154"/>
      <c r="AB1385" s="154"/>
      <c r="AC1385" s="154"/>
      <c r="AD1385" s="154"/>
      <c r="AE1385" s="154"/>
      <c r="AF1385" s="154"/>
      <c r="AG1385" s="154"/>
      <c r="AH1385" s="154"/>
      <c r="AI1385" s="154"/>
      <c r="AJ1385" s="154"/>
      <c r="AK1385" s="154"/>
      <c r="AL1385" s="154"/>
      <c r="AM1385" s="154"/>
      <c r="BG1385" s="13" t="s">
        <v>533</v>
      </c>
      <c r="BH1385" s="13">
        <v>88</v>
      </c>
      <c r="BI1385" s="13" t="str">
        <f>"ITEM"&amp;BH1385&amp; BG1385 &amp;"="&amp; IF(TRIM($J1385)="","",$J1385)</f>
        <v>ITEM88#KBN4_9=</v>
      </c>
    </row>
    <row r="1386" spans="1:61" ht="9.75" hidden="1" customHeight="1" x14ac:dyDescent="0.15">
      <c r="A1386" s="143"/>
      <c r="B1386" s="144"/>
      <c r="C1386" s="144"/>
      <c r="D1386" s="144"/>
      <c r="E1386" s="144"/>
      <c r="F1386" s="144"/>
      <c r="G1386" s="144"/>
      <c r="H1386" s="144"/>
      <c r="I1386" s="145"/>
      <c r="J1386" s="154"/>
      <c r="K1386" s="154"/>
      <c r="L1386" s="154"/>
      <c r="M1386" s="154"/>
      <c r="N1386" s="154"/>
      <c r="O1386" s="154"/>
      <c r="P1386" s="154"/>
      <c r="Q1386" s="154"/>
      <c r="R1386" s="154"/>
      <c r="S1386" s="154"/>
      <c r="T1386" s="154"/>
      <c r="U1386" s="154"/>
      <c r="V1386" s="154"/>
      <c r="W1386" s="154"/>
      <c r="X1386" s="154"/>
      <c r="Y1386" s="154"/>
      <c r="Z1386" s="154"/>
      <c r="AA1386" s="154"/>
      <c r="AB1386" s="154"/>
      <c r="AC1386" s="154"/>
      <c r="AD1386" s="154"/>
      <c r="AE1386" s="154"/>
      <c r="AF1386" s="154"/>
      <c r="AG1386" s="154"/>
      <c r="AH1386" s="154"/>
      <c r="AI1386" s="154"/>
      <c r="AJ1386" s="154"/>
      <c r="AK1386" s="154"/>
      <c r="AL1386" s="154"/>
      <c r="AM1386" s="154"/>
      <c r="BG1386" s="13" t="s">
        <v>432</v>
      </c>
      <c r="BH1386" s="13" t="s">
        <v>432</v>
      </c>
    </row>
    <row r="1387" spans="1:61" ht="9.75" hidden="1" customHeight="1" x14ac:dyDescent="0.15">
      <c r="A1387" s="140" t="s">
        <v>326</v>
      </c>
      <c r="B1387" s="141"/>
      <c r="C1387" s="141"/>
      <c r="D1387" s="141"/>
      <c r="E1387" s="141"/>
      <c r="F1387" s="141"/>
      <c r="G1387" s="141"/>
      <c r="H1387" s="141"/>
      <c r="I1387" s="142"/>
      <c r="J1387" s="185"/>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15">
      <c r="A1388" s="147"/>
      <c r="B1388" s="148"/>
      <c r="C1388" s="148"/>
      <c r="D1388" s="148"/>
      <c r="E1388" s="148"/>
      <c r="F1388" s="148"/>
      <c r="G1388" s="148"/>
      <c r="H1388" s="148"/>
      <c r="I1388" s="149"/>
      <c r="J1388" s="240"/>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15">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15">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15">
      <c r="A1391" s="147"/>
      <c r="B1391" s="148"/>
      <c r="C1391" s="148"/>
      <c r="D1391" s="148"/>
      <c r="E1391" s="148"/>
      <c r="F1391" s="148"/>
      <c r="G1391" s="148"/>
      <c r="H1391" s="148"/>
      <c r="I1391" s="149"/>
      <c r="J1391" s="167"/>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15">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15">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15">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15">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15">
      <c r="A1396" s="140" t="s">
        <v>293</v>
      </c>
      <c r="B1396" s="141"/>
      <c r="C1396" s="141"/>
      <c r="D1396" s="141"/>
      <c r="E1396" s="141"/>
      <c r="F1396" s="141"/>
      <c r="G1396" s="141"/>
      <c r="H1396" s="141"/>
      <c r="I1396" s="142"/>
      <c r="J1396" s="170" t="s">
        <v>127</v>
      </c>
      <c r="K1396" s="168"/>
      <c r="L1396" s="80" t="s">
        <v>122</v>
      </c>
      <c r="M1396" s="80"/>
      <c r="N1396" s="80"/>
      <c r="O1396" s="80"/>
      <c r="P1396" s="80"/>
      <c r="Q1396" s="80"/>
      <c r="R1396" s="80"/>
      <c r="S1396" s="80"/>
      <c r="T1396" s="80"/>
      <c r="U1396" s="80"/>
      <c r="V1396" s="80"/>
      <c r="W1396" s="80"/>
      <c r="X1396" s="169" t="s">
        <v>127</v>
      </c>
      <c r="Y1396" s="168"/>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15">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15">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15">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15">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15">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15">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15">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15">
      <c r="A1404" s="140" t="s">
        <v>290</v>
      </c>
      <c r="B1404" s="141"/>
      <c r="C1404" s="141"/>
      <c r="D1404" s="141"/>
      <c r="E1404" s="141"/>
      <c r="F1404" s="141"/>
      <c r="G1404" s="141"/>
      <c r="H1404" s="141"/>
      <c r="I1404" s="142"/>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533</v>
      </c>
      <c r="BH1404" s="13">
        <v>99</v>
      </c>
      <c r="BI1404" s="13" t="str">
        <f>"ITEM"&amp;BH1404 &amp; BG1404 &amp;"="&amp;IF(TRIM($J1404)="","",TEXT(J1404,"yyyymmdd"))</f>
        <v>ITEM99#KBN4_9=</v>
      </c>
    </row>
    <row r="1405" spans="1:61" ht="9.75" hidden="1" customHeight="1" x14ac:dyDescent="0.15">
      <c r="A1405" s="147"/>
      <c r="B1405" s="148"/>
      <c r="C1405" s="148"/>
      <c r="D1405" s="148"/>
      <c r="E1405" s="148"/>
      <c r="F1405" s="148"/>
      <c r="G1405" s="148"/>
      <c r="H1405" s="148"/>
      <c r="I1405" s="149"/>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432</v>
      </c>
    </row>
    <row r="1406" spans="1:61" ht="9.75" hidden="1" customHeight="1" thickBot="1" x14ac:dyDescent="0.2">
      <c r="A1406" s="143"/>
      <c r="B1406" s="144"/>
      <c r="C1406" s="144"/>
      <c r="D1406" s="144"/>
      <c r="E1406" s="144"/>
      <c r="F1406" s="144"/>
      <c r="G1406" s="144"/>
      <c r="H1406" s="144"/>
      <c r="I1406" s="145"/>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432</v>
      </c>
    </row>
    <row r="1407" spans="1:61" ht="9.75" hidden="1" customHeight="1" x14ac:dyDescent="0.15">
      <c r="A1407" s="231" t="s">
        <v>396</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534</v>
      </c>
      <c r="BH1407" s="13">
        <v>85</v>
      </c>
      <c r="BI1407" s="13" t="str">
        <f>"ITEM"&amp;BH1407 &amp; BG1407 &amp;"="&amp; IF(TRIM($J1407)="","",$J1407)</f>
        <v>ITEM85#KBN4_10=</v>
      </c>
    </row>
    <row r="1408" spans="1:61" ht="9.75" hidden="1" customHeight="1" thickBot="1" x14ac:dyDescent="0.2">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432</v>
      </c>
      <c r="BH1408" s="13" t="s">
        <v>432</v>
      </c>
    </row>
    <row r="1409" spans="1:61" ht="9.75" hidden="1" customHeight="1" x14ac:dyDescent="0.15">
      <c r="A1409" s="140" t="s">
        <v>96</v>
      </c>
      <c r="B1409" s="141"/>
      <c r="C1409" s="141"/>
      <c r="D1409" s="141"/>
      <c r="E1409" s="141"/>
      <c r="F1409" s="141"/>
      <c r="G1409" s="141"/>
      <c r="H1409" s="141"/>
      <c r="I1409" s="142"/>
      <c r="J1409" s="154"/>
      <c r="K1409" s="154"/>
      <c r="L1409" s="154"/>
      <c r="M1409" s="154"/>
      <c r="N1409" s="154"/>
      <c r="O1409" s="154"/>
      <c r="P1409" s="154"/>
      <c r="Q1409" s="154"/>
      <c r="R1409" s="154"/>
      <c r="S1409" s="154"/>
      <c r="T1409" s="154"/>
      <c r="U1409" s="154"/>
      <c r="V1409" s="154"/>
      <c r="W1409" s="154"/>
      <c r="X1409" s="154"/>
      <c r="Y1409" s="154"/>
      <c r="Z1409" s="154"/>
      <c r="AA1409" s="154"/>
      <c r="AB1409" s="154"/>
      <c r="AC1409" s="154"/>
      <c r="AD1409" s="154"/>
      <c r="AE1409" s="154"/>
      <c r="AF1409" s="154"/>
      <c r="AG1409" s="154"/>
      <c r="AH1409" s="154"/>
      <c r="AI1409" s="154"/>
      <c r="AJ1409" s="154"/>
      <c r="AK1409" s="154"/>
      <c r="AL1409" s="154"/>
      <c r="AM1409" s="154"/>
      <c r="BG1409" s="13" t="s">
        <v>534</v>
      </c>
      <c r="BH1409" s="13">
        <v>86</v>
      </c>
      <c r="BI1409" s="13" t="str">
        <f>"ITEM"&amp;BH1409&amp; BG1409 &amp;"="&amp; IF(TRIM($J1409)="","",$J1409)</f>
        <v>ITEM86#KBN4_10=</v>
      </c>
    </row>
    <row r="1410" spans="1:61" ht="9.75" hidden="1" customHeight="1" x14ac:dyDescent="0.15">
      <c r="A1410" s="143"/>
      <c r="B1410" s="144"/>
      <c r="C1410" s="144"/>
      <c r="D1410" s="144"/>
      <c r="E1410" s="144"/>
      <c r="F1410" s="144"/>
      <c r="G1410" s="144"/>
      <c r="H1410" s="144"/>
      <c r="I1410" s="145"/>
      <c r="J1410" s="154"/>
      <c r="K1410" s="154"/>
      <c r="L1410" s="154"/>
      <c r="M1410" s="154"/>
      <c r="N1410" s="154"/>
      <c r="O1410" s="154"/>
      <c r="P1410" s="154"/>
      <c r="Q1410" s="154"/>
      <c r="R1410" s="154"/>
      <c r="S1410" s="154"/>
      <c r="T1410" s="154"/>
      <c r="U1410" s="154"/>
      <c r="V1410" s="154"/>
      <c r="W1410" s="154"/>
      <c r="X1410" s="154"/>
      <c r="Y1410" s="154"/>
      <c r="Z1410" s="154"/>
      <c r="AA1410" s="154"/>
      <c r="AB1410" s="154"/>
      <c r="AC1410" s="154"/>
      <c r="AD1410" s="154"/>
      <c r="AE1410" s="154"/>
      <c r="AF1410" s="154"/>
      <c r="AG1410" s="154"/>
      <c r="AH1410" s="154"/>
      <c r="AI1410" s="154"/>
      <c r="AJ1410" s="154"/>
      <c r="AK1410" s="154"/>
      <c r="AL1410" s="154"/>
      <c r="AM1410" s="154"/>
      <c r="BG1410" s="13" t="s">
        <v>432</v>
      </c>
      <c r="BH1410" s="13" t="s">
        <v>432</v>
      </c>
    </row>
    <row r="1411" spans="1:61" ht="9.75" hidden="1" customHeight="1" x14ac:dyDescent="0.15">
      <c r="A1411" s="140" t="s">
        <v>291</v>
      </c>
      <c r="B1411" s="141"/>
      <c r="C1411" s="141"/>
      <c r="D1411" s="141"/>
      <c r="E1411" s="141"/>
      <c r="F1411" s="141"/>
      <c r="G1411" s="141"/>
      <c r="H1411" s="141"/>
      <c r="I1411" s="142"/>
      <c r="J1411" s="154"/>
      <c r="K1411" s="154"/>
      <c r="L1411" s="154"/>
      <c r="M1411" s="154"/>
      <c r="N1411" s="154"/>
      <c r="O1411" s="154"/>
      <c r="P1411" s="154"/>
      <c r="Q1411" s="154"/>
      <c r="R1411" s="154"/>
      <c r="S1411" s="154"/>
      <c r="T1411" s="154"/>
      <c r="U1411" s="154"/>
      <c r="V1411" s="154"/>
      <c r="W1411" s="154"/>
      <c r="X1411" s="154"/>
      <c r="Y1411" s="154"/>
      <c r="Z1411" s="154"/>
      <c r="AA1411" s="154"/>
      <c r="AB1411" s="154"/>
      <c r="AC1411" s="154"/>
      <c r="AD1411" s="154"/>
      <c r="AE1411" s="154"/>
      <c r="AF1411" s="154"/>
      <c r="AG1411" s="154"/>
      <c r="AH1411" s="154"/>
      <c r="AI1411" s="154"/>
      <c r="AJ1411" s="154"/>
      <c r="AK1411" s="154"/>
      <c r="AL1411" s="154"/>
      <c r="AM1411" s="154"/>
      <c r="BG1411" s="13" t="s">
        <v>534</v>
      </c>
      <c r="BH1411" s="13">
        <v>87</v>
      </c>
      <c r="BI1411" s="13" t="str">
        <f>"ITEM"&amp;BH1411&amp; BG1411 &amp;"="&amp; IF(TRIM($J1411)="","",$J1411)</f>
        <v>ITEM87#KBN4_10=</v>
      </c>
    </row>
    <row r="1412" spans="1:61" ht="9.75" hidden="1" customHeight="1" x14ac:dyDescent="0.15">
      <c r="A1412" s="147"/>
      <c r="B1412" s="148"/>
      <c r="C1412" s="148"/>
      <c r="D1412" s="148"/>
      <c r="E1412" s="148"/>
      <c r="F1412" s="148"/>
      <c r="G1412" s="148"/>
      <c r="H1412" s="148"/>
      <c r="I1412" s="149"/>
      <c r="J1412" s="154"/>
      <c r="K1412" s="154"/>
      <c r="L1412" s="154"/>
      <c r="M1412" s="154"/>
      <c r="N1412" s="154"/>
      <c r="O1412" s="154"/>
      <c r="P1412" s="154"/>
      <c r="Q1412" s="154"/>
      <c r="R1412" s="154"/>
      <c r="S1412" s="154"/>
      <c r="T1412" s="154"/>
      <c r="U1412" s="154"/>
      <c r="V1412" s="154"/>
      <c r="W1412" s="154"/>
      <c r="X1412" s="154"/>
      <c r="Y1412" s="154"/>
      <c r="Z1412" s="154"/>
      <c r="AA1412" s="154"/>
      <c r="AB1412" s="154"/>
      <c r="AC1412" s="154"/>
      <c r="AD1412" s="154"/>
      <c r="AE1412" s="154"/>
      <c r="AF1412" s="154"/>
      <c r="AG1412" s="154"/>
      <c r="AH1412" s="154"/>
      <c r="AI1412" s="154"/>
      <c r="AJ1412" s="154"/>
      <c r="AK1412" s="154"/>
      <c r="AL1412" s="154"/>
      <c r="AM1412" s="154"/>
      <c r="BG1412" s="13" t="s">
        <v>432</v>
      </c>
      <c r="BH1412" s="13" t="s">
        <v>432</v>
      </c>
    </row>
    <row r="1413" spans="1:61" ht="9.75" hidden="1" customHeight="1" x14ac:dyDescent="0.15">
      <c r="A1413" s="143"/>
      <c r="B1413" s="144"/>
      <c r="C1413" s="144"/>
      <c r="D1413" s="144"/>
      <c r="E1413" s="144"/>
      <c r="F1413" s="144"/>
      <c r="G1413" s="144"/>
      <c r="H1413" s="144"/>
      <c r="I1413" s="145"/>
      <c r="J1413" s="154"/>
      <c r="K1413" s="154"/>
      <c r="L1413" s="154"/>
      <c r="M1413" s="154"/>
      <c r="N1413" s="154"/>
      <c r="O1413" s="154"/>
      <c r="P1413" s="154"/>
      <c r="Q1413" s="154"/>
      <c r="R1413" s="154"/>
      <c r="S1413" s="154"/>
      <c r="T1413" s="154"/>
      <c r="U1413" s="154"/>
      <c r="V1413" s="154"/>
      <c r="W1413" s="154"/>
      <c r="X1413" s="154"/>
      <c r="Y1413" s="154"/>
      <c r="Z1413" s="154"/>
      <c r="AA1413" s="154"/>
      <c r="AB1413" s="154"/>
      <c r="AC1413" s="154"/>
      <c r="AD1413" s="154"/>
      <c r="AE1413" s="154"/>
      <c r="AF1413" s="154"/>
      <c r="AG1413" s="154"/>
      <c r="AH1413" s="154"/>
      <c r="AI1413" s="154"/>
      <c r="AJ1413" s="154"/>
      <c r="AK1413" s="154"/>
      <c r="AL1413" s="154"/>
      <c r="AM1413" s="154"/>
      <c r="BG1413" s="13" t="s">
        <v>432</v>
      </c>
      <c r="BH1413" s="13" t="s">
        <v>432</v>
      </c>
    </row>
    <row r="1414" spans="1:61" ht="9.75" hidden="1" customHeight="1" x14ac:dyDescent="0.15">
      <c r="A1414" s="140" t="s">
        <v>292</v>
      </c>
      <c r="B1414" s="141"/>
      <c r="C1414" s="141"/>
      <c r="D1414" s="141"/>
      <c r="E1414" s="141"/>
      <c r="F1414" s="141"/>
      <c r="G1414" s="141"/>
      <c r="H1414" s="141"/>
      <c r="I1414" s="142"/>
      <c r="J1414" s="154"/>
      <c r="K1414" s="154"/>
      <c r="L1414" s="154"/>
      <c r="M1414" s="154"/>
      <c r="N1414" s="154"/>
      <c r="O1414" s="154"/>
      <c r="P1414" s="154"/>
      <c r="Q1414" s="154"/>
      <c r="R1414" s="154"/>
      <c r="S1414" s="154"/>
      <c r="T1414" s="154"/>
      <c r="U1414" s="154"/>
      <c r="V1414" s="154"/>
      <c r="W1414" s="154"/>
      <c r="X1414" s="154"/>
      <c r="Y1414" s="154"/>
      <c r="Z1414" s="154"/>
      <c r="AA1414" s="154"/>
      <c r="AB1414" s="154"/>
      <c r="AC1414" s="154"/>
      <c r="AD1414" s="154"/>
      <c r="AE1414" s="154"/>
      <c r="AF1414" s="154"/>
      <c r="AG1414" s="154"/>
      <c r="AH1414" s="154"/>
      <c r="AI1414" s="154"/>
      <c r="AJ1414" s="154"/>
      <c r="AK1414" s="154"/>
      <c r="AL1414" s="154"/>
      <c r="AM1414" s="154"/>
      <c r="BG1414" s="13" t="s">
        <v>534</v>
      </c>
      <c r="BH1414" s="13">
        <v>88</v>
      </c>
      <c r="BI1414" s="13" t="str">
        <f>"ITEM"&amp;BH1414&amp; BG1414 &amp;"="&amp; IF(TRIM($J1414)="","",$J1414)</f>
        <v>ITEM88#KBN4_10=</v>
      </c>
    </row>
    <row r="1415" spans="1:61" ht="9.75" hidden="1" customHeight="1" x14ac:dyDescent="0.15">
      <c r="A1415" s="143"/>
      <c r="B1415" s="144"/>
      <c r="C1415" s="144"/>
      <c r="D1415" s="144"/>
      <c r="E1415" s="144"/>
      <c r="F1415" s="144"/>
      <c r="G1415" s="144"/>
      <c r="H1415" s="144"/>
      <c r="I1415" s="145"/>
      <c r="J1415" s="154"/>
      <c r="K1415" s="154"/>
      <c r="L1415" s="154"/>
      <c r="M1415" s="154"/>
      <c r="N1415" s="154"/>
      <c r="O1415" s="154"/>
      <c r="P1415" s="154"/>
      <c r="Q1415" s="154"/>
      <c r="R1415" s="154"/>
      <c r="S1415" s="154"/>
      <c r="T1415" s="154"/>
      <c r="U1415" s="154"/>
      <c r="V1415" s="154"/>
      <c r="W1415" s="154"/>
      <c r="X1415" s="154"/>
      <c r="Y1415" s="154"/>
      <c r="Z1415" s="154"/>
      <c r="AA1415" s="154"/>
      <c r="AB1415" s="154"/>
      <c r="AC1415" s="154"/>
      <c r="AD1415" s="154"/>
      <c r="AE1415" s="154"/>
      <c r="AF1415" s="154"/>
      <c r="AG1415" s="154"/>
      <c r="AH1415" s="154"/>
      <c r="AI1415" s="154"/>
      <c r="AJ1415" s="154"/>
      <c r="AK1415" s="154"/>
      <c r="AL1415" s="154"/>
      <c r="AM1415" s="154"/>
      <c r="BG1415" s="13" t="s">
        <v>432</v>
      </c>
      <c r="BH1415" s="13" t="s">
        <v>432</v>
      </c>
    </row>
    <row r="1416" spans="1:61" ht="9.75" hidden="1" customHeight="1" x14ac:dyDescent="0.15">
      <c r="A1416" s="140" t="s">
        <v>326</v>
      </c>
      <c r="B1416" s="141"/>
      <c r="C1416" s="141"/>
      <c r="D1416" s="141"/>
      <c r="E1416" s="141"/>
      <c r="F1416" s="141"/>
      <c r="G1416" s="141"/>
      <c r="H1416" s="141"/>
      <c r="I1416" s="142"/>
      <c r="J1416" s="185"/>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15">
      <c r="A1417" s="147"/>
      <c r="B1417" s="148"/>
      <c r="C1417" s="148"/>
      <c r="D1417" s="148"/>
      <c r="E1417" s="148"/>
      <c r="F1417" s="148"/>
      <c r="G1417" s="148"/>
      <c r="H1417" s="148"/>
      <c r="I1417" s="149"/>
      <c r="J1417" s="240"/>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15">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15">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15">
      <c r="A1420" s="147"/>
      <c r="B1420" s="148"/>
      <c r="C1420" s="148"/>
      <c r="D1420" s="148"/>
      <c r="E1420" s="148"/>
      <c r="F1420" s="148"/>
      <c r="G1420" s="148"/>
      <c r="H1420" s="148"/>
      <c r="I1420" s="149"/>
      <c r="J1420" s="167"/>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15">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15">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15">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15">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15">
      <c r="A1425" s="140" t="s">
        <v>293</v>
      </c>
      <c r="B1425" s="141"/>
      <c r="C1425" s="141"/>
      <c r="D1425" s="141"/>
      <c r="E1425" s="141"/>
      <c r="F1425" s="141"/>
      <c r="G1425" s="141"/>
      <c r="H1425" s="141"/>
      <c r="I1425" s="142"/>
      <c r="J1425" s="170" t="s">
        <v>127</v>
      </c>
      <c r="K1425" s="168"/>
      <c r="L1425" s="80" t="s">
        <v>122</v>
      </c>
      <c r="M1425" s="80"/>
      <c r="N1425" s="80"/>
      <c r="O1425" s="80"/>
      <c r="P1425" s="80"/>
      <c r="Q1425" s="80"/>
      <c r="R1425" s="80"/>
      <c r="S1425" s="80"/>
      <c r="T1425" s="80"/>
      <c r="U1425" s="80"/>
      <c r="V1425" s="80"/>
      <c r="W1425" s="80"/>
      <c r="X1425" s="169" t="s">
        <v>127</v>
      </c>
      <c r="Y1425" s="168"/>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15">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15">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15">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15">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15">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15">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15">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15">
      <c r="A1433" s="140" t="s">
        <v>290</v>
      </c>
      <c r="B1433" s="141"/>
      <c r="C1433" s="141"/>
      <c r="D1433" s="141"/>
      <c r="E1433" s="141"/>
      <c r="F1433" s="141"/>
      <c r="G1433" s="141"/>
      <c r="H1433" s="141"/>
      <c r="I1433" s="142"/>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534</v>
      </c>
      <c r="BH1433" s="13">
        <v>99</v>
      </c>
      <c r="BI1433" s="13" t="str">
        <f>"ITEM"&amp;BH1433 &amp; BG1433 &amp;"="&amp;IF(TRIM($J1433)="","",TEXT(J1433,"yyyymmdd"))</f>
        <v>ITEM99#KBN4_10=</v>
      </c>
    </row>
    <row r="1434" spans="1:61" ht="9.75" hidden="1" customHeight="1" x14ac:dyDescent="0.15">
      <c r="A1434" s="147"/>
      <c r="B1434" s="148"/>
      <c r="C1434" s="148"/>
      <c r="D1434" s="148"/>
      <c r="E1434" s="148"/>
      <c r="F1434" s="148"/>
      <c r="G1434" s="148"/>
      <c r="H1434" s="148"/>
      <c r="I1434" s="149"/>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432</v>
      </c>
    </row>
    <row r="1435" spans="1:61" ht="9.75" hidden="1" customHeight="1" x14ac:dyDescent="0.15">
      <c r="A1435" s="143"/>
      <c r="B1435" s="144"/>
      <c r="C1435" s="144"/>
      <c r="D1435" s="144"/>
      <c r="E1435" s="144"/>
      <c r="F1435" s="144"/>
      <c r="G1435" s="144"/>
      <c r="H1435" s="144"/>
      <c r="I1435" s="145"/>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432</v>
      </c>
    </row>
    <row r="1436" spans="1:61" ht="9.75" customHeight="1" x14ac:dyDescent="0.15">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customHeight="1" x14ac:dyDescent="0.15">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15">
      <c r="A1438" s="231" t="s">
        <v>398</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535</v>
      </c>
      <c r="BH1438" s="13">
        <v>85</v>
      </c>
      <c r="BI1438" s="13" t="str">
        <f>"ITEM"&amp;BH1438 &amp; BG1438 &amp;"="&amp; IF(TRIM($J1438)="","",$J1438)</f>
        <v>ITEM85#KBN4_11=</v>
      </c>
    </row>
    <row r="1439" spans="1:61" ht="9.75" hidden="1" customHeight="1" thickBot="1" x14ac:dyDescent="0.2">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432</v>
      </c>
      <c r="BH1439" s="13" t="s">
        <v>432</v>
      </c>
    </row>
    <row r="1440" spans="1:61" ht="9.75" hidden="1" customHeight="1" x14ac:dyDescent="0.15">
      <c r="A1440" s="140" t="s">
        <v>96</v>
      </c>
      <c r="B1440" s="141"/>
      <c r="C1440" s="141"/>
      <c r="D1440" s="141"/>
      <c r="E1440" s="141"/>
      <c r="F1440" s="141"/>
      <c r="G1440" s="141"/>
      <c r="H1440" s="141"/>
      <c r="I1440" s="142"/>
      <c r="J1440" s="154"/>
      <c r="K1440" s="154"/>
      <c r="L1440" s="154"/>
      <c r="M1440" s="154"/>
      <c r="N1440" s="154"/>
      <c r="O1440" s="154"/>
      <c r="P1440" s="154"/>
      <c r="Q1440" s="154"/>
      <c r="R1440" s="154"/>
      <c r="S1440" s="154"/>
      <c r="T1440" s="154"/>
      <c r="U1440" s="154"/>
      <c r="V1440" s="154"/>
      <c r="W1440" s="154"/>
      <c r="X1440" s="154"/>
      <c r="Y1440" s="154"/>
      <c r="Z1440" s="154"/>
      <c r="AA1440" s="154"/>
      <c r="AB1440" s="154"/>
      <c r="AC1440" s="154"/>
      <c r="AD1440" s="154"/>
      <c r="AE1440" s="154"/>
      <c r="AF1440" s="154"/>
      <c r="AG1440" s="154"/>
      <c r="AH1440" s="154"/>
      <c r="AI1440" s="154"/>
      <c r="AJ1440" s="154"/>
      <c r="AK1440" s="154"/>
      <c r="AL1440" s="154"/>
      <c r="AM1440" s="154"/>
      <c r="BG1440" s="13" t="s">
        <v>535</v>
      </c>
      <c r="BH1440" s="13">
        <v>86</v>
      </c>
      <c r="BI1440" s="13" t="str">
        <f>"ITEM"&amp;BH1440&amp; BG1440 &amp;"="&amp; IF(TRIM($J1440)="","",$J1440)</f>
        <v>ITEM86#KBN4_11=</v>
      </c>
    </row>
    <row r="1441" spans="1:61" ht="9.75" hidden="1" customHeight="1" x14ac:dyDescent="0.15">
      <c r="A1441" s="143"/>
      <c r="B1441" s="144"/>
      <c r="C1441" s="144"/>
      <c r="D1441" s="144"/>
      <c r="E1441" s="144"/>
      <c r="F1441" s="144"/>
      <c r="G1441" s="144"/>
      <c r="H1441" s="144"/>
      <c r="I1441" s="145"/>
      <c r="J1441" s="154"/>
      <c r="K1441" s="154"/>
      <c r="L1441" s="154"/>
      <c r="M1441" s="154"/>
      <c r="N1441" s="154"/>
      <c r="O1441" s="154"/>
      <c r="P1441" s="154"/>
      <c r="Q1441" s="154"/>
      <c r="R1441" s="154"/>
      <c r="S1441" s="154"/>
      <c r="T1441" s="154"/>
      <c r="U1441" s="154"/>
      <c r="V1441" s="154"/>
      <c r="W1441" s="154"/>
      <c r="X1441" s="154"/>
      <c r="Y1441" s="154"/>
      <c r="Z1441" s="154"/>
      <c r="AA1441" s="154"/>
      <c r="AB1441" s="154"/>
      <c r="AC1441" s="154"/>
      <c r="AD1441" s="154"/>
      <c r="AE1441" s="154"/>
      <c r="AF1441" s="154"/>
      <c r="AG1441" s="154"/>
      <c r="AH1441" s="154"/>
      <c r="AI1441" s="154"/>
      <c r="AJ1441" s="154"/>
      <c r="AK1441" s="154"/>
      <c r="AL1441" s="154"/>
      <c r="AM1441" s="154"/>
      <c r="BG1441" s="13" t="s">
        <v>432</v>
      </c>
      <c r="BH1441" s="13" t="s">
        <v>432</v>
      </c>
    </row>
    <row r="1442" spans="1:61" ht="9.75" hidden="1" customHeight="1" x14ac:dyDescent="0.15">
      <c r="A1442" s="140" t="s">
        <v>291</v>
      </c>
      <c r="B1442" s="141"/>
      <c r="C1442" s="141"/>
      <c r="D1442" s="141"/>
      <c r="E1442" s="141"/>
      <c r="F1442" s="141"/>
      <c r="G1442" s="141"/>
      <c r="H1442" s="141"/>
      <c r="I1442" s="142"/>
      <c r="J1442" s="154"/>
      <c r="K1442" s="154"/>
      <c r="L1442" s="154"/>
      <c r="M1442" s="154"/>
      <c r="N1442" s="154"/>
      <c r="O1442" s="154"/>
      <c r="P1442" s="154"/>
      <c r="Q1442" s="154"/>
      <c r="R1442" s="154"/>
      <c r="S1442" s="154"/>
      <c r="T1442" s="154"/>
      <c r="U1442" s="154"/>
      <c r="V1442" s="154"/>
      <c r="W1442" s="154"/>
      <c r="X1442" s="154"/>
      <c r="Y1442" s="154"/>
      <c r="Z1442" s="154"/>
      <c r="AA1442" s="154"/>
      <c r="AB1442" s="154"/>
      <c r="AC1442" s="154"/>
      <c r="AD1442" s="154"/>
      <c r="AE1442" s="154"/>
      <c r="AF1442" s="154"/>
      <c r="AG1442" s="154"/>
      <c r="AH1442" s="154"/>
      <c r="AI1442" s="154"/>
      <c r="AJ1442" s="154"/>
      <c r="AK1442" s="154"/>
      <c r="AL1442" s="154"/>
      <c r="AM1442" s="154"/>
      <c r="BG1442" s="13" t="s">
        <v>535</v>
      </c>
      <c r="BH1442" s="13">
        <v>87</v>
      </c>
      <c r="BI1442" s="13" t="str">
        <f>"ITEM"&amp;BH1442&amp; BG1442 &amp;"="&amp; IF(TRIM($J1442)="","",$J1442)</f>
        <v>ITEM87#KBN4_11=</v>
      </c>
    </row>
    <row r="1443" spans="1:61" ht="9.75" hidden="1" customHeight="1" x14ac:dyDescent="0.15">
      <c r="A1443" s="147"/>
      <c r="B1443" s="148"/>
      <c r="C1443" s="148"/>
      <c r="D1443" s="148"/>
      <c r="E1443" s="148"/>
      <c r="F1443" s="148"/>
      <c r="G1443" s="148"/>
      <c r="H1443" s="148"/>
      <c r="I1443" s="149"/>
      <c r="J1443" s="154"/>
      <c r="K1443" s="154"/>
      <c r="L1443" s="154"/>
      <c r="M1443" s="154"/>
      <c r="N1443" s="154"/>
      <c r="O1443" s="154"/>
      <c r="P1443" s="154"/>
      <c r="Q1443" s="154"/>
      <c r="R1443" s="154"/>
      <c r="S1443" s="154"/>
      <c r="T1443" s="154"/>
      <c r="U1443" s="154"/>
      <c r="V1443" s="154"/>
      <c r="W1443" s="154"/>
      <c r="X1443" s="154"/>
      <c r="Y1443" s="154"/>
      <c r="Z1443" s="154"/>
      <c r="AA1443" s="154"/>
      <c r="AB1443" s="154"/>
      <c r="AC1443" s="154"/>
      <c r="AD1443" s="154"/>
      <c r="AE1443" s="154"/>
      <c r="AF1443" s="154"/>
      <c r="AG1443" s="154"/>
      <c r="AH1443" s="154"/>
      <c r="AI1443" s="154"/>
      <c r="AJ1443" s="154"/>
      <c r="AK1443" s="154"/>
      <c r="AL1443" s="154"/>
      <c r="AM1443" s="154"/>
      <c r="BG1443" s="13" t="s">
        <v>432</v>
      </c>
      <c r="BH1443" s="13" t="s">
        <v>432</v>
      </c>
    </row>
    <row r="1444" spans="1:61" ht="9.75" hidden="1" customHeight="1" x14ac:dyDescent="0.15">
      <c r="A1444" s="143"/>
      <c r="B1444" s="144"/>
      <c r="C1444" s="144"/>
      <c r="D1444" s="144"/>
      <c r="E1444" s="144"/>
      <c r="F1444" s="144"/>
      <c r="G1444" s="144"/>
      <c r="H1444" s="144"/>
      <c r="I1444" s="145"/>
      <c r="J1444" s="154"/>
      <c r="K1444" s="154"/>
      <c r="L1444" s="154"/>
      <c r="M1444" s="154"/>
      <c r="N1444" s="154"/>
      <c r="O1444" s="154"/>
      <c r="P1444" s="154"/>
      <c r="Q1444" s="154"/>
      <c r="R1444" s="154"/>
      <c r="S1444" s="154"/>
      <c r="T1444" s="154"/>
      <c r="U1444" s="154"/>
      <c r="V1444" s="154"/>
      <c r="W1444" s="154"/>
      <c r="X1444" s="154"/>
      <c r="Y1444" s="154"/>
      <c r="Z1444" s="154"/>
      <c r="AA1444" s="154"/>
      <c r="AB1444" s="154"/>
      <c r="AC1444" s="154"/>
      <c r="AD1444" s="154"/>
      <c r="AE1444" s="154"/>
      <c r="AF1444" s="154"/>
      <c r="AG1444" s="154"/>
      <c r="AH1444" s="154"/>
      <c r="AI1444" s="154"/>
      <c r="AJ1444" s="154"/>
      <c r="AK1444" s="154"/>
      <c r="AL1444" s="154"/>
      <c r="AM1444" s="154"/>
      <c r="BG1444" s="13" t="s">
        <v>432</v>
      </c>
      <c r="BH1444" s="13" t="s">
        <v>432</v>
      </c>
    </row>
    <row r="1445" spans="1:61" ht="9.75" hidden="1" customHeight="1" x14ac:dyDescent="0.15">
      <c r="A1445" s="140" t="s">
        <v>292</v>
      </c>
      <c r="B1445" s="141"/>
      <c r="C1445" s="141"/>
      <c r="D1445" s="141"/>
      <c r="E1445" s="141"/>
      <c r="F1445" s="141"/>
      <c r="G1445" s="141"/>
      <c r="H1445" s="141"/>
      <c r="I1445" s="142"/>
      <c r="J1445" s="154"/>
      <c r="K1445" s="154"/>
      <c r="L1445" s="154"/>
      <c r="M1445" s="154"/>
      <c r="N1445" s="154"/>
      <c r="O1445" s="154"/>
      <c r="P1445" s="154"/>
      <c r="Q1445" s="154"/>
      <c r="R1445" s="154"/>
      <c r="S1445" s="154"/>
      <c r="T1445" s="154"/>
      <c r="U1445" s="154"/>
      <c r="V1445" s="154"/>
      <c r="W1445" s="154"/>
      <c r="X1445" s="154"/>
      <c r="Y1445" s="154"/>
      <c r="Z1445" s="154"/>
      <c r="AA1445" s="154"/>
      <c r="AB1445" s="154"/>
      <c r="AC1445" s="154"/>
      <c r="AD1445" s="154"/>
      <c r="AE1445" s="154"/>
      <c r="AF1445" s="154"/>
      <c r="AG1445" s="154"/>
      <c r="AH1445" s="154"/>
      <c r="AI1445" s="154"/>
      <c r="AJ1445" s="154"/>
      <c r="AK1445" s="154"/>
      <c r="AL1445" s="154"/>
      <c r="AM1445" s="154"/>
      <c r="BG1445" s="13" t="s">
        <v>535</v>
      </c>
      <c r="BH1445" s="13">
        <v>88</v>
      </c>
      <c r="BI1445" s="13" t="str">
        <f>"ITEM"&amp;BH1445&amp; BG1445 &amp;"="&amp; IF(TRIM($J1445)="","",$J1445)</f>
        <v>ITEM88#KBN4_11=</v>
      </c>
    </row>
    <row r="1446" spans="1:61" ht="9.75" hidden="1" customHeight="1" x14ac:dyDescent="0.15">
      <c r="A1446" s="143"/>
      <c r="B1446" s="144"/>
      <c r="C1446" s="144"/>
      <c r="D1446" s="144"/>
      <c r="E1446" s="144"/>
      <c r="F1446" s="144"/>
      <c r="G1446" s="144"/>
      <c r="H1446" s="144"/>
      <c r="I1446" s="145"/>
      <c r="J1446" s="154"/>
      <c r="K1446" s="154"/>
      <c r="L1446" s="154"/>
      <c r="M1446" s="154"/>
      <c r="N1446" s="154"/>
      <c r="O1446" s="154"/>
      <c r="P1446" s="154"/>
      <c r="Q1446" s="154"/>
      <c r="R1446" s="154"/>
      <c r="S1446" s="154"/>
      <c r="T1446" s="154"/>
      <c r="U1446" s="154"/>
      <c r="V1446" s="154"/>
      <c r="W1446" s="154"/>
      <c r="X1446" s="154"/>
      <c r="Y1446" s="154"/>
      <c r="Z1446" s="154"/>
      <c r="AA1446" s="154"/>
      <c r="AB1446" s="154"/>
      <c r="AC1446" s="154"/>
      <c r="AD1446" s="154"/>
      <c r="AE1446" s="154"/>
      <c r="AF1446" s="154"/>
      <c r="AG1446" s="154"/>
      <c r="AH1446" s="154"/>
      <c r="AI1446" s="154"/>
      <c r="AJ1446" s="154"/>
      <c r="AK1446" s="154"/>
      <c r="AL1446" s="154"/>
      <c r="AM1446" s="154"/>
      <c r="BG1446" s="13" t="s">
        <v>432</v>
      </c>
      <c r="BH1446" s="13" t="s">
        <v>432</v>
      </c>
    </row>
    <row r="1447" spans="1:61" ht="9.75" hidden="1" customHeight="1" x14ac:dyDescent="0.15">
      <c r="A1447" s="140" t="s">
        <v>326</v>
      </c>
      <c r="B1447" s="141"/>
      <c r="C1447" s="141"/>
      <c r="D1447" s="141"/>
      <c r="E1447" s="141"/>
      <c r="F1447" s="141"/>
      <c r="G1447" s="141"/>
      <c r="H1447" s="141"/>
      <c r="I1447" s="142"/>
      <c r="J1447" s="185"/>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15">
      <c r="A1448" s="147"/>
      <c r="B1448" s="148"/>
      <c r="C1448" s="148"/>
      <c r="D1448" s="148"/>
      <c r="E1448" s="148"/>
      <c r="F1448" s="148"/>
      <c r="G1448" s="148"/>
      <c r="H1448" s="148"/>
      <c r="I1448" s="149"/>
      <c r="J1448" s="240"/>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15">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15">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15">
      <c r="A1451" s="147"/>
      <c r="B1451" s="148"/>
      <c r="C1451" s="148"/>
      <c r="D1451" s="148"/>
      <c r="E1451" s="148"/>
      <c r="F1451" s="148"/>
      <c r="G1451" s="148"/>
      <c r="H1451" s="148"/>
      <c r="I1451" s="149"/>
      <c r="J1451" s="167"/>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15">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15">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15">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15">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15">
      <c r="A1456" s="140" t="s">
        <v>293</v>
      </c>
      <c r="B1456" s="141"/>
      <c r="C1456" s="141"/>
      <c r="D1456" s="141"/>
      <c r="E1456" s="141"/>
      <c r="F1456" s="141"/>
      <c r="G1456" s="141"/>
      <c r="H1456" s="141"/>
      <c r="I1456" s="142"/>
      <c r="J1456" s="170" t="s">
        <v>127</v>
      </c>
      <c r="K1456" s="168"/>
      <c r="L1456" s="80" t="s">
        <v>122</v>
      </c>
      <c r="M1456" s="80"/>
      <c r="N1456" s="80"/>
      <c r="O1456" s="80"/>
      <c r="P1456" s="80"/>
      <c r="Q1456" s="80"/>
      <c r="R1456" s="80"/>
      <c r="S1456" s="80"/>
      <c r="T1456" s="80"/>
      <c r="U1456" s="80"/>
      <c r="V1456" s="80"/>
      <c r="W1456" s="80"/>
      <c r="X1456" s="169" t="s">
        <v>127</v>
      </c>
      <c r="Y1456" s="168"/>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15">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15">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15">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15">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15">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15">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15">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15">
      <c r="A1464" s="140" t="s">
        <v>290</v>
      </c>
      <c r="B1464" s="141"/>
      <c r="C1464" s="141"/>
      <c r="D1464" s="141"/>
      <c r="E1464" s="141"/>
      <c r="F1464" s="141"/>
      <c r="G1464" s="141"/>
      <c r="H1464" s="141"/>
      <c r="I1464" s="142"/>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535</v>
      </c>
      <c r="BH1464" s="13">
        <v>99</v>
      </c>
      <c r="BI1464" s="13" t="str">
        <f>"ITEM"&amp;BH1464 &amp; BG1464 &amp;"="&amp;IF(TRIM($J1464)="","",TEXT(J1464,"yyyymmdd"))</f>
        <v>ITEM99#KBN4_11=</v>
      </c>
    </row>
    <row r="1465" spans="1:61" ht="9.75" hidden="1" customHeight="1" x14ac:dyDescent="0.15">
      <c r="A1465" s="147"/>
      <c r="B1465" s="148"/>
      <c r="C1465" s="148"/>
      <c r="D1465" s="148"/>
      <c r="E1465" s="148"/>
      <c r="F1465" s="148"/>
      <c r="G1465" s="148"/>
      <c r="H1465" s="148"/>
      <c r="I1465" s="149"/>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432</v>
      </c>
    </row>
    <row r="1466" spans="1:61" ht="9.75" hidden="1" customHeight="1" thickBot="1" x14ac:dyDescent="0.2">
      <c r="A1466" s="143"/>
      <c r="B1466" s="144"/>
      <c r="C1466" s="144"/>
      <c r="D1466" s="144"/>
      <c r="E1466" s="144"/>
      <c r="F1466" s="144"/>
      <c r="G1466" s="144"/>
      <c r="H1466" s="144"/>
      <c r="I1466" s="145"/>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432</v>
      </c>
    </row>
    <row r="1467" spans="1:61" ht="9.75" hidden="1" customHeight="1" x14ac:dyDescent="0.15">
      <c r="A1467" s="231" t="s">
        <v>399</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536</v>
      </c>
      <c r="BH1467" s="13">
        <v>85</v>
      </c>
      <c r="BI1467" s="13" t="str">
        <f>"ITEM"&amp;BH1467 &amp; BG1467 &amp;"="&amp; IF(TRIM($J1467)="","",$J1467)</f>
        <v>ITEM85#KBN4_12=</v>
      </c>
    </row>
    <row r="1468" spans="1:61" ht="9.75" hidden="1" customHeight="1" thickBot="1" x14ac:dyDescent="0.2">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432</v>
      </c>
      <c r="BH1468" s="13" t="s">
        <v>432</v>
      </c>
    </row>
    <row r="1469" spans="1:61" ht="9.75" hidden="1" customHeight="1" x14ac:dyDescent="0.15">
      <c r="A1469" s="140" t="s">
        <v>96</v>
      </c>
      <c r="B1469" s="141"/>
      <c r="C1469" s="141"/>
      <c r="D1469" s="141"/>
      <c r="E1469" s="141"/>
      <c r="F1469" s="141"/>
      <c r="G1469" s="141"/>
      <c r="H1469" s="141"/>
      <c r="I1469" s="142"/>
      <c r="J1469" s="154"/>
      <c r="K1469" s="154"/>
      <c r="L1469" s="154"/>
      <c r="M1469" s="154"/>
      <c r="N1469" s="154"/>
      <c r="O1469" s="154"/>
      <c r="P1469" s="154"/>
      <c r="Q1469" s="154"/>
      <c r="R1469" s="154"/>
      <c r="S1469" s="154"/>
      <c r="T1469" s="154"/>
      <c r="U1469" s="154"/>
      <c r="V1469" s="154"/>
      <c r="W1469" s="154"/>
      <c r="X1469" s="154"/>
      <c r="Y1469" s="154"/>
      <c r="Z1469" s="154"/>
      <c r="AA1469" s="154"/>
      <c r="AB1469" s="154"/>
      <c r="AC1469" s="154"/>
      <c r="AD1469" s="154"/>
      <c r="AE1469" s="154"/>
      <c r="AF1469" s="154"/>
      <c r="AG1469" s="154"/>
      <c r="AH1469" s="154"/>
      <c r="AI1469" s="154"/>
      <c r="AJ1469" s="154"/>
      <c r="AK1469" s="154"/>
      <c r="AL1469" s="154"/>
      <c r="AM1469" s="154"/>
      <c r="BG1469" s="13" t="s">
        <v>536</v>
      </c>
      <c r="BH1469" s="13">
        <v>86</v>
      </c>
      <c r="BI1469" s="13" t="str">
        <f>"ITEM"&amp;BH1469&amp; BG1469 &amp;"="&amp; IF(TRIM($J1469)="","",$J1469)</f>
        <v>ITEM86#KBN4_12=</v>
      </c>
    </row>
    <row r="1470" spans="1:61" ht="9.75" hidden="1" customHeight="1" x14ac:dyDescent="0.15">
      <c r="A1470" s="143"/>
      <c r="B1470" s="144"/>
      <c r="C1470" s="144"/>
      <c r="D1470" s="144"/>
      <c r="E1470" s="144"/>
      <c r="F1470" s="144"/>
      <c r="G1470" s="144"/>
      <c r="H1470" s="144"/>
      <c r="I1470" s="145"/>
      <c r="J1470" s="154"/>
      <c r="K1470" s="154"/>
      <c r="L1470" s="154"/>
      <c r="M1470" s="154"/>
      <c r="N1470" s="154"/>
      <c r="O1470" s="154"/>
      <c r="P1470" s="154"/>
      <c r="Q1470" s="154"/>
      <c r="R1470" s="154"/>
      <c r="S1470" s="154"/>
      <c r="T1470" s="154"/>
      <c r="U1470" s="154"/>
      <c r="V1470" s="154"/>
      <c r="W1470" s="154"/>
      <c r="X1470" s="154"/>
      <c r="Y1470" s="154"/>
      <c r="Z1470" s="154"/>
      <c r="AA1470" s="154"/>
      <c r="AB1470" s="154"/>
      <c r="AC1470" s="154"/>
      <c r="AD1470" s="154"/>
      <c r="AE1470" s="154"/>
      <c r="AF1470" s="154"/>
      <c r="AG1470" s="154"/>
      <c r="AH1470" s="154"/>
      <c r="AI1470" s="154"/>
      <c r="AJ1470" s="154"/>
      <c r="AK1470" s="154"/>
      <c r="AL1470" s="154"/>
      <c r="AM1470" s="154"/>
      <c r="BG1470" s="13" t="s">
        <v>432</v>
      </c>
      <c r="BH1470" s="13" t="s">
        <v>432</v>
      </c>
    </row>
    <row r="1471" spans="1:61" ht="9.75" hidden="1" customHeight="1" x14ac:dyDescent="0.15">
      <c r="A1471" s="140" t="s">
        <v>291</v>
      </c>
      <c r="B1471" s="141"/>
      <c r="C1471" s="141"/>
      <c r="D1471" s="141"/>
      <c r="E1471" s="141"/>
      <c r="F1471" s="141"/>
      <c r="G1471" s="141"/>
      <c r="H1471" s="141"/>
      <c r="I1471" s="142"/>
      <c r="J1471" s="154"/>
      <c r="K1471" s="154"/>
      <c r="L1471" s="154"/>
      <c r="M1471" s="154"/>
      <c r="N1471" s="154"/>
      <c r="O1471" s="154"/>
      <c r="P1471" s="154"/>
      <c r="Q1471" s="154"/>
      <c r="R1471" s="154"/>
      <c r="S1471" s="154"/>
      <c r="T1471" s="154"/>
      <c r="U1471" s="154"/>
      <c r="V1471" s="154"/>
      <c r="W1471" s="154"/>
      <c r="X1471" s="154"/>
      <c r="Y1471" s="154"/>
      <c r="Z1471" s="154"/>
      <c r="AA1471" s="154"/>
      <c r="AB1471" s="154"/>
      <c r="AC1471" s="154"/>
      <c r="AD1471" s="154"/>
      <c r="AE1471" s="154"/>
      <c r="AF1471" s="154"/>
      <c r="AG1471" s="154"/>
      <c r="AH1471" s="154"/>
      <c r="AI1471" s="154"/>
      <c r="AJ1471" s="154"/>
      <c r="AK1471" s="154"/>
      <c r="AL1471" s="154"/>
      <c r="AM1471" s="154"/>
      <c r="BG1471" s="13" t="s">
        <v>536</v>
      </c>
      <c r="BH1471" s="13">
        <v>87</v>
      </c>
      <c r="BI1471" s="13" t="str">
        <f>"ITEM"&amp;BH1471&amp; BG1471 &amp;"="&amp; IF(TRIM($J1471)="","",$J1471)</f>
        <v>ITEM87#KBN4_12=</v>
      </c>
    </row>
    <row r="1472" spans="1:61" ht="9.75" hidden="1" customHeight="1" x14ac:dyDescent="0.15">
      <c r="A1472" s="147"/>
      <c r="B1472" s="148"/>
      <c r="C1472" s="148"/>
      <c r="D1472" s="148"/>
      <c r="E1472" s="148"/>
      <c r="F1472" s="148"/>
      <c r="G1472" s="148"/>
      <c r="H1472" s="148"/>
      <c r="I1472" s="149"/>
      <c r="J1472" s="154"/>
      <c r="K1472" s="154"/>
      <c r="L1472" s="154"/>
      <c r="M1472" s="154"/>
      <c r="N1472" s="154"/>
      <c r="O1472" s="154"/>
      <c r="P1472" s="154"/>
      <c r="Q1472" s="154"/>
      <c r="R1472" s="154"/>
      <c r="S1472" s="154"/>
      <c r="T1472" s="154"/>
      <c r="U1472" s="154"/>
      <c r="V1472" s="154"/>
      <c r="W1472" s="154"/>
      <c r="X1472" s="154"/>
      <c r="Y1472" s="154"/>
      <c r="Z1472" s="154"/>
      <c r="AA1472" s="154"/>
      <c r="AB1472" s="154"/>
      <c r="AC1472" s="154"/>
      <c r="AD1472" s="154"/>
      <c r="AE1472" s="154"/>
      <c r="AF1472" s="154"/>
      <c r="AG1472" s="154"/>
      <c r="AH1472" s="154"/>
      <c r="AI1472" s="154"/>
      <c r="AJ1472" s="154"/>
      <c r="AK1472" s="154"/>
      <c r="AL1472" s="154"/>
      <c r="AM1472" s="154"/>
      <c r="BG1472" s="13" t="s">
        <v>432</v>
      </c>
      <c r="BH1472" s="13" t="s">
        <v>432</v>
      </c>
    </row>
    <row r="1473" spans="1:61" ht="9.75" hidden="1" customHeight="1" x14ac:dyDescent="0.15">
      <c r="A1473" s="143"/>
      <c r="B1473" s="144"/>
      <c r="C1473" s="144"/>
      <c r="D1473" s="144"/>
      <c r="E1473" s="144"/>
      <c r="F1473" s="144"/>
      <c r="G1473" s="144"/>
      <c r="H1473" s="144"/>
      <c r="I1473" s="145"/>
      <c r="J1473" s="154"/>
      <c r="K1473" s="154"/>
      <c r="L1473" s="154"/>
      <c r="M1473" s="154"/>
      <c r="N1473" s="154"/>
      <c r="O1473" s="154"/>
      <c r="P1473" s="154"/>
      <c r="Q1473" s="154"/>
      <c r="R1473" s="154"/>
      <c r="S1473" s="154"/>
      <c r="T1473" s="154"/>
      <c r="U1473" s="154"/>
      <c r="V1473" s="154"/>
      <c r="W1473" s="154"/>
      <c r="X1473" s="154"/>
      <c r="Y1473" s="154"/>
      <c r="Z1473" s="154"/>
      <c r="AA1473" s="154"/>
      <c r="AB1473" s="154"/>
      <c r="AC1473" s="154"/>
      <c r="AD1473" s="154"/>
      <c r="AE1473" s="154"/>
      <c r="AF1473" s="154"/>
      <c r="AG1473" s="154"/>
      <c r="AH1473" s="154"/>
      <c r="AI1473" s="154"/>
      <c r="AJ1473" s="154"/>
      <c r="AK1473" s="154"/>
      <c r="AL1473" s="154"/>
      <c r="AM1473" s="154"/>
      <c r="BG1473" s="13" t="s">
        <v>432</v>
      </c>
      <c r="BH1473" s="13" t="s">
        <v>432</v>
      </c>
    </row>
    <row r="1474" spans="1:61" ht="9.75" hidden="1" customHeight="1" x14ac:dyDescent="0.15">
      <c r="A1474" s="140" t="s">
        <v>292</v>
      </c>
      <c r="B1474" s="141"/>
      <c r="C1474" s="141"/>
      <c r="D1474" s="141"/>
      <c r="E1474" s="141"/>
      <c r="F1474" s="141"/>
      <c r="G1474" s="141"/>
      <c r="H1474" s="141"/>
      <c r="I1474" s="142"/>
      <c r="J1474" s="154"/>
      <c r="K1474" s="154"/>
      <c r="L1474" s="154"/>
      <c r="M1474" s="154"/>
      <c r="N1474" s="154"/>
      <c r="O1474" s="154"/>
      <c r="P1474" s="154"/>
      <c r="Q1474" s="154"/>
      <c r="R1474" s="154"/>
      <c r="S1474" s="154"/>
      <c r="T1474" s="154"/>
      <c r="U1474" s="154"/>
      <c r="V1474" s="154"/>
      <c r="W1474" s="154"/>
      <c r="X1474" s="154"/>
      <c r="Y1474" s="154"/>
      <c r="Z1474" s="154"/>
      <c r="AA1474" s="154"/>
      <c r="AB1474" s="154"/>
      <c r="AC1474" s="154"/>
      <c r="AD1474" s="154"/>
      <c r="AE1474" s="154"/>
      <c r="AF1474" s="154"/>
      <c r="AG1474" s="154"/>
      <c r="AH1474" s="154"/>
      <c r="AI1474" s="154"/>
      <c r="AJ1474" s="154"/>
      <c r="AK1474" s="154"/>
      <c r="AL1474" s="154"/>
      <c r="AM1474" s="154"/>
      <c r="BG1474" s="13" t="s">
        <v>536</v>
      </c>
      <c r="BH1474" s="13">
        <v>88</v>
      </c>
      <c r="BI1474" s="13" t="str">
        <f>"ITEM"&amp;BH1474&amp; BG1474 &amp;"="&amp; IF(TRIM($J1474)="","",$J1474)</f>
        <v>ITEM88#KBN4_12=</v>
      </c>
    </row>
    <row r="1475" spans="1:61" ht="9.75" hidden="1" customHeight="1" x14ac:dyDescent="0.15">
      <c r="A1475" s="143"/>
      <c r="B1475" s="144"/>
      <c r="C1475" s="144"/>
      <c r="D1475" s="144"/>
      <c r="E1475" s="144"/>
      <c r="F1475" s="144"/>
      <c r="G1475" s="144"/>
      <c r="H1475" s="144"/>
      <c r="I1475" s="145"/>
      <c r="J1475" s="154"/>
      <c r="K1475" s="154"/>
      <c r="L1475" s="154"/>
      <c r="M1475" s="154"/>
      <c r="N1475" s="154"/>
      <c r="O1475" s="154"/>
      <c r="P1475" s="154"/>
      <c r="Q1475" s="154"/>
      <c r="R1475" s="154"/>
      <c r="S1475" s="154"/>
      <c r="T1475" s="154"/>
      <c r="U1475" s="154"/>
      <c r="V1475" s="154"/>
      <c r="W1475" s="154"/>
      <c r="X1475" s="154"/>
      <c r="Y1475" s="154"/>
      <c r="Z1475" s="154"/>
      <c r="AA1475" s="154"/>
      <c r="AB1475" s="154"/>
      <c r="AC1475" s="154"/>
      <c r="AD1475" s="154"/>
      <c r="AE1475" s="154"/>
      <c r="AF1475" s="154"/>
      <c r="AG1475" s="154"/>
      <c r="AH1475" s="154"/>
      <c r="AI1475" s="154"/>
      <c r="AJ1475" s="154"/>
      <c r="AK1475" s="154"/>
      <c r="AL1475" s="154"/>
      <c r="AM1475" s="154"/>
      <c r="BG1475" s="13" t="s">
        <v>432</v>
      </c>
      <c r="BH1475" s="13" t="s">
        <v>432</v>
      </c>
    </row>
    <row r="1476" spans="1:61" ht="9.75" hidden="1" customHeight="1" x14ac:dyDescent="0.15">
      <c r="A1476" s="140" t="s">
        <v>326</v>
      </c>
      <c r="B1476" s="141"/>
      <c r="C1476" s="141"/>
      <c r="D1476" s="141"/>
      <c r="E1476" s="141"/>
      <c r="F1476" s="141"/>
      <c r="G1476" s="141"/>
      <c r="H1476" s="141"/>
      <c r="I1476" s="142"/>
      <c r="J1476" s="185"/>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15">
      <c r="A1477" s="147"/>
      <c r="B1477" s="148"/>
      <c r="C1477" s="148"/>
      <c r="D1477" s="148"/>
      <c r="E1477" s="148"/>
      <c r="F1477" s="148"/>
      <c r="G1477" s="148"/>
      <c r="H1477" s="148"/>
      <c r="I1477" s="149"/>
      <c r="J1477" s="240"/>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15">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15">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15">
      <c r="A1480" s="147"/>
      <c r="B1480" s="148"/>
      <c r="C1480" s="148"/>
      <c r="D1480" s="148"/>
      <c r="E1480" s="148"/>
      <c r="F1480" s="148"/>
      <c r="G1480" s="148"/>
      <c r="H1480" s="148"/>
      <c r="I1480" s="149"/>
      <c r="J1480" s="167"/>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15">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15">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15">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15">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15">
      <c r="A1485" s="140" t="s">
        <v>293</v>
      </c>
      <c r="B1485" s="141"/>
      <c r="C1485" s="141"/>
      <c r="D1485" s="141"/>
      <c r="E1485" s="141"/>
      <c r="F1485" s="141"/>
      <c r="G1485" s="141"/>
      <c r="H1485" s="141"/>
      <c r="I1485" s="142"/>
      <c r="J1485" s="170" t="s">
        <v>127</v>
      </c>
      <c r="K1485" s="168"/>
      <c r="L1485" s="80" t="s">
        <v>122</v>
      </c>
      <c r="M1485" s="80"/>
      <c r="N1485" s="80"/>
      <c r="O1485" s="80"/>
      <c r="P1485" s="80"/>
      <c r="Q1485" s="80"/>
      <c r="R1485" s="80"/>
      <c r="S1485" s="80"/>
      <c r="T1485" s="80"/>
      <c r="U1485" s="80"/>
      <c r="V1485" s="80"/>
      <c r="W1485" s="80"/>
      <c r="X1485" s="169" t="s">
        <v>127</v>
      </c>
      <c r="Y1485" s="168"/>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15">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15">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15">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15">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15">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15">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15">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15">
      <c r="A1493" s="140" t="s">
        <v>290</v>
      </c>
      <c r="B1493" s="141"/>
      <c r="C1493" s="141"/>
      <c r="D1493" s="141"/>
      <c r="E1493" s="141"/>
      <c r="F1493" s="141"/>
      <c r="G1493" s="141"/>
      <c r="H1493" s="141"/>
      <c r="I1493" s="142"/>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536</v>
      </c>
      <c r="BH1493" s="13">
        <v>99</v>
      </c>
      <c r="BI1493" s="13" t="str">
        <f>"ITEM"&amp;BH1493 &amp; BG1493 &amp;"="&amp;IF(TRIM($J1493)="","",TEXT(J1493,"yyyymmdd"))</f>
        <v>ITEM99#KBN4_12=</v>
      </c>
    </row>
    <row r="1494" spans="1:61" ht="9.75" hidden="1" customHeight="1" x14ac:dyDescent="0.15">
      <c r="A1494" s="147"/>
      <c r="B1494" s="148"/>
      <c r="C1494" s="148"/>
      <c r="D1494" s="148"/>
      <c r="E1494" s="148"/>
      <c r="F1494" s="148"/>
      <c r="G1494" s="148"/>
      <c r="H1494" s="148"/>
      <c r="I1494" s="149"/>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432</v>
      </c>
    </row>
    <row r="1495" spans="1:61" ht="9.75" hidden="1" customHeight="1" thickBot="1" x14ac:dyDescent="0.2">
      <c r="A1495" s="143"/>
      <c r="B1495" s="144"/>
      <c r="C1495" s="144"/>
      <c r="D1495" s="144"/>
      <c r="E1495" s="144"/>
      <c r="F1495" s="144"/>
      <c r="G1495" s="144"/>
      <c r="H1495" s="144"/>
      <c r="I1495" s="145"/>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432</v>
      </c>
    </row>
    <row r="1496" spans="1:61" ht="9.75" hidden="1" customHeight="1" x14ac:dyDescent="0.15">
      <c r="A1496" s="231" t="s">
        <v>400</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537</v>
      </c>
      <c r="BH1496" s="13">
        <v>85</v>
      </c>
      <c r="BI1496" s="13" t="str">
        <f>"ITEM"&amp;BH1496 &amp; BG1496 &amp;"="&amp; IF(TRIM($J1496)="","",$J1496)</f>
        <v>ITEM85#KBN4_13=</v>
      </c>
    </row>
    <row r="1497" spans="1:61" ht="9.75" hidden="1" customHeight="1" thickBot="1" x14ac:dyDescent="0.2">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432</v>
      </c>
      <c r="BH1497" s="13" t="s">
        <v>432</v>
      </c>
    </row>
    <row r="1498" spans="1:61" ht="9.75" hidden="1" customHeight="1" x14ac:dyDescent="0.15">
      <c r="A1498" s="140" t="s">
        <v>96</v>
      </c>
      <c r="B1498" s="141"/>
      <c r="C1498" s="141"/>
      <c r="D1498" s="141"/>
      <c r="E1498" s="141"/>
      <c r="F1498" s="141"/>
      <c r="G1498" s="141"/>
      <c r="H1498" s="141"/>
      <c r="I1498" s="142"/>
      <c r="J1498" s="154"/>
      <c r="K1498" s="154"/>
      <c r="L1498" s="154"/>
      <c r="M1498" s="154"/>
      <c r="N1498" s="154"/>
      <c r="O1498" s="154"/>
      <c r="P1498" s="154"/>
      <c r="Q1498" s="154"/>
      <c r="R1498" s="154"/>
      <c r="S1498" s="154"/>
      <c r="T1498" s="154"/>
      <c r="U1498" s="154"/>
      <c r="V1498" s="154"/>
      <c r="W1498" s="154"/>
      <c r="X1498" s="154"/>
      <c r="Y1498" s="154"/>
      <c r="Z1498" s="154"/>
      <c r="AA1498" s="154"/>
      <c r="AB1498" s="154"/>
      <c r="AC1498" s="154"/>
      <c r="AD1498" s="154"/>
      <c r="AE1498" s="154"/>
      <c r="AF1498" s="154"/>
      <c r="AG1498" s="154"/>
      <c r="AH1498" s="154"/>
      <c r="AI1498" s="154"/>
      <c r="AJ1498" s="154"/>
      <c r="AK1498" s="154"/>
      <c r="AL1498" s="154"/>
      <c r="AM1498" s="154"/>
      <c r="BG1498" s="13" t="s">
        <v>537</v>
      </c>
      <c r="BH1498" s="13">
        <v>86</v>
      </c>
      <c r="BI1498" s="13" t="str">
        <f>"ITEM"&amp;BH1498&amp; BG1498 &amp;"="&amp; IF(TRIM($J1498)="","",$J1498)</f>
        <v>ITEM86#KBN4_13=</v>
      </c>
    </row>
    <row r="1499" spans="1:61" ht="9.75" hidden="1" customHeight="1" x14ac:dyDescent="0.15">
      <c r="A1499" s="143"/>
      <c r="B1499" s="144"/>
      <c r="C1499" s="144"/>
      <c r="D1499" s="144"/>
      <c r="E1499" s="144"/>
      <c r="F1499" s="144"/>
      <c r="G1499" s="144"/>
      <c r="H1499" s="144"/>
      <c r="I1499" s="145"/>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BG1499" s="13" t="s">
        <v>432</v>
      </c>
      <c r="BH1499" s="13" t="s">
        <v>432</v>
      </c>
    </row>
    <row r="1500" spans="1:61" ht="9.75" hidden="1" customHeight="1" x14ac:dyDescent="0.15">
      <c r="A1500" s="140" t="s">
        <v>291</v>
      </c>
      <c r="B1500" s="141"/>
      <c r="C1500" s="141"/>
      <c r="D1500" s="141"/>
      <c r="E1500" s="141"/>
      <c r="F1500" s="141"/>
      <c r="G1500" s="141"/>
      <c r="H1500" s="141"/>
      <c r="I1500" s="142"/>
      <c r="J1500" s="154"/>
      <c r="K1500" s="154"/>
      <c r="L1500" s="154"/>
      <c r="M1500" s="154"/>
      <c r="N1500" s="154"/>
      <c r="O1500" s="154"/>
      <c r="P1500" s="154"/>
      <c r="Q1500" s="154"/>
      <c r="R1500" s="154"/>
      <c r="S1500" s="154"/>
      <c r="T1500" s="154"/>
      <c r="U1500" s="154"/>
      <c r="V1500" s="154"/>
      <c r="W1500" s="154"/>
      <c r="X1500" s="154"/>
      <c r="Y1500" s="154"/>
      <c r="Z1500" s="154"/>
      <c r="AA1500" s="154"/>
      <c r="AB1500" s="154"/>
      <c r="AC1500" s="154"/>
      <c r="AD1500" s="154"/>
      <c r="AE1500" s="154"/>
      <c r="AF1500" s="154"/>
      <c r="AG1500" s="154"/>
      <c r="AH1500" s="154"/>
      <c r="AI1500" s="154"/>
      <c r="AJ1500" s="154"/>
      <c r="AK1500" s="154"/>
      <c r="AL1500" s="154"/>
      <c r="AM1500" s="154"/>
      <c r="BG1500" s="13" t="s">
        <v>537</v>
      </c>
      <c r="BH1500" s="13">
        <v>87</v>
      </c>
      <c r="BI1500" s="13" t="str">
        <f>"ITEM"&amp;BH1500&amp; BG1500 &amp;"="&amp; IF(TRIM($J1500)="","",$J1500)</f>
        <v>ITEM87#KBN4_13=</v>
      </c>
    </row>
    <row r="1501" spans="1:61" ht="9.75" hidden="1" customHeight="1" x14ac:dyDescent="0.15">
      <c r="A1501" s="147"/>
      <c r="B1501" s="148"/>
      <c r="C1501" s="148"/>
      <c r="D1501" s="148"/>
      <c r="E1501" s="148"/>
      <c r="F1501" s="148"/>
      <c r="G1501" s="148"/>
      <c r="H1501" s="148"/>
      <c r="I1501" s="149"/>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154"/>
      <c r="AJ1501" s="154"/>
      <c r="AK1501" s="154"/>
      <c r="AL1501" s="154"/>
      <c r="AM1501" s="154"/>
      <c r="BG1501" s="13" t="s">
        <v>432</v>
      </c>
      <c r="BH1501" s="13" t="s">
        <v>432</v>
      </c>
    </row>
    <row r="1502" spans="1:61" ht="9.75" hidden="1" customHeight="1" x14ac:dyDescent="0.15">
      <c r="A1502" s="143"/>
      <c r="B1502" s="144"/>
      <c r="C1502" s="144"/>
      <c r="D1502" s="144"/>
      <c r="E1502" s="144"/>
      <c r="F1502" s="144"/>
      <c r="G1502" s="144"/>
      <c r="H1502" s="144"/>
      <c r="I1502" s="145"/>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BG1502" s="13" t="s">
        <v>432</v>
      </c>
      <c r="BH1502" s="13" t="s">
        <v>432</v>
      </c>
    </row>
    <row r="1503" spans="1:61" ht="9.75" hidden="1" customHeight="1" x14ac:dyDescent="0.15">
      <c r="A1503" s="140" t="s">
        <v>292</v>
      </c>
      <c r="B1503" s="141"/>
      <c r="C1503" s="141"/>
      <c r="D1503" s="141"/>
      <c r="E1503" s="141"/>
      <c r="F1503" s="141"/>
      <c r="G1503" s="141"/>
      <c r="H1503" s="141"/>
      <c r="I1503" s="142"/>
      <c r="J1503" s="154"/>
      <c r="K1503" s="154"/>
      <c r="L1503" s="154"/>
      <c r="M1503" s="154"/>
      <c r="N1503" s="154"/>
      <c r="O1503" s="154"/>
      <c r="P1503" s="154"/>
      <c r="Q1503" s="154"/>
      <c r="R1503" s="154"/>
      <c r="S1503" s="154"/>
      <c r="T1503" s="154"/>
      <c r="U1503" s="154"/>
      <c r="V1503" s="154"/>
      <c r="W1503" s="154"/>
      <c r="X1503" s="154"/>
      <c r="Y1503" s="154"/>
      <c r="Z1503" s="154"/>
      <c r="AA1503" s="154"/>
      <c r="AB1503" s="154"/>
      <c r="AC1503" s="154"/>
      <c r="AD1503" s="154"/>
      <c r="AE1503" s="154"/>
      <c r="AF1503" s="154"/>
      <c r="AG1503" s="154"/>
      <c r="AH1503" s="154"/>
      <c r="AI1503" s="154"/>
      <c r="AJ1503" s="154"/>
      <c r="AK1503" s="154"/>
      <c r="AL1503" s="154"/>
      <c r="AM1503" s="154"/>
      <c r="BG1503" s="13" t="s">
        <v>537</v>
      </c>
      <c r="BH1503" s="13">
        <v>88</v>
      </c>
      <c r="BI1503" s="13" t="str">
        <f>"ITEM"&amp;BH1503&amp; BG1503 &amp;"="&amp; IF(TRIM($J1503)="","",$J1503)</f>
        <v>ITEM88#KBN4_13=</v>
      </c>
    </row>
    <row r="1504" spans="1:61" ht="9.75" hidden="1" customHeight="1" x14ac:dyDescent="0.15">
      <c r="A1504" s="143"/>
      <c r="B1504" s="144"/>
      <c r="C1504" s="144"/>
      <c r="D1504" s="144"/>
      <c r="E1504" s="144"/>
      <c r="F1504" s="144"/>
      <c r="G1504" s="144"/>
      <c r="H1504" s="144"/>
      <c r="I1504" s="145"/>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154"/>
      <c r="AJ1504" s="154"/>
      <c r="AK1504" s="154"/>
      <c r="AL1504" s="154"/>
      <c r="AM1504" s="154"/>
      <c r="BG1504" s="13" t="s">
        <v>432</v>
      </c>
      <c r="BH1504" s="13" t="s">
        <v>432</v>
      </c>
    </row>
    <row r="1505" spans="1:61" ht="9.75" hidden="1" customHeight="1" x14ac:dyDescent="0.15">
      <c r="A1505" s="140" t="s">
        <v>326</v>
      </c>
      <c r="B1505" s="141"/>
      <c r="C1505" s="141"/>
      <c r="D1505" s="141"/>
      <c r="E1505" s="141"/>
      <c r="F1505" s="141"/>
      <c r="G1505" s="141"/>
      <c r="H1505" s="141"/>
      <c r="I1505" s="142"/>
      <c r="J1505" s="185"/>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15">
      <c r="A1506" s="147"/>
      <c r="B1506" s="148"/>
      <c r="C1506" s="148"/>
      <c r="D1506" s="148"/>
      <c r="E1506" s="148"/>
      <c r="F1506" s="148"/>
      <c r="G1506" s="148"/>
      <c r="H1506" s="148"/>
      <c r="I1506" s="149"/>
      <c r="J1506" s="240"/>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15">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15">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15">
      <c r="A1509" s="147"/>
      <c r="B1509" s="148"/>
      <c r="C1509" s="148"/>
      <c r="D1509" s="148"/>
      <c r="E1509" s="148"/>
      <c r="F1509" s="148"/>
      <c r="G1509" s="148"/>
      <c r="H1509" s="148"/>
      <c r="I1509" s="149"/>
      <c r="J1509" s="167"/>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15">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15">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15">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15">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15">
      <c r="A1514" s="140" t="s">
        <v>293</v>
      </c>
      <c r="B1514" s="141"/>
      <c r="C1514" s="141"/>
      <c r="D1514" s="141"/>
      <c r="E1514" s="141"/>
      <c r="F1514" s="141"/>
      <c r="G1514" s="141"/>
      <c r="H1514" s="141"/>
      <c r="I1514" s="142"/>
      <c r="J1514" s="170" t="s">
        <v>127</v>
      </c>
      <c r="K1514" s="168"/>
      <c r="L1514" s="80" t="s">
        <v>122</v>
      </c>
      <c r="M1514" s="80"/>
      <c r="N1514" s="80"/>
      <c r="O1514" s="80"/>
      <c r="P1514" s="80"/>
      <c r="Q1514" s="80"/>
      <c r="R1514" s="80"/>
      <c r="S1514" s="80"/>
      <c r="T1514" s="80"/>
      <c r="U1514" s="80"/>
      <c r="V1514" s="80"/>
      <c r="W1514" s="80"/>
      <c r="X1514" s="169" t="s">
        <v>127</v>
      </c>
      <c r="Y1514" s="168"/>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15">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15">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15">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15">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15">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15">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15">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15">
      <c r="A1522" s="140" t="s">
        <v>290</v>
      </c>
      <c r="B1522" s="141"/>
      <c r="C1522" s="141"/>
      <c r="D1522" s="141"/>
      <c r="E1522" s="141"/>
      <c r="F1522" s="141"/>
      <c r="G1522" s="141"/>
      <c r="H1522" s="141"/>
      <c r="I1522" s="142"/>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537</v>
      </c>
      <c r="BH1522" s="13">
        <v>99</v>
      </c>
      <c r="BI1522" s="13" t="str">
        <f>"ITEM"&amp;BH1522 &amp; BG1522 &amp;"="&amp;IF(TRIM($J1522)="","",TEXT(J1522,"yyyymmdd"))</f>
        <v>ITEM99#KBN4_13=</v>
      </c>
    </row>
    <row r="1523" spans="1:61" ht="9.75" hidden="1" customHeight="1" x14ac:dyDescent="0.15">
      <c r="A1523" s="147"/>
      <c r="B1523" s="148"/>
      <c r="C1523" s="148"/>
      <c r="D1523" s="148"/>
      <c r="E1523" s="148"/>
      <c r="F1523" s="148"/>
      <c r="G1523" s="148"/>
      <c r="H1523" s="148"/>
      <c r="I1523" s="149"/>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432</v>
      </c>
    </row>
    <row r="1524" spans="1:61" ht="9.75" hidden="1" customHeight="1" thickBot="1" x14ac:dyDescent="0.2">
      <c r="A1524" s="143"/>
      <c r="B1524" s="144"/>
      <c r="C1524" s="144"/>
      <c r="D1524" s="144"/>
      <c r="E1524" s="144"/>
      <c r="F1524" s="144"/>
      <c r="G1524" s="144"/>
      <c r="H1524" s="144"/>
      <c r="I1524" s="145"/>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432</v>
      </c>
    </row>
    <row r="1525" spans="1:61" ht="9.75" hidden="1" customHeight="1" x14ac:dyDescent="0.15">
      <c r="A1525" s="231" t="s">
        <v>401</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538</v>
      </c>
      <c r="BH1525" s="13">
        <v>85</v>
      </c>
      <c r="BI1525" s="13" t="str">
        <f>"ITEM"&amp;BH1525 &amp; BG1525 &amp;"="&amp; IF(TRIM($J1525)="","",$J1525)</f>
        <v>ITEM85#KBN4_14=</v>
      </c>
    </row>
    <row r="1526" spans="1:61" ht="9.75" hidden="1" customHeight="1" thickBot="1" x14ac:dyDescent="0.2">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432</v>
      </c>
      <c r="BH1526" s="13" t="s">
        <v>432</v>
      </c>
    </row>
    <row r="1527" spans="1:61" ht="9.75" hidden="1" customHeight="1" x14ac:dyDescent="0.15">
      <c r="A1527" s="140" t="s">
        <v>96</v>
      </c>
      <c r="B1527" s="141"/>
      <c r="C1527" s="141"/>
      <c r="D1527" s="141"/>
      <c r="E1527" s="141"/>
      <c r="F1527" s="141"/>
      <c r="G1527" s="141"/>
      <c r="H1527" s="141"/>
      <c r="I1527" s="142"/>
      <c r="J1527" s="154"/>
      <c r="K1527" s="154"/>
      <c r="L1527" s="154"/>
      <c r="M1527" s="154"/>
      <c r="N1527" s="154"/>
      <c r="O1527" s="154"/>
      <c r="P1527" s="154"/>
      <c r="Q1527" s="154"/>
      <c r="R1527" s="154"/>
      <c r="S1527" s="154"/>
      <c r="T1527" s="154"/>
      <c r="U1527" s="154"/>
      <c r="V1527" s="154"/>
      <c r="W1527" s="154"/>
      <c r="X1527" s="154"/>
      <c r="Y1527" s="154"/>
      <c r="Z1527" s="154"/>
      <c r="AA1527" s="154"/>
      <c r="AB1527" s="154"/>
      <c r="AC1527" s="154"/>
      <c r="AD1527" s="154"/>
      <c r="AE1527" s="154"/>
      <c r="AF1527" s="154"/>
      <c r="AG1527" s="154"/>
      <c r="AH1527" s="154"/>
      <c r="AI1527" s="154"/>
      <c r="AJ1527" s="154"/>
      <c r="AK1527" s="154"/>
      <c r="AL1527" s="154"/>
      <c r="AM1527" s="154"/>
      <c r="BG1527" s="13" t="s">
        <v>538</v>
      </c>
      <c r="BH1527" s="13">
        <v>86</v>
      </c>
      <c r="BI1527" s="13" t="str">
        <f>"ITEM"&amp;BH1527&amp; BG1527 &amp;"="&amp; IF(TRIM($J1527)="","",$J1527)</f>
        <v>ITEM86#KBN4_14=</v>
      </c>
    </row>
    <row r="1528" spans="1:61" ht="9.75" hidden="1" customHeight="1" x14ac:dyDescent="0.15">
      <c r="A1528" s="143"/>
      <c r="B1528" s="144"/>
      <c r="C1528" s="144"/>
      <c r="D1528" s="144"/>
      <c r="E1528" s="144"/>
      <c r="F1528" s="144"/>
      <c r="G1528" s="144"/>
      <c r="H1528" s="144"/>
      <c r="I1528" s="145"/>
      <c r="J1528" s="154"/>
      <c r="K1528" s="154"/>
      <c r="L1528" s="154"/>
      <c r="M1528" s="154"/>
      <c r="N1528" s="154"/>
      <c r="O1528" s="154"/>
      <c r="P1528" s="154"/>
      <c r="Q1528" s="154"/>
      <c r="R1528" s="154"/>
      <c r="S1528" s="154"/>
      <c r="T1528" s="154"/>
      <c r="U1528" s="154"/>
      <c r="V1528" s="154"/>
      <c r="W1528" s="154"/>
      <c r="X1528" s="154"/>
      <c r="Y1528" s="154"/>
      <c r="Z1528" s="154"/>
      <c r="AA1528" s="154"/>
      <c r="AB1528" s="154"/>
      <c r="AC1528" s="154"/>
      <c r="AD1528" s="154"/>
      <c r="AE1528" s="154"/>
      <c r="AF1528" s="154"/>
      <c r="AG1528" s="154"/>
      <c r="AH1528" s="154"/>
      <c r="AI1528" s="154"/>
      <c r="AJ1528" s="154"/>
      <c r="AK1528" s="154"/>
      <c r="AL1528" s="154"/>
      <c r="AM1528" s="154"/>
      <c r="BG1528" s="13" t="s">
        <v>432</v>
      </c>
      <c r="BH1528" s="13" t="s">
        <v>432</v>
      </c>
    </row>
    <row r="1529" spans="1:61" ht="9.75" hidden="1" customHeight="1" x14ac:dyDescent="0.15">
      <c r="A1529" s="140" t="s">
        <v>291</v>
      </c>
      <c r="B1529" s="141"/>
      <c r="C1529" s="141"/>
      <c r="D1529" s="141"/>
      <c r="E1529" s="141"/>
      <c r="F1529" s="141"/>
      <c r="G1529" s="141"/>
      <c r="H1529" s="141"/>
      <c r="I1529" s="142"/>
      <c r="J1529" s="154"/>
      <c r="K1529" s="154"/>
      <c r="L1529" s="154"/>
      <c r="M1529" s="154"/>
      <c r="N1529" s="154"/>
      <c r="O1529" s="154"/>
      <c r="P1529" s="154"/>
      <c r="Q1529" s="154"/>
      <c r="R1529" s="154"/>
      <c r="S1529" s="154"/>
      <c r="T1529" s="154"/>
      <c r="U1529" s="154"/>
      <c r="V1529" s="154"/>
      <c r="W1529" s="154"/>
      <c r="X1529" s="154"/>
      <c r="Y1529" s="154"/>
      <c r="Z1529" s="154"/>
      <c r="AA1529" s="154"/>
      <c r="AB1529" s="154"/>
      <c r="AC1529" s="154"/>
      <c r="AD1529" s="154"/>
      <c r="AE1529" s="154"/>
      <c r="AF1529" s="154"/>
      <c r="AG1529" s="154"/>
      <c r="AH1529" s="154"/>
      <c r="AI1529" s="154"/>
      <c r="AJ1529" s="154"/>
      <c r="AK1529" s="154"/>
      <c r="AL1529" s="154"/>
      <c r="AM1529" s="154"/>
      <c r="BG1529" s="13" t="s">
        <v>538</v>
      </c>
      <c r="BH1529" s="13">
        <v>87</v>
      </c>
      <c r="BI1529" s="13" t="str">
        <f>"ITEM"&amp;BH1529&amp; BG1529 &amp;"="&amp; IF(TRIM($J1529)="","",$J1529)</f>
        <v>ITEM87#KBN4_14=</v>
      </c>
    </row>
    <row r="1530" spans="1:61" ht="9.75" hidden="1" customHeight="1" x14ac:dyDescent="0.15">
      <c r="A1530" s="147"/>
      <c r="B1530" s="148"/>
      <c r="C1530" s="148"/>
      <c r="D1530" s="148"/>
      <c r="E1530" s="148"/>
      <c r="F1530" s="148"/>
      <c r="G1530" s="148"/>
      <c r="H1530" s="148"/>
      <c r="I1530" s="149"/>
      <c r="J1530" s="154"/>
      <c r="K1530" s="154"/>
      <c r="L1530" s="154"/>
      <c r="M1530" s="154"/>
      <c r="N1530" s="154"/>
      <c r="O1530" s="154"/>
      <c r="P1530" s="154"/>
      <c r="Q1530" s="154"/>
      <c r="R1530" s="154"/>
      <c r="S1530" s="154"/>
      <c r="T1530" s="154"/>
      <c r="U1530" s="154"/>
      <c r="V1530" s="154"/>
      <c r="W1530" s="154"/>
      <c r="X1530" s="154"/>
      <c r="Y1530" s="154"/>
      <c r="Z1530" s="154"/>
      <c r="AA1530" s="154"/>
      <c r="AB1530" s="154"/>
      <c r="AC1530" s="154"/>
      <c r="AD1530" s="154"/>
      <c r="AE1530" s="154"/>
      <c r="AF1530" s="154"/>
      <c r="AG1530" s="154"/>
      <c r="AH1530" s="154"/>
      <c r="AI1530" s="154"/>
      <c r="AJ1530" s="154"/>
      <c r="AK1530" s="154"/>
      <c r="AL1530" s="154"/>
      <c r="AM1530" s="154"/>
      <c r="BG1530" s="13" t="s">
        <v>432</v>
      </c>
      <c r="BH1530" s="13" t="s">
        <v>432</v>
      </c>
    </row>
    <row r="1531" spans="1:61" ht="9.75" hidden="1" customHeight="1" x14ac:dyDescent="0.15">
      <c r="A1531" s="143"/>
      <c r="B1531" s="144"/>
      <c r="C1531" s="144"/>
      <c r="D1531" s="144"/>
      <c r="E1531" s="144"/>
      <c r="F1531" s="144"/>
      <c r="G1531" s="144"/>
      <c r="H1531" s="144"/>
      <c r="I1531" s="145"/>
      <c r="J1531" s="154"/>
      <c r="K1531" s="154"/>
      <c r="L1531" s="154"/>
      <c r="M1531" s="154"/>
      <c r="N1531" s="154"/>
      <c r="O1531" s="154"/>
      <c r="P1531" s="154"/>
      <c r="Q1531" s="154"/>
      <c r="R1531" s="154"/>
      <c r="S1531" s="154"/>
      <c r="T1531" s="154"/>
      <c r="U1531" s="154"/>
      <c r="V1531" s="154"/>
      <c r="W1531" s="154"/>
      <c r="X1531" s="154"/>
      <c r="Y1531" s="154"/>
      <c r="Z1531" s="154"/>
      <c r="AA1531" s="154"/>
      <c r="AB1531" s="154"/>
      <c r="AC1531" s="154"/>
      <c r="AD1531" s="154"/>
      <c r="AE1531" s="154"/>
      <c r="AF1531" s="154"/>
      <c r="AG1531" s="154"/>
      <c r="AH1531" s="154"/>
      <c r="AI1531" s="154"/>
      <c r="AJ1531" s="154"/>
      <c r="AK1531" s="154"/>
      <c r="AL1531" s="154"/>
      <c r="AM1531" s="154"/>
      <c r="BG1531" s="13" t="s">
        <v>432</v>
      </c>
      <c r="BH1531" s="13" t="s">
        <v>432</v>
      </c>
    </row>
    <row r="1532" spans="1:61" ht="9.75" hidden="1" customHeight="1" x14ac:dyDescent="0.15">
      <c r="A1532" s="140" t="s">
        <v>292</v>
      </c>
      <c r="B1532" s="141"/>
      <c r="C1532" s="141"/>
      <c r="D1532" s="141"/>
      <c r="E1532" s="141"/>
      <c r="F1532" s="141"/>
      <c r="G1532" s="141"/>
      <c r="H1532" s="141"/>
      <c r="I1532" s="142"/>
      <c r="J1532" s="154"/>
      <c r="K1532" s="154"/>
      <c r="L1532" s="154"/>
      <c r="M1532" s="154"/>
      <c r="N1532" s="154"/>
      <c r="O1532" s="154"/>
      <c r="P1532" s="154"/>
      <c r="Q1532" s="154"/>
      <c r="R1532" s="154"/>
      <c r="S1532" s="154"/>
      <c r="T1532" s="154"/>
      <c r="U1532" s="154"/>
      <c r="V1532" s="154"/>
      <c r="W1532" s="154"/>
      <c r="X1532" s="154"/>
      <c r="Y1532" s="154"/>
      <c r="Z1532" s="154"/>
      <c r="AA1532" s="154"/>
      <c r="AB1532" s="154"/>
      <c r="AC1532" s="154"/>
      <c r="AD1532" s="154"/>
      <c r="AE1532" s="154"/>
      <c r="AF1532" s="154"/>
      <c r="AG1532" s="154"/>
      <c r="AH1532" s="154"/>
      <c r="AI1532" s="154"/>
      <c r="AJ1532" s="154"/>
      <c r="AK1532" s="154"/>
      <c r="AL1532" s="154"/>
      <c r="AM1532" s="154"/>
      <c r="BG1532" s="13" t="s">
        <v>538</v>
      </c>
      <c r="BH1532" s="13">
        <v>88</v>
      </c>
      <c r="BI1532" s="13" t="str">
        <f>"ITEM"&amp;BH1532&amp; BG1532 &amp;"="&amp; IF(TRIM($J1532)="","",$J1532)</f>
        <v>ITEM88#KBN4_14=</v>
      </c>
    </row>
    <row r="1533" spans="1:61" ht="9.75" hidden="1" customHeight="1" x14ac:dyDescent="0.15">
      <c r="A1533" s="143"/>
      <c r="B1533" s="144"/>
      <c r="C1533" s="144"/>
      <c r="D1533" s="144"/>
      <c r="E1533" s="144"/>
      <c r="F1533" s="144"/>
      <c r="G1533" s="144"/>
      <c r="H1533" s="144"/>
      <c r="I1533" s="145"/>
      <c r="J1533" s="154"/>
      <c r="K1533" s="154"/>
      <c r="L1533" s="154"/>
      <c r="M1533" s="154"/>
      <c r="N1533" s="154"/>
      <c r="O1533" s="154"/>
      <c r="P1533" s="154"/>
      <c r="Q1533" s="154"/>
      <c r="R1533" s="154"/>
      <c r="S1533" s="154"/>
      <c r="T1533" s="154"/>
      <c r="U1533" s="154"/>
      <c r="V1533" s="154"/>
      <c r="W1533" s="154"/>
      <c r="X1533" s="154"/>
      <c r="Y1533" s="154"/>
      <c r="Z1533" s="154"/>
      <c r="AA1533" s="154"/>
      <c r="AB1533" s="154"/>
      <c r="AC1533" s="154"/>
      <c r="AD1533" s="154"/>
      <c r="AE1533" s="154"/>
      <c r="AF1533" s="154"/>
      <c r="AG1533" s="154"/>
      <c r="AH1533" s="154"/>
      <c r="AI1533" s="154"/>
      <c r="AJ1533" s="154"/>
      <c r="AK1533" s="154"/>
      <c r="AL1533" s="154"/>
      <c r="AM1533" s="154"/>
      <c r="BG1533" s="13" t="s">
        <v>432</v>
      </c>
      <c r="BH1533" s="13" t="s">
        <v>432</v>
      </c>
    </row>
    <row r="1534" spans="1:61" ht="9.75" hidden="1" customHeight="1" x14ac:dyDescent="0.15">
      <c r="A1534" s="140" t="s">
        <v>326</v>
      </c>
      <c r="B1534" s="141"/>
      <c r="C1534" s="141"/>
      <c r="D1534" s="141"/>
      <c r="E1534" s="141"/>
      <c r="F1534" s="141"/>
      <c r="G1534" s="141"/>
      <c r="H1534" s="141"/>
      <c r="I1534" s="142"/>
      <c r="J1534" s="185"/>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15">
      <c r="A1535" s="147"/>
      <c r="B1535" s="148"/>
      <c r="C1535" s="148"/>
      <c r="D1535" s="148"/>
      <c r="E1535" s="148"/>
      <c r="F1535" s="148"/>
      <c r="G1535" s="148"/>
      <c r="H1535" s="148"/>
      <c r="I1535" s="149"/>
      <c r="J1535" s="240"/>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15">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15">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15">
      <c r="A1538" s="147"/>
      <c r="B1538" s="148"/>
      <c r="C1538" s="148"/>
      <c r="D1538" s="148"/>
      <c r="E1538" s="148"/>
      <c r="F1538" s="148"/>
      <c r="G1538" s="148"/>
      <c r="H1538" s="148"/>
      <c r="I1538" s="149"/>
      <c r="J1538" s="167"/>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15">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15">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15">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15">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15">
      <c r="A1543" s="140" t="s">
        <v>293</v>
      </c>
      <c r="B1543" s="141"/>
      <c r="C1543" s="141"/>
      <c r="D1543" s="141"/>
      <c r="E1543" s="141"/>
      <c r="F1543" s="141"/>
      <c r="G1543" s="141"/>
      <c r="H1543" s="141"/>
      <c r="I1543" s="142"/>
      <c r="J1543" s="170" t="s">
        <v>127</v>
      </c>
      <c r="K1543" s="168"/>
      <c r="L1543" s="80" t="s">
        <v>122</v>
      </c>
      <c r="M1543" s="80"/>
      <c r="N1543" s="80"/>
      <c r="O1543" s="80"/>
      <c r="P1543" s="80"/>
      <c r="Q1543" s="80"/>
      <c r="R1543" s="80"/>
      <c r="S1543" s="80"/>
      <c r="T1543" s="80"/>
      <c r="U1543" s="80"/>
      <c r="V1543" s="80"/>
      <c r="W1543" s="80"/>
      <c r="X1543" s="169" t="s">
        <v>127</v>
      </c>
      <c r="Y1543" s="168"/>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15">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15">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15">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15">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15">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15">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15">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15">
      <c r="A1551" s="140" t="s">
        <v>290</v>
      </c>
      <c r="B1551" s="141"/>
      <c r="C1551" s="141"/>
      <c r="D1551" s="141"/>
      <c r="E1551" s="141"/>
      <c r="F1551" s="141"/>
      <c r="G1551" s="141"/>
      <c r="H1551" s="141"/>
      <c r="I1551" s="142"/>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538</v>
      </c>
      <c r="BH1551" s="13">
        <v>99</v>
      </c>
      <c r="BI1551" s="13" t="str">
        <f>"ITEM"&amp;BH1551 &amp; BG1551 &amp;"="&amp;IF(TRIM($J1551)="","",TEXT(J1551,"yyyymmdd"))</f>
        <v>ITEM99#KBN4_14=</v>
      </c>
    </row>
    <row r="1552" spans="1:61" ht="9.75" hidden="1" customHeight="1" x14ac:dyDescent="0.15">
      <c r="A1552" s="147"/>
      <c r="B1552" s="148"/>
      <c r="C1552" s="148"/>
      <c r="D1552" s="148"/>
      <c r="E1552" s="148"/>
      <c r="F1552" s="148"/>
      <c r="G1552" s="148"/>
      <c r="H1552" s="148"/>
      <c r="I1552" s="149"/>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432</v>
      </c>
    </row>
    <row r="1553" spans="1:61" ht="9.75" hidden="1" customHeight="1" thickBot="1" x14ac:dyDescent="0.2">
      <c r="A1553" s="143"/>
      <c r="B1553" s="144"/>
      <c r="C1553" s="144"/>
      <c r="D1553" s="144"/>
      <c r="E1553" s="144"/>
      <c r="F1553" s="144"/>
      <c r="G1553" s="144"/>
      <c r="H1553" s="144"/>
      <c r="I1553" s="145"/>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432</v>
      </c>
    </row>
    <row r="1554" spans="1:61" ht="9.75" hidden="1" customHeight="1" x14ac:dyDescent="0.15">
      <c r="A1554" s="231" t="s">
        <v>402</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539</v>
      </c>
      <c r="BH1554" s="13">
        <v>85</v>
      </c>
      <c r="BI1554" s="13" t="str">
        <f>"ITEM"&amp;BH1554 &amp; BG1554 &amp;"="&amp; IF(TRIM($J1554)="","",$J1554)</f>
        <v>ITEM85#KBN4_15=</v>
      </c>
    </row>
    <row r="1555" spans="1:61" ht="9.75" hidden="1" customHeight="1" thickBot="1" x14ac:dyDescent="0.2">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432</v>
      </c>
      <c r="BH1555" s="13" t="s">
        <v>432</v>
      </c>
    </row>
    <row r="1556" spans="1:61" ht="9.75" hidden="1" customHeight="1" x14ac:dyDescent="0.15">
      <c r="A1556" s="140" t="s">
        <v>96</v>
      </c>
      <c r="B1556" s="141"/>
      <c r="C1556" s="141"/>
      <c r="D1556" s="141"/>
      <c r="E1556" s="141"/>
      <c r="F1556" s="141"/>
      <c r="G1556" s="141"/>
      <c r="H1556" s="141"/>
      <c r="I1556" s="142"/>
      <c r="J1556" s="154"/>
      <c r="K1556" s="154"/>
      <c r="L1556" s="154"/>
      <c r="M1556" s="154"/>
      <c r="N1556" s="154"/>
      <c r="O1556" s="154"/>
      <c r="P1556" s="154"/>
      <c r="Q1556" s="154"/>
      <c r="R1556" s="154"/>
      <c r="S1556" s="154"/>
      <c r="T1556" s="154"/>
      <c r="U1556" s="154"/>
      <c r="V1556" s="154"/>
      <c r="W1556" s="154"/>
      <c r="X1556" s="154"/>
      <c r="Y1556" s="154"/>
      <c r="Z1556" s="154"/>
      <c r="AA1556" s="154"/>
      <c r="AB1556" s="154"/>
      <c r="AC1556" s="154"/>
      <c r="AD1556" s="154"/>
      <c r="AE1556" s="154"/>
      <c r="AF1556" s="154"/>
      <c r="AG1556" s="154"/>
      <c r="AH1556" s="154"/>
      <c r="AI1556" s="154"/>
      <c r="AJ1556" s="154"/>
      <c r="AK1556" s="154"/>
      <c r="AL1556" s="154"/>
      <c r="AM1556" s="154"/>
      <c r="BG1556" s="13" t="s">
        <v>539</v>
      </c>
      <c r="BH1556" s="13">
        <v>86</v>
      </c>
      <c r="BI1556" s="13" t="str">
        <f>"ITEM"&amp;BH1556&amp; BG1556 &amp;"="&amp; IF(TRIM($J1556)="","",$J1556)</f>
        <v>ITEM86#KBN4_15=</v>
      </c>
    </row>
    <row r="1557" spans="1:61" ht="9.75" hidden="1" customHeight="1" x14ac:dyDescent="0.15">
      <c r="A1557" s="143"/>
      <c r="B1557" s="144"/>
      <c r="C1557" s="144"/>
      <c r="D1557" s="144"/>
      <c r="E1557" s="144"/>
      <c r="F1557" s="144"/>
      <c r="G1557" s="144"/>
      <c r="H1557" s="144"/>
      <c r="I1557" s="145"/>
      <c r="J1557" s="154"/>
      <c r="K1557" s="154"/>
      <c r="L1557" s="154"/>
      <c r="M1557" s="154"/>
      <c r="N1557" s="154"/>
      <c r="O1557" s="154"/>
      <c r="P1557" s="154"/>
      <c r="Q1557" s="154"/>
      <c r="R1557" s="154"/>
      <c r="S1557" s="154"/>
      <c r="T1557" s="154"/>
      <c r="U1557" s="154"/>
      <c r="V1557" s="154"/>
      <c r="W1557" s="154"/>
      <c r="X1557" s="154"/>
      <c r="Y1557" s="154"/>
      <c r="Z1557" s="154"/>
      <c r="AA1557" s="154"/>
      <c r="AB1557" s="154"/>
      <c r="AC1557" s="154"/>
      <c r="AD1557" s="154"/>
      <c r="AE1557" s="154"/>
      <c r="AF1557" s="154"/>
      <c r="AG1557" s="154"/>
      <c r="AH1557" s="154"/>
      <c r="AI1557" s="154"/>
      <c r="AJ1557" s="154"/>
      <c r="AK1557" s="154"/>
      <c r="AL1557" s="154"/>
      <c r="AM1557" s="154"/>
      <c r="BG1557" s="13" t="s">
        <v>432</v>
      </c>
      <c r="BH1557" s="13" t="s">
        <v>432</v>
      </c>
    </row>
    <row r="1558" spans="1:61" ht="9.75" hidden="1" customHeight="1" x14ac:dyDescent="0.15">
      <c r="A1558" s="140" t="s">
        <v>291</v>
      </c>
      <c r="B1558" s="141"/>
      <c r="C1558" s="141"/>
      <c r="D1558" s="141"/>
      <c r="E1558" s="141"/>
      <c r="F1558" s="141"/>
      <c r="G1558" s="141"/>
      <c r="H1558" s="141"/>
      <c r="I1558" s="142"/>
      <c r="J1558" s="154"/>
      <c r="K1558" s="154"/>
      <c r="L1558" s="154"/>
      <c r="M1558" s="154"/>
      <c r="N1558" s="154"/>
      <c r="O1558" s="154"/>
      <c r="P1558" s="154"/>
      <c r="Q1558" s="154"/>
      <c r="R1558" s="154"/>
      <c r="S1558" s="154"/>
      <c r="T1558" s="154"/>
      <c r="U1558" s="154"/>
      <c r="V1558" s="154"/>
      <c r="W1558" s="154"/>
      <c r="X1558" s="154"/>
      <c r="Y1558" s="154"/>
      <c r="Z1558" s="154"/>
      <c r="AA1558" s="154"/>
      <c r="AB1558" s="154"/>
      <c r="AC1558" s="154"/>
      <c r="AD1558" s="154"/>
      <c r="AE1558" s="154"/>
      <c r="AF1558" s="154"/>
      <c r="AG1558" s="154"/>
      <c r="AH1558" s="154"/>
      <c r="AI1558" s="154"/>
      <c r="AJ1558" s="154"/>
      <c r="AK1558" s="154"/>
      <c r="AL1558" s="154"/>
      <c r="AM1558" s="154"/>
      <c r="BG1558" s="13" t="s">
        <v>539</v>
      </c>
      <c r="BH1558" s="13">
        <v>87</v>
      </c>
      <c r="BI1558" s="13" t="str">
        <f>"ITEM"&amp;BH1558&amp; BG1558 &amp;"="&amp; IF(TRIM($J1558)="","",$J1558)</f>
        <v>ITEM87#KBN4_15=</v>
      </c>
    </row>
    <row r="1559" spans="1:61" ht="9.75" hidden="1" customHeight="1" x14ac:dyDescent="0.15">
      <c r="A1559" s="147"/>
      <c r="B1559" s="148"/>
      <c r="C1559" s="148"/>
      <c r="D1559" s="148"/>
      <c r="E1559" s="148"/>
      <c r="F1559" s="148"/>
      <c r="G1559" s="148"/>
      <c r="H1559" s="148"/>
      <c r="I1559" s="149"/>
      <c r="J1559" s="154"/>
      <c r="K1559" s="154"/>
      <c r="L1559" s="154"/>
      <c r="M1559" s="154"/>
      <c r="N1559" s="154"/>
      <c r="O1559" s="154"/>
      <c r="P1559" s="154"/>
      <c r="Q1559" s="154"/>
      <c r="R1559" s="154"/>
      <c r="S1559" s="154"/>
      <c r="T1559" s="154"/>
      <c r="U1559" s="154"/>
      <c r="V1559" s="154"/>
      <c r="W1559" s="154"/>
      <c r="X1559" s="154"/>
      <c r="Y1559" s="154"/>
      <c r="Z1559" s="154"/>
      <c r="AA1559" s="154"/>
      <c r="AB1559" s="154"/>
      <c r="AC1559" s="154"/>
      <c r="AD1559" s="154"/>
      <c r="AE1559" s="154"/>
      <c r="AF1559" s="154"/>
      <c r="AG1559" s="154"/>
      <c r="AH1559" s="154"/>
      <c r="AI1559" s="154"/>
      <c r="AJ1559" s="154"/>
      <c r="AK1559" s="154"/>
      <c r="AL1559" s="154"/>
      <c r="AM1559" s="154"/>
      <c r="BG1559" s="13" t="s">
        <v>432</v>
      </c>
      <c r="BH1559" s="13" t="s">
        <v>432</v>
      </c>
    </row>
    <row r="1560" spans="1:61" ht="9.75" hidden="1" customHeight="1" x14ac:dyDescent="0.15">
      <c r="A1560" s="143"/>
      <c r="B1560" s="144"/>
      <c r="C1560" s="144"/>
      <c r="D1560" s="144"/>
      <c r="E1560" s="144"/>
      <c r="F1560" s="144"/>
      <c r="G1560" s="144"/>
      <c r="H1560" s="144"/>
      <c r="I1560" s="145"/>
      <c r="J1560" s="154"/>
      <c r="K1560" s="154"/>
      <c r="L1560" s="154"/>
      <c r="M1560" s="154"/>
      <c r="N1560" s="154"/>
      <c r="O1560" s="154"/>
      <c r="P1560" s="154"/>
      <c r="Q1560" s="154"/>
      <c r="R1560" s="154"/>
      <c r="S1560" s="154"/>
      <c r="T1560" s="154"/>
      <c r="U1560" s="154"/>
      <c r="V1560" s="154"/>
      <c r="W1560" s="154"/>
      <c r="X1560" s="154"/>
      <c r="Y1560" s="154"/>
      <c r="Z1560" s="154"/>
      <c r="AA1560" s="154"/>
      <c r="AB1560" s="154"/>
      <c r="AC1560" s="154"/>
      <c r="AD1560" s="154"/>
      <c r="AE1560" s="154"/>
      <c r="AF1560" s="154"/>
      <c r="AG1560" s="154"/>
      <c r="AH1560" s="154"/>
      <c r="AI1560" s="154"/>
      <c r="AJ1560" s="154"/>
      <c r="AK1560" s="154"/>
      <c r="AL1560" s="154"/>
      <c r="AM1560" s="154"/>
      <c r="BG1560" s="13" t="s">
        <v>432</v>
      </c>
      <c r="BH1560" s="13" t="s">
        <v>432</v>
      </c>
    </row>
    <row r="1561" spans="1:61" ht="9.75" hidden="1" customHeight="1" x14ac:dyDescent="0.15">
      <c r="A1561" s="140" t="s">
        <v>292</v>
      </c>
      <c r="B1561" s="141"/>
      <c r="C1561" s="141"/>
      <c r="D1561" s="141"/>
      <c r="E1561" s="141"/>
      <c r="F1561" s="141"/>
      <c r="G1561" s="141"/>
      <c r="H1561" s="141"/>
      <c r="I1561" s="142"/>
      <c r="J1561" s="154"/>
      <c r="K1561" s="154"/>
      <c r="L1561" s="154"/>
      <c r="M1561" s="154"/>
      <c r="N1561" s="154"/>
      <c r="O1561" s="154"/>
      <c r="P1561" s="154"/>
      <c r="Q1561" s="154"/>
      <c r="R1561" s="154"/>
      <c r="S1561" s="154"/>
      <c r="T1561" s="154"/>
      <c r="U1561" s="154"/>
      <c r="V1561" s="154"/>
      <c r="W1561" s="154"/>
      <c r="X1561" s="154"/>
      <c r="Y1561" s="154"/>
      <c r="Z1561" s="154"/>
      <c r="AA1561" s="154"/>
      <c r="AB1561" s="154"/>
      <c r="AC1561" s="154"/>
      <c r="AD1561" s="154"/>
      <c r="AE1561" s="154"/>
      <c r="AF1561" s="154"/>
      <c r="AG1561" s="154"/>
      <c r="AH1561" s="154"/>
      <c r="AI1561" s="154"/>
      <c r="AJ1561" s="154"/>
      <c r="AK1561" s="154"/>
      <c r="AL1561" s="154"/>
      <c r="AM1561" s="154"/>
      <c r="BG1561" s="13" t="s">
        <v>539</v>
      </c>
      <c r="BH1561" s="13">
        <v>88</v>
      </c>
      <c r="BI1561" s="13" t="str">
        <f>"ITEM"&amp;BH1561&amp; BG1561 &amp;"="&amp; IF(TRIM($J1561)="","",$J1561)</f>
        <v>ITEM88#KBN4_15=</v>
      </c>
    </row>
    <row r="1562" spans="1:61" ht="9.75" hidden="1" customHeight="1" x14ac:dyDescent="0.15">
      <c r="A1562" s="143"/>
      <c r="B1562" s="144"/>
      <c r="C1562" s="144"/>
      <c r="D1562" s="144"/>
      <c r="E1562" s="144"/>
      <c r="F1562" s="144"/>
      <c r="G1562" s="144"/>
      <c r="H1562" s="144"/>
      <c r="I1562" s="145"/>
      <c r="J1562" s="154"/>
      <c r="K1562" s="154"/>
      <c r="L1562" s="154"/>
      <c r="M1562" s="154"/>
      <c r="N1562" s="154"/>
      <c r="O1562" s="154"/>
      <c r="P1562" s="154"/>
      <c r="Q1562" s="154"/>
      <c r="R1562" s="154"/>
      <c r="S1562" s="154"/>
      <c r="T1562" s="154"/>
      <c r="U1562" s="154"/>
      <c r="V1562" s="154"/>
      <c r="W1562" s="154"/>
      <c r="X1562" s="154"/>
      <c r="Y1562" s="154"/>
      <c r="Z1562" s="154"/>
      <c r="AA1562" s="154"/>
      <c r="AB1562" s="154"/>
      <c r="AC1562" s="154"/>
      <c r="AD1562" s="154"/>
      <c r="AE1562" s="154"/>
      <c r="AF1562" s="154"/>
      <c r="AG1562" s="154"/>
      <c r="AH1562" s="154"/>
      <c r="AI1562" s="154"/>
      <c r="AJ1562" s="154"/>
      <c r="AK1562" s="154"/>
      <c r="AL1562" s="154"/>
      <c r="AM1562" s="154"/>
      <c r="BG1562" s="13" t="s">
        <v>432</v>
      </c>
      <c r="BH1562" s="13" t="s">
        <v>432</v>
      </c>
    </row>
    <row r="1563" spans="1:61" ht="9.75" hidden="1" customHeight="1" x14ac:dyDescent="0.15">
      <c r="A1563" s="140" t="s">
        <v>326</v>
      </c>
      <c r="B1563" s="141"/>
      <c r="C1563" s="141"/>
      <c r="D1563" s="141"/>
      <c r="E1563" s="141"/>
      <c r="F1563" s="141"/>
      <c r="G1563" s="141"/>
      <c r="H1563" s="141"/>
      <c r="I1563" s="142"/>
      <c r="J1563" s="185"/>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15">
      <c r="A1564" s="147"/>
      <c r="B1564" s="148"/>
      <c r="C1564" s="148"/>
      <c r="D1564" s="148"/>
      <c r="E1564" s="148"/>
      <c r="F1564" s="148"/>
      <c r="G1564" s="148"/>
      <c r="H1564" s="148"/>
      <c r="I1564" s="149"/>
      <c r="J1564" s="240"/>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15">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15">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15">
      <c r="A1567" s="147"/>
      <c r="B1567" s="148"/>
      <c r="C1567" s="148"/>
      <c r="D1567" s="148"/>
      <c r="E1567" s="148"/>
      <c r="F1567" s="148"/>
      <c r="G1567" s="148"/>
      <c r="H1567" s="148"/>
      <c r="I1567" s="149"/>
      <c r="J1567" s="167"/>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15">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15">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15">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15">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15">
      <c r="A1572" s="140" t="s">
        <v>293</v>
      </c>
      <c r="B1572" s="141"/>
      <c r="C1572" s="141"/>
      <c r="D1572" s="141"/>
      <c r="E1572" s="141"/>
      <c r="F1572" s="141"/>
      <c r="G1572" s="141"/>
      <c r="H1572" s="141"/>
      <c r="I1572" s="142"/>
      <c r="J1572" s="170" t="s">
        <v>127</v>
      </c>
      <c r="K1572" s="168"/>
      <c r="L1572" s="80" t="s">
        <v>122</v>
      </c>
      <c r="M1572" s="80"/>
      <c r="N1572" s="80"/>
      <c r="O1572" s="80"/>
      <c r="P1572" s="80"/>
      <c r="Q1572" s="80"/>
      <c r="R1572" s="80"/>
      <c r="S1572" s="80"/>
      <c r="T1572" s="80"/>
      <c r="U1572" s="80"/>
      <c r="V1572" s="80"/>
      <c r="W1572" s="80"/>
      <c r="X1572" s="169" t="s">
        <v>127</v>
      </c>
      <c r="Y1572" s="168"/>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15">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15">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15">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15">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15">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15">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15">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15">
      <c r="A1580" s="140" t="s">
        <v>290</v>
      </c>
      <c r="B1580" s="141"/>
      <c r="C1580" s="141"/>
      <c r="D1580" s="141"/>
      <c r="E1580" s="141"/>
      <c r="F1580" s="141"/>
      <c r="G1580" s="141"/>
      <c r="H1580" s="141"/>
      <c r="I1580" s="142"/>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539</v>
      </c>
      <c r="BH1580" s="13">
        <v>99</v>
      </c>
      <c r="BI1580" s="13" t="str">
        <f>"ITEM"&amp;BH1580 &amp; BG1580 &amp;"="&amp;IF(TRIM($J1580)="","",TEXT(J1580,"yyyymmdd"))</f>
        <v>ITEM99#KBN4_15=</v>
      </c>
    </row>
    <row r="1581" spans="1:61" ht="9.75" hidden="1" customHeight="1" x14ac:dyDescent="0.15">
      <c r="A1581" s="147"/>
      <c r="B1581" s="148"/>
      <c r="C1581" s="148"/>
      <c r="D1581" s="148"/>
      <c r="E1581" s="148"/>
      <c r="F1581" s="148"/>
      <c r="G1581" s="148"/>
      <c r="H1581" s="148"/>
      <c r="I1581" s="149"/>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432</v>
      </c>
    </row>
    <row r="1582" spans="1:61" ht="9.75" hidden="1" customHeight="1" x14ac:dyDescent="0.15">
      <c r="A1582" s="143"/>
      <c r="B1582" s="144"/>
      <c r="C1582" s="144"/>
      <c r="D1582" s="144"/>
      <c r="E1582" s="144"/>
      <c r="F1582" s="144"/>
      <c r="G1582" s="144"/>
      <c r="H1582" s="144"/>
      <c r="I1582" s="145"/>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432</v>
      </c>
    </row>
    <row r="1583" spans="1:61" ht="9.75" customHeight="1" x14ac:dyDescent="0.15">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customHeight="1" x14ac:dyDescent="0.15">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15">
      <c r="A1585" s="231" t="s">
        <v>404</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540</v>
      </c>
      <c r="BH1585" s="13">
        <v>85</v>
      </c>
      <c r="BI1585" s="13" t="str">
        <f>"ITEM"&amp;BH1585 &amp; BG1585 &amp;"="&amp; IF(TRIM($J1585)="","",$J1585)</f>
        <v>ITEM85#KBN4_16=</v>
      </c>
    </row>
    <row r="1586" spans="1:61" ht="9.75" hidden="1" customHeight="1" thickBot="1" x14ac:dyDescent="0.2">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432</v>
      </c>
      <c r="BH1586" s="13" t="s">
        <v>432</v>
      </c>
    </row>
    <row r="1587" spans="1:61" ht="9.75" hidden="1" customHeight="1" x14ac:dyDescent="0.15">
      <c r="A1587" s="140" t="s">
        <v>96</v>
      </c>
      <c r="B1587" s="141"/>
      <c r="C1587" s="141"/>
      <c r="D1587" s="141"/>
      <c r="E1587" s="141"/>
      <c r="F1587" s="141"/>
      <c r="G1587" s="141"/>
      <c r="H1587" s="141"/>
      <c r="I1587" s="142"/>
      <c r="J1587" s="154"/>
      <c r="K1587" s="154"/>
      <c r="L1587" s="154"/>
      <c r="M1587" s="154"/>
      <c r="N1587" s="154"/>
      <c r="O1587" s="154"/>
      <c r="P1587" s="154"/>
      <c r="Q1587" s="154"/>
      <c r="R1587" s="154"/>
      <c r="S1587" s="154"/>
      <c r="T1587" s="154"/>
      <c r="U1587" s="154"/>
      <c r="V1587" s="154"/>
      <c r="W1587" s="154"/>
      <c r="X1587" s="154"/>
      <c r="Y1587" s="154"/>
      <c r="Z1587" s="154"/>
      <c r="AA1587" s="154"/>
      <c r="AB1587" s="154"/>
      <c r="AC1587" s="154"/>
      <c r="AD1587" s="154"/>
      <c r="AE1587" s="154"/>
      <c r="AF1587" s="154"/>
      <c r="AG1587" s="154"/>
      <c r="AH1587" s="154"/>
      <c r="AI1587" s="154"/>
      <c r="AJ1587" s="154"/>
      <c r="AK1587" s="154"/>
      <c r="AL1587" s="154"/>
      <c r="AM1587" s="154"/>
      <c r="BG1587" s="13" t="s">
        <v>540</v>
      </c>
      <c r="BH1587" s="13">
        <v>86</v>
      </c>
      <c r="BI1587" s="13" t="str">
        <f>"ITEM"&amp;BH1587&amp; BG1587 &amp;"="&amp; IF(TRIM($J1587)="","",$J1587)</f>
        <v>ITEM86#KBN4_16=</v>
      </c>
    </row>
    <row r="1588" spans="1:61" ht="9.75" hidden="1" customHeight="1" x14ac:dyDescent="0.15">
      <c r="A1588" s="143"/>
      <c r="B1588" s="144"/>
      <c r="C1588" s="144"/>
      <c r="D1588" s="144"/>
      <c r="E1588" s="144"/>
      <c r="F1588" s="144"/>
      <c r="G1588" s="144"/>
      <c r="H1588" s="144"/>
      <c r="I1588" s="145"/>
      <c r="J1588" s="154"/>
      <c r="K1588" s="154"/>
      <c r="L1588" s="154"/>
      <c r="M1588" s="154"/>
      <c r="N1588" s="154"/>
      <c r="O1588" s="154"/>
      <c r="P1588" s="154"/>
      <c r="Q1588" s="154"/>
      <c r="R1588" s="154"/>
      <c r="S1588" s="154"/>
      <c r="T1588" s="154"/>
      <c r="U1588" s="154"/>
      <c r="V1588" s="154"/>
      <c r="W1588" s="154"/>
      <c r="X1588" s="154"/>
      <c r="Y1588" s="154"/>
      <c r="Z1588" s="154"/>
      <c r="AA1588" s="154"/>
      <c r="AB1588" s="154"/>
      <c r="AC1588" s="154"/>
      <c r="AD1588" s="154"/>
      <c r="AE1588" s="154"/>
      <c r="AF1588" s="154"/>
      <c r="AG1588" s="154"/>
      <c r="AH1588" s="154"/>
      <c r="AI1588" s="154"/>
      <c r="AJ1588" s="154"/>
      <c r="AK1588" s="154"/>
      <c r="AL1588" s="154"/>
      <c r="AM1588" s="154"/>
      <c r="BG1588" s="13" t="s">
        <v>432</v>
      </c>
      <c r="BH1588" s="13" t="s">
        <v>432</v>
      </c>
    </row>
    <row r="1589" spans="1:61" ht="9.75" hidden="1" customHeight="1" x14ac:dyDescent="0.15">
      <c r="A1589" s="140" t="s">
        <v>291</v>
      </c>
      <c r="B1589" s="141"/>
      <c r="C1589" s="141"/>
      <c r="D1589" s="141"/>
      <c r="E1589" s="141"/>
      <c r="F1589" s="141"/>
      <c r="G1589" s="141"/>
      <c r="H1589" s="141"/>
      <c r="I1589" s="142"/>
      <c r="J1589" s="154"/>
      <c r="K1589" s="154"/>
      <c r="L1589" s="154"/>
      <c r="M1589" s="154"/>
      <c r="N1589" s="154"/>
      <c r="O1589" s="154"/>
      <c r="P1589" s="154"/>
      <c r="Q1589" s="154"/>
      <c r="R1589" s="154"/>
      <c r="S1589" s="154"/>
      <c r="T1589" s="154"/>
      <c r="U1589" s="154"/>
      <c r="V1589" s="154"/>
      <c r="W1589" s="154"/>
      <c r="X1589" s="154"/>
      <c r="Y1589" s="154"/>
      <c r="Z1589" s="154"/>
      <c r="AA1589" s="154"/>
      <c r="AB1589" s="154"/>
      <c r="AC1589" s="154"/>
      <c r="AD1589" s="154"/>
      <c r="AE1589" s="154"/>
      <c r="AF1589" s="154"/>
      <c r="AG1589" s="154"/>
      <c r="AH1589" s="154"/>
      <c r="AI1589" s="154"/>
      <c r="AJ1589" s="154"/>
      <c r="AK1589" s="154"/>
      <c r="AL1589" s="154"/>
      <c r="AM1589" s="154"/>
      <c r="BG1589" s="13" t="s">
        <v>540</v>
      </c>
      <c r="BH1589" s="13">
        <v>87</v>
      </c>
      <c r="BI1589" s="13" t="str">
        <f>"ITEM"&amp;BH1589&amp; BG1589 &amp;"="&amp; IF(TRIM($J1589)="","",$J1589)</f>
        <v>ITEM87#KBN4_16=</v>
      </c>
    </row>
    <row r="1590" spans="1:61" ht="9.75" hidden="1" customHeight="1" x14ac:dyDescent="0.15">
      <c r="A1590" s="147"/>
      <c r="B1590" s="148"/>
      <c r="C1590" s="148"/>
      <c r="D1590" s="148"/>
      <c r="E1590" s="148"/>
      <c r="F1590" s="148"/>
      <c r="G1590" s="148"/>
      <c r="H1590" s="148"/>
      <c r="I1590" s="149"/>
      <c r="J1590" s="154"/>
      <c r="K1590" s="154"/>
      <c r="L1590" s="154"/>
      <c r="M1590" s="154"/>
      <c r="N1590" s="154"/>
      <c r="O1590" s="154"/>
      <c r="P1590" s="154"/>
      <c r="Q1590" s="154"/>
      <c r="R1590" s="154"/>
      <c r="S1590" s="154"/>
      <c r="T1590" s="154"/>
      <c r="U1590" s="154"/>
      <c r="V1590" s="154"/>
      <c r="W1590" s="154"/>
      <c r="X1590" s="154"/>
      <c r="Y1590" s="154"/>
      <c r="Z1590" s="154"/>
      <c r="AA1590" s="154"/>
      <c r="AB1590" s="154"/>
      <c r="AC1590" s="154"/>
      <c r="AD1590" s="154"/>
      <c r="AE1590" s="154"/>
      <c r="AF1590" s="154"/>
      <c r="AG1590" s="154"/>
      <c r="AH1590" s="154"/>
      <c r="AI1590" s="154"/>
      <c r="AJ1590" s="154"/>
      <c r="AK1590" s="154"/>
      <c r="AL1590" s="154"/>
      <c r="AM1590" s="154"/>
      <c r="BG1590" s="13" t="s">
        <v>432</v>
      </c>
      <c r="BH1590" s="13" t="s">
        <v>432</v>
      </c>
    </row>
    <row r="1591" spans="1:61" ht="9.75" hidden="1" customHeight="1" x14ac:dyDescent="0.15">
      <c r="A1591" s="143"/>
      <c r="B1591" s="144"/>
      <c r="C1591" s="144"/>
      <c r="D1591" s="144"/>
      <c r="E1591" s="144"/>
      <c r="F1591" s="144"/>
      <c r="G1591" s="144"/>
      <c r="H1591" s="144"/>
      <c r="I1591" s="145"/>
      <c r="J1591" s="154"/>
      <c r="K1591" s="154"/>
      <c r="L1591" s="154"/>
      <c r="M1591" s="154"/>
      <c r="N1591" s="154"/>
      <c r="O1591" s="154"/>
      <c r="P1591" s="154"/>
      <c r="Q1591" s="154"/>
      <c r="R1591" s="154"/>
      <c r="S1591" s="154"/>
      <c r="T1591" s="154"/>
      <c r="U1591" s="154"/>
      <c r="V1591" s="154"/>
      <c r="W1591" s="154"/>
      <c r="X1591" s="154"/>
      <c r="Y1591" s="154"/>
      <c r="Z1591" s="154"/>
      <c r="AA1591" s="154"/>
      <c r="AB1591" s="154"/>
      <c r="AC1591" s="154"/>
      <c r="AD1591" s="154"/>
      <c r="AE1591" s="154"/>
      <c r="AF1591" s="154"/>
      <c r="AG1591" s="154"/>
      <c r="AH1591" s="154"/>
      <c r="AI1591" s="154"/>
      <c r="AJ1591" s="154"/>
      <c r="AK1591" s="154"/>
      <c r="AL1591" s="154"/>
      <c r="AM1591" s="154"/>
      <c r="BG1591" s="13" t="s">
        <v>432</v>
      </c>
      <c r="BH1591" s="13" t="s">
        <v>432</v>
      </c>
    </row>
    <row r="1592" spans="1:61" ht="9.75" hidden="1" customHeight="1" x14ac:dyDescent="0.15">
      <c r="A1592" s="140" t="s">
        <v>292</v>
      </c>
      <c r="B1592" s="141"/>
      <c r="C1592" s="141"/>
      <c r="D1592" s="141"/>
      <c r="E1592" s="141"/>
      <c r="F1592" s="141"/>
      <c r="G1592" s="141"/>
      <c r="H1592" s="141"/>
      <c r="I1592" s="142"/>
      <c r="J1592" s="154"/>
      <c r="K1592" s="154"/>
      <c r="L1592" s="154"/>
      <c r="M1592" s="154"/>
      <c r="N1592" s="154"/>
      <c r="O1592" s="154"/>
      <c r="P1592" s="154"/>
      <c r="Q1592" s="154"/>
      <c r="R1592" s="154"/>
      <c r="S1592" s="154"/>
      <c r="T1592" s="154"/>
      <c r="U1592" s="154"/>
      <c r="V1592" s="154"/>
      <c r="W1592" s="154"/>
      <c r="X1592" s="154"/>
      <c r="Y1592" s="154"/>
      <c r="Z1592" s="154"/>
      <c r="AA1592" s="154"/>
      <c r="AB1592" s="154"/>
      <c r="AC1592" s="154"/>
      <c r="AD1592" s="154"/>
      <c r="AE1592" s="154"/>
      <c r="AF1592" s="154"/>
      <c r="AG1592" s="154"/>
      <c r="AH1592" s="154"/>
      <c r="AI1592" s="154"/>
      <c r="AJ1592" s="154"/>
      <c r="AK1592" s="154"/>
      <c r="AL1592" s="154"/>
      <c r="AM1592" s="154"/>
      <c r="BG1592" s="13" t="s">
        <v>540</v>
      </c>
      <c r="BH1592" s="13">
        <v>88</v>
      </c>
      <c r="BI1592" s="13" t="str">
        <f>"ITEM"&amp;BH1592&amp; BG1592 &amp;"="&amp; IF(TRIM($J1592)="","",$J1592)</f>
        <v>ITEM88#KBN4_16=</v>
      </c>
    </row>
    <row r="1593" spans="1:61" ht="9.75" hidden="1" customHeight="1" x14ac:dyDescent="0.15">
      <c r="A1593" s="143"/>
      <c r="B1593" s="144"/>
      <c r="C1593" s="144"/>
      <c r="D1593" s="144"/>
      <c r="E1593" s="144"/>
      <c r="F1593" s="144"/>
      <c r="G1593" s="144"/>
      <c r="H1593" s="144"/>
      <c r="I1593" s="145"/>
      <c r="J1593" s="154"/>
      <c r="K1593" s="154"/>
      <c r="L1593" s="154"/>
      <c r="M1593" s="154"/>
      <c r="N1593" s="154"/>
      <c r="O1593" s="154"/>
      <c r="P1593" s="154"/>
      <c r="Q1593" s="154"/>
      <c r="R1593" s="154"/>
      <c r="S1593" s="154"/>
      <c r="T1593" s="154"/>
      <c r="U1593" s="154"/>
      <c r="V1593" s="154"/>
      <c r="W1593" s="154"/>
      <c r="X1593" s="154"/>
      <c r="Y1593" s="154"/>
      <c r="Z1593" s="154"/>
      <c r="AA1593" s="154"/>
      <c r="AB1593" s="154"/>
      <c r="AC1593" s="154"/>
      <c r="AD1593" s="154"/>
      <c r="AE1593" s="154"/>
      <c r="AF1593" s="154"/>
      <c r="AG1593" s="154"/>
      <c r="AH1593" s="154"/>
      <c r="AI1593" s="154"/>
      <c r="AJ1593" s="154"/>
      <c r="AK1593" s="154"/>
      <c r="AL1593" s="154"/>
      <c r="AM1593" s="154"/>
      <c r="BG1593" s="13" t="s">
        <v>432</v>
      </c>
      <c r="BH1593" s="13" t="s">
        <v>432</v>
      </c>
    </row>
    <row r="1594" spans="1:61" ht="9.75" hidden="1" customHeight="1" x14ac:dyDescent="0.15">
      <c r="A1594" s="140" t="s">
        <v>326</v>
      </c>
      <c r="B1594" s="141"/>
      <c r="C1594" s="141"/>
      <c r="D1594" s="141"/>
      <c r="E1594" s="141"/>
      <c r="F1594" s="141"/>
      <c r="G1594" s="141"/>
      <c r="H1594" s="141"/>
      <c r="I1594" s="142"/>
      <c r="J1594" s="185"/>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15">
      <c r="A1595" s="147"/>
      <c r="B1595" s="148"/>
      <c r="C1595" s="148"/>
      <c r="D1595" s="148"/>
      <c r="E1595" s="148"/>
      <c r="F1595" s="148"/>
      <c r="G1595" s="148"/>
      <c r="H1595" s="148"/>
      <c r="I1595" s="149"/>
      <c r="J1595" s="240"/>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15">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15">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15">
      <c r="A1598" s="147"/>
      <c r="B1598" s="148"/>
      <c r="C1598" s="148"/>
      <c r="D1598" s="148"/>
      <c r="E1598" s="148"/>
      <c r="F1598" s="148"/>
      <c r="G1598" s="148"/>
      <c r="H1598" s="148"/>
      <c r="I1598" s="149"/>
      <c r="J1598" s="167"/>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15">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15">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15">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15">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15">
      <c r="A1603" s="140" t="s">
        <v>293</v>
      </c>
      <c r="B1603" s="141"/>
      <c r="C1603" s="141"/>
      <c r="D1603" s="141"/>
      <c r="E1603" s="141"/>
      <c r="F1603" s="141"/>
      <c r="G1603" s="141"/>
      <c r="H1603" s="141"/>
      <c r="I1603" s="142"/>
      <c r="J1603" s="170" t="s">
        <v>127</v>
      </c>
      <c r="K1603" s="168"/>
      <c r="L1603" s="80" t="s">
        <v>122</v>
      </c>
      <c r="M1603" s="80"/>
      <c r="N1603" s="80"/>
      <c r="O1603" s="80"/>
      <c r="P1603" s="80"/>
      <c r="Q1603" s="80"/>
      <c r="R1603" s="80"/>
      <c r="S1603" s="80"/>
      <c r="T1603" s="80"/>
      <c r="U1603" s="80"/>
      <c r="V1603" s="80"/>
      <c r="W1603" s="80"/>
      <c r="X1603" s="169" t="s">
        <v>127</v>
      </c>
      <c r="Y1603" s="168"/>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15">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15">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15">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15">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15">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15">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15">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15">
      <c r="A1611" s="140" t="s">
        <v>290</v>
      </c>
      <c r="B1611" s="141"/>
      <c r="C1611" s="141"/>
      <c r="D1611" s="141"/>
      <c r="E1611" s="141"/>
      <c r="F1611" s="141"/>
      <c r="G1611" s="141"/>
      <c r="H1611" s="141"/>
      <c r="I1611" s="142"/>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540</v>
      </c>
      <c r="BH1611" s="13">
        <v>99</v>
      </c>
      <c r="BI1611" s="13" t="str">
        <f>"ITEM"&amp;BH1611 &amp; BG1611 &amp;"="&amp;IF(TRIM($J1611)="","",TEXT(J1611,"yyyymmdd"))</f>
        <v>ITEM99#KBN4_16=</v>
      </c>
    </row>
    <row r="1612" spans="1:61" ht="9.75" hidden="1" customHeight="1" x14ac:dyDescent="0.15">
      <c r="A1612" s="147"/>
      <c r="B1612" s="148"/>
      <c r="C1612" s="148"/>
      <c r="D1612" s="148"/>
      <c r="E1612" s="148"/>
      <c r="F1612" s="148"/>
      <c r="G1612" s="148"/>
      <c r="H1612" s="148"/>
      <c r="I1612" s="149"/>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432</v>
      </c>
    </row>
    <row r="1613" spans="1:61" ht="9.75" hidden="1" customHeight="1" thickBot="1" x14ac:dyDescent="0.2">
      <c r="A1613" s="143"/>
      <c r="B1613" s="144"/>
      <c r="C1613" s="144"/>
      <c r="D1613" s="144"/>
      <c r="E1613" s="144"/>
      <c r="F1613" s="144"/>
      <c r="G1613" s="144"/>
      <c r="H1613" s="144"/>
      <c r="I1613" s="145"/>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432</v>
      </c>
    </row>
    <row r="1614" spans="1:61" ht="9.75" hidden="1" customHeight="1" x14ac:dyDescent="0.15">
      <c r="A1614" s="231" t="s">
        <v>405</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541</v>
      </c>
      <c r="BH1614" s="13">
        <v>85</v>
      </c>
      <c r="BI1614" s="13" t="str">
        <f>"ITEM"&amp;BH1614 &amp; BG1614 &amp;"="&amp; IF(TRIM($J1614)="","",$J1614)</f>
        <v>ITEM85#KBN4_17=</v>
      </c>
    </row>
    <row r="1615" spans="1:61" ht="9.75" hidden="1" customHeight="1" thickBot="1" x14ac:dyDescent="0.2">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432</v>
      </c>
      <c r="BH1615" s="13" t="s">
        <v>432</v>
      </c>
    </row>
    <row r="1616" spans="1:61" ht="9.75" hidden="1" customHeight="1" x14ac:dyDescent="0.15">
      <c r="A1616" s="140" t="s">
        <v>96</v>
      </c>
      <c r="B1616" s="141"/>
      <c r="C1616" s="141"/>
      <c r="D1616" s="141"/>
      <c r="E1616" s="141"/>
      <c r="F1616" s="141"/>
      <c r="G1616" s="141"/>
      <c r="H1616" s="141"/>
      <c r="I1616" s="142"/>
      <c r="J1616" s="154"/>
      <c r="K1616" s="154"/>
      <c r="L1616" s="154"/>
      <c r="M1616" s="154"/>
      <c r="N1616" s="154"/>
      <c r="O1616" s="154"/>
      <c r="P1616" s="154"/>
      <c r="Q1616" s="154"/>
      <c r="R1616" s="154"/>
      <c r="S1616" s="154"/>
      <c r="T1616" s="154"/>
      <c r="U1616" s="154"/>
      <c r="V1616" s="154"/>
      <c r="W1616" s="154"/>
      <c r="X1616" s="154"/>
      <c r="Y1616" s="154"/>
      <c r="Z1616" s="154"/>
      <c r="AA1616" s="154"/>
      <c r="AB1616" s="154"/>
      <c r="AC1616" s="154"/>
      <c r="AD1616" s="154"/>
      <c r="AE1616" s="154"/>
      <c r="AF1616" s="154"/>
      <c r="AG1616" s="154"/>
      <c r="AH1616" s="154"/>
      <c r="AI1616" s="154"/>
      <c r="AJ1616" s="154"/>
      <c r="AK1616" s="154"/>
      <c r="AL1616" s="154"/>
      <c r="AM1616" s="154"/>
      <c r="BG1616" s="13" t="s">
        <v>541</v>
      </c>
      <c r="BH1616" s="13">
        <v>86</v>
      </c>
      <c r="BI1616" s="13" t="str">
        <f>"ITEM"&amp;BH1616&amp; BG1616 &amp;"="&amp; IF(TRIM($J1616)="","",$J1616)</f>
        <v>ITEM86#KBN4_17=</v>
      </c>
    </row>
    <row r="1617" spans="1:61" ht="9.75" hidden="1" customHeight="1" x14ac:dyDescent="0.15">
      <c r="A1617" s="143"/>
      <c r="B1617" s="144"/>
      <c r="C1617" s="144"/>
      <c r="D1617" s="144"/>
      <c r="E1617" s="144"/>
      <c r="F1617" s="144"/>
      <c r="G1617" s="144"/>
      <c r="H1617" s="144"/>
      <c r="I1617" s="145"/>
      <c r="J1617" s="154"/>
      <c r="K1617" s="154"/>
      <c r="L1617" s="154"/>
      <c r="M1617" s="154"/>
      <c r="N1617" s="154"/>
      <c r="O1617" s="154"/>
      <c r="P1617" s="154"/>
      <c r="Q1617" s="154"/>
      <c r="R1617" s="154"/>
      <c r="S1617" s="154"/>
      <c r="T1617" s="154"/>
      <c r="U1617" s="154"/>
      <c r="V1617" s="154"/>
      <c r="W1617" s="154"/>
      <c r="X1617" s="154"/>
      <c r="Y1617" s="154"/>
      <c r="Z1617" s="154"/>
      <c r="AA1617" s="154"/>
      <c r="AB1617" s="154"/>
      <c r="AC1617" s="154"/>
      <c r="AD1617" s="154"/>
      <c r="AE1617" s="154"/>
      <c r="AF1617" s="154"/>
      <c r="AG1617" s="154"/>
      <c r="AH1617" s="154"/>
      <c r="AI1617" s="154"/>
      <c r="AJ1617" s="154"/>
      <c r="AK1617" s="154"/>
      <c r="AL1617" s="154"/>
      <c r="AM1617" s="154"/>
      <c r="BG1617" s="13" t="s">
        <v>432</v>
      </c>
      <c r="BH1617" s="13" t="s">
        <v>432</v>
      </c>
    </row>
    <row r="1618" spans="1:61" ht="9.75" hidden="1" customHeight="1" x14ac:dyDescent="0.15">
      <c r="A1618" s="140" t="s">
        <v>291</v>
      </c>
      <c r="B1618" s="141"/>
      <c r="C1618" s="141"/>
      <c r="D1618" s="141"/>
      <c r="E1618" s="141"/>
      <c r="F1618" s="141"/>
      <c r="G1618" s="141"/>
      <c r="H1618" s="141"/>
      <c r="I1618" s="142"/>
      <c r="J1618" s="154"/>
      <c r="K1618" s="154"/>
      <c r="L1618" s="154"/>
      <c r="M1618" s="154"/>
      <c r="N1618" s="154"/>
      <c r="O1618" s="154"/>
      <c r="P1618" s="154"/>
      <c r="Q1618" s="154"/>
      <c r="R1618" s="154"/>
      <c r="S1618" s="154"/>
      <c r="T1618" s="154"/>
      <c r="U1618" s="154"/>
      <c r="V1618" s="154"/>
      <c r="W1618" s="154"/>
      <c r="X1618" s="154"/>
      <c r="Y1618" s="154"/>
      <c r="Z1618" s="154"/>
      <c r="AA1618" s="154"/>
      <c r="AB1618" s="154"/>
      <c r="AC1618" s="154"/>
      <c r="AD1618" s="154"/>
      <c r="AE1618" s="154"/>
      <c r="AF1618" s="154"/>
      <c r="AG1618" s="154"/>
      <c r="AH1618" s="154"/>
      <c r="AI1618" s="154"/>
      <c r="AJ1618" s="154"/>
      <c r="AK1618" s="154"/>
      <c r="AL1618" s="154"/>
      <c r="AM1618" s="154"/>
      <c r="BG1618" s="13" t="s">
        <v>541</v>
      </c>
      <c r="BH1618" s="13">
        <v>87</v>
      </c>
      <c r="BI1618" s="13" t="str">
        <f>"ITEM"&amp;BH1618&amp; BG1618 &amp;"="&amp; IF(TRIM($J1618)="","",$J1618)</f>
        <v>ITEM87#KBN4_17=</v>
      </c>
    </row>
    <row r="1619" spans="1:61" ht="9.75" hidden="1" customHeight="1" x14ac:dyDescent="0.15">
      <c r="A1619" s="147"/>
      <c r="B1619" s="148"/>
      <c r="C1619" s="148"/>
      <c r="D1619" s="148"/>
      <c r="E1619" s="148"/>
      <c r="F1619" s="148"/>
      <c r="G1619" s="148"/>
      <c r="H1619" s="148"/>
      <c r="I1619" s="149"/>
      <c r="J1619" s="154"/>
      <c r="K1619" s="154"/>
      <c r="L1619" s="154"/>
      <c r="M1619" s="154"/>
      <c r="N1619" s="154"/>
      <c r="O1619" s="154"/>
      <c r="P1619" s="154"/>
      <c r="Q1619" s="154"/>
      <c r="R1619" s="154"/>
      <c r="S1619" s="154"/>
      <c r="T1619" s="154"/>
      <c r="U1619" s="154"/>
      <c r="V1619" s="154"/>
      <c r="W1619" s="154"/>
      <c r="X1619" s="154"/>
      <c r="Y1619" s="154"/>
      <c r="Z1619" s="154"/>
      <c r="AA1619" s="154"/>
      <c r="AB1619" s="154"/>
      <c r="AC1619" s="154"/>
      <c r="AD1619" s="154"/>
      <c r="AE1619" s="154"/>
      <c r="AF1619" s="154"/>
      <c r="AG1619" s="154"/>
      <c r="AH1619" s="154"/>
      <c r="AI1619" s="154"/>
      <c r="AJ1619" s="154"/>
      <c r="AK1619" s="154"/>
      <c r="AL1619" s="154"/>
      <c r="AM1619" s="154"/>
      <c r="BG1619" s="13" t="s">
        <v>432</v>
      </c>
      <c r="BH1619" s="13" t="s">
        <v>432</v>
      </c>
    </row>
    <row r="1620" spans="1:61" ht="9.75" hidden="1" customHeight="1" x14ac:dyDescent="0.15">
      <c r="A1620" s="143"/>
      <c r="B1620" s="144"/>
      <c r="C1620" s="144"/>
      <c r="D1620" s="144"/>
      <c r="E1620" s="144"/>
      <c r="F1620" s="144"/>
      <c r="G1620" s="144"/>
      <c r="H1620" s="144"/>
      <c r="I1620" s="145"/>
      <c r="J1620" s="154"/>
      <c r="K1620" s="154"/>
      <c r="L1620" s="154"/>
      <c r="M1620" s="154"/>
      <c r="N1620" s="154"/>
      <c r="O1620" s="154"/>
      <c r="P1620" s="154"/>
      <c r="Q1620" s="154"/>
      <c r="R1620" s="154"/>
      <c r="S1620" s="154"/>
      <c r="T1620" s="154"/>
      <c r="U1620" s="154"/>
      <c r="V1620" s="154"/>
      <c r="W1620" s="154"/>
      <c r="X1620" s="154"/>
      <c r="Y1620" s="154"/>
      <c r="Z1620" s="154"/>
      <c r="AA1620" s="154"/>
      <c r="AB1620" s="154"/>
      <c r="AC1620" s="154"/>
      <c r="AD1620" s="154"/>
      <c r="AE1620" s="154"/>
      <c r="AF1620" s="154"/>
      <c r="AG1620" s="154"/>
      <c r="AH1620" s="154"/>
      <c r="AI1620" s="154"/>
      <c r="AJ1620" s="154"/>
      <c r="AK1620" s="154"/>
      <c r="AL1620" s="154"/>
      <c r="AM1620" s="154"/>
      <c r="BG1620" s="13" t="s">
        <v>432</v>
      </c>
      <c r="BH1620" s="13" t="s">
        <v>432</v>
      </c>
    </row>
    <row r="1621" spans="1:61" ht="9.75" hidden="1" customHeight="1" x14ac:dyDescent="0.15">
      <c r="A1621" s="140" t="s">
        <v>292</v>
      </c>
      <c r="B1621" s="141"/>
      <c r="C1621" s="141"/>
      <c r="D1621" s="141"/>
      <c r="E1621" s="141"/>
      <c r="F1621" s="141"/>
      <c r="G1621" s="141"/>
      <c r="H1621" s="141"/>
      <c r="I1621" s="142"/>
      <c r="J1621" s="154"/>
      <c r="K1621" s="154"/>
      <c r="L1621" s="154"/>
      <c r="M1621" s="154"/>
      <c r="N1621" s="154"/>
      <c r="O1621" s="154"/>
      <c r="P1621" s="154"/>
      <c r="Q1621" s="154"/>
      <c r="R1621" s="154"/>
      <c r="S1621" s="154"/>
      <c r="T1621" s="154"/>
      <c r="U1621" s="154"/>
      <c r="V1621" s="154"/>
      <c r="W1621" s="154"/>
      <c r="X1621" s="154"/>
      <c r="Y1621" s="154"/>
      <c r="Z1621" s="154"/>
      <c r="AA1621" s="154"/>
      <c r="AB1621" s="154"/>
      <c r="AC1621" s="154"/>
      <c r="AD1621" s="154"/>
      <c r="AE1621" s="154"/>
      <c r="AF1621" s="154"/>
      <c r="AG1621" s="154"/>
      <c r="AH1621" s="154"/>
      <c r="AI1621" s="154"/>
      <c r="AJ1621" s="154"/>
      <c r="AK1621" s="154"/>
      <c r="AL1621" s="154"/>
      <c r="AM1621" s="154"/>
      <c r="BG1621" s="13" t="s">
        <v>541</v>
      </c>
      <c r="BH1621" s="13">
        <v>88</v>
      </c>
      <c r="BI1621" s="13" t="str">
        <f>"ITEM"&amp;BH1621&amp; BG1621 &amp;"="&amp; IF(TRIM($J1621)="","",$J1621)</f>
        <v>ITEM88#KBN4_17=</v>
      </c>
    </row>
    <row r="1622" spans="1:61" ht="9.75" hidden="1" customHeight="1" x14ac:dyDescent="0.15">
      <c r="A1622" s="143"/>
      <c r="B1622" s="144"/>
      <c r="C1622" s="144"/>
      <c r="D1622" s="144"/>
      <c r="E1622" s="144"/>
      <c r="F1622" s="144"/>
      <c r="G1622" s="144"/>
      <c r="H1622" s="144"/>
      <c r="I1622" s="145"/>
      <c r="J1622" s="154"/>
      <c r="K1622" s="154"/>
      <c r="L1622" s="154"/>
      <c r="M1622" s="154"/>
      <c r="N1622" s="154"/>
      <c r="O1622" s="154"/>
      <c r="P1622" s="154"/>
      <c r="Q1622" s="154"/>
      <c r="R1622" s="154"/>
      <c r="S1622" s="154"/>
      <c r="T1622" s="154"/>
      <c r="U1622" s="154"/>
      <c r="V1622" s="154"/>
      <c r="W1622" s="154"/>
      <c r="X1622" s="154"/>
      <c r="Y1622" s="154"/>
      <c r="Z1622" s="154"/>
      <c r="AA1622" s="154"/>
      <c r="AB1622" s="154"/>
      <c r="AC1622" s="154"/>
      <c r="AD1622" s="154"/>
      <c r="AE1622" s="154"/>
      <c r="AF1622" s="154"/>
      <c r="AG1622" s="154"/>
      <c r="AH1622" s="154"/>
      <c r="AI1622" s="154"/>
      <c r="AJ1622" s="154"/>
      <c r="AK1622" s="154"/>
      <c r="AL1622" s="154"/>
      <c r="AM1622" s="154"/>
      <c r="BG1622" s="13" t="s">
        <v>432</v>
      </c>
      <c r="BH1622" s="13" t="s">
        <v>432</v>
      </c>
    </row>
    <row r="1623" spans="1:61" ht="9.75" hidden="1" customHeight="1" x14ac:dyDescent="0.15">
      <c r="A1623" s="140" t="s">
        <v>326</v>
      </c>
      <c r="B1623" s="141"/>
      <c r="C1623" s="141"/>
      <c r="D1623" s="141"/>
      <c r="E1623" s="141"/>
      <c r="F1623" s="141"/>
      <c r="G1623" s="141"/>
      <c r="H1623" s="141"/>
      <c r="I1623" s="142"/>
      <c r="J1623" s="185"/>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15">
      <c r="A1624" s="147"/>
      <c r="B1624" s="148"/>
      <c r="C1624" s="148"/>
      <c r="D1624" s="148"/>
      <c r="E1624" s="148"/>
      <c r="F1624" s="148"/>
      <c r="G1624" s="148"/>
      <c r="H1624" s="148"/>
      <c r="I1624" s="149"/>
      <c r="J1624" s="240"/>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15">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15">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15">
      <c r="A1627" s="147"/>
      <c r="B1627" s="148"/>
      <c r="C1627" s="148"/>
      <c r="D1627" s="148"/>
      <c r="E1627" s="148"/>
      <c r="F1627" s="148"/>
      <c r="G1627" s="148"/>
      <c r="H1627" s="148"/>
      <c r="I1627" s="149"/>
      <c r="J1627" s="167"/>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15">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15">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15">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15">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15">
      <c r="A1632" s="140" t="s">
        <v>293</v>
      </c>
      <c r="B1632" s="141"/>
      <c r="C1632" s="141"/>
      <c r="D1632" s="141"/>
      <c r="E1632" s="141"/>
      <c r="F1632" s="141"/>
      <c r="G1632" s="141"/>
      <c r="H1632" s="141"/>
      <c r="I1632" s="142"/>
      <c r="J1632" s="170" t="s">
        <v>127</v>
      </c>
      <c r="K1632" s="168"/>
      <c r="L1632" s="80" t="s">
        <v>122</v>
      </c>
      <c r="M1632" s="80"/>
      <c r="N1632" s="80"/>
      <c r="O1632" s="80"/>
      <c r="P1632" s="80"/>
      <c r="Q1632" s="80"/>
      <c r="R1632" s="80"/>
      <c r="S1632" s="80"/>
      <c r="T1632" s="80"/>
      <c r="U1632" s="80"/>
      <c r="V1632" s="80"/>
      <c r="W1632" s="80"/>
      <c r="X1632" s="169" t="s">
        <v>127</v>
      </c>
      <c r="Y1632" s="168"/>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15">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15">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15">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15">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15">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15">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15">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15">
      <c r="A1640" s="140" t="s">
        <v>290</v>
      </c>
      <c r="B1640" s="141"/>
      <c r="C1640" s="141"/>
      <c r="D1640" s="141"/>
      <c r="E1640" s="141"/>
      <c r="F1640" s="141"/>
      <c r="G1640" s="141"/>
      <c r="H1640" s="141"/>
      <c r="I1640" s="142"/>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541</v>
      </c>
      <c r="BH1640" s="13">
        <v>99</v>
      </c>
      <c r="BI1640" s="13" t="str">
        <f>"ITEM"&amp;BH1640 &amp; BG1640 &amp;"="&amp;IF(TRIM($J1640)="","",TEXT(J1640,"yyyymmdd"))</f>
        <v>ITEM99#KBN4_17=</v>
      </c>
    </row>
    <row r="1641" spans="1:61" ht="9.75" hidden="1" customHeight="1" x14ac:dyDescent="0.15">
      <c r="A1641" s="147"/>
      <c r="B1641" s="148"/>
      <c r="C1641" s="148"/>
      <c r="D1641" s="148"/>
      <c r="E1641" s="148"/>
      <c r="F1641" s="148"/>
      <c r="G1641" s="148"/>
      <c r="H1641" s="148"/>
      <c r="I1641" s="149"/>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432</v>
      </c>
    </row>
    <row r="1642" spans="1:61" ht="9.75" hidden="1" customHeight="1" thickBot="1" x14ac:dyDescent="0.2">
      <c r="A1642" s="143"/>
      <c r="B1642" s="144"/>
      <c r="C1642" s="144"/>
      <c r="D1642" s="144"/>
      <c r="E1642" s="144"/>
      <c r="F1642" s="144"/>
      <c r="G1642" s="144"/>
      <c r="H1642" s="144"/>
      <c r="I1642" s="145"/>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432</v>
      </c>
    </row>
    <row r="1643" spans="1:61" ht="9.75" hidden="1" customHeight="1" x14ac:dyDescent="0.15">
      <c r="A1643" s="231" t="s">
        <v>406</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542</v>
      </c>
      <c r="BH1643" s="13">
        <v>85</v>
      </c>
      <c r="BI1643" s="13" t="str">
        <f>"ITEM"&amp;BH1643 &amp; BG1643 &amp;"="&amp; IF(TRIM($J1643)="","",$J1643)</f>
        <v>ITEM85#KBN4_18=</v>
      </c>
    </row>
    <row r="1644" spans="1:61" ht="9.75" hidden="1" customHeight="1" thickBot="1" x14ac:dyDescent="0.2">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432</v>
      </c>
      <c r="BH1644" s="13" t="s">
        <v>432</v>
      </c>
    </row>
    <row r="1645" spans="1:61" ht="9.75" hidden="1" customHeight="1" x14ac:dyDescent="0.15">
      <c r="A1645" s="140" t="s">
        <v>96</v>
      </c>
      <c r="B1645" s="141"/>
      <c r="C1645" s="141"/>
      <c r="D1645" s="141"/>
      <c r="E1645" s="141"/>
      <c r="F1645" s="141"/>
      <c r="G1645" s="141"/>
      <c r="H1645" s="141"/>
      <c r="I1645" s="142"/>
      <c r="J1645" s="154"/>
      <c r="K1645" s="154"/>
      <c r="L1645" s="154"/>
      <c r="M1645" s="154"/>
      <c r="N1645" s="154"/>
      <c r="O1645" s="154"/>
      <c r="P1645" s="154"/>
      <c r="Q1645" s="154"/>
      <c r="R1645" s="154"/>
      <c r="S1645" s="154"/>
      <c r="T1645" s="154"/>
      <c r="U1645" s="154"/>
      <c r="V1645" s="154"/>
      <c r="W1645" s="154"/>
      <c r="X1645" s="154"/>
      <c r="Y1645" s="154"/>
      <c r="Z1645" s="154"/>
      <c r="AA1645" s="154"/>
      <c r="AB1645" s="154"/>
      <c r="AC1645" s="154"/>
      <c r="AD1645" s="154"/>
      <c r="AE1645" s="154"/>
      <c r="AF1645" s="154"/>
      <c r="AG1645" s="154"/>
      <c r="AH1645" s="154"/>
      <c r="AI1645" s="154"/>
      <c r="AJ1645" s="154"/>
      <c r="AK1645" s="154"/>
      <c r="AL1645" s="154"/>
      <c r="AM1645" s="154"/>
      <c r="BG1645" s="13" t="s">
        <v>542</v>
      </c>
      <c r="BH1645" s="13">
        <v>86</v>
      </c>
      <c r="BI1645" s="13" t="str">
        <f>"ITEM"&amp;BH1645&amp; BG1645 &amp;"="&amp; IF(TRIM($J1645)="","",$J1645)</f>
        <v>ITEM86#KBN4_18=</v>
      </c>
    </row>
    <row r="1646" spans="1:61" ht="9.75" hidden="1" customHeight="1" x14ac:dyDescent="0.15">
      <c r="A1646" s="143"/>
      <c r="B1646" s="144"/>
      <c r="C1646" s="144"/>
      <c r="D1646" s="144"/>
      <c r="E1646" s="144"/>
      <c r="F1646" s="144"/>
      <c r="G1646" s="144"/>
      <c r="H1646" s="144"/>
      <c r="I1646" s="145"/>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BG1646" s="13" t="s">
        <v>432</v>
      </c>
      <c r="BH1646" s="13" t="s">
        <v>432</v>
      </c>
    </row>
    <row r="1647" spans="1:61" ht="9.75" hidden="1" customHeight="1" x14ac:dyDescent="0.15">
      <c r="A1647" s="140" t="s">
        <v>291</v>
      </c>
      <c r="B1647" s="141"/>
      <c r="C1647" s="141"/>
      <c r="D1647" s="141"/>
      <c r="E1647" s="141"/>
      <c r="F1647" s="141"/>
      <c r="G1647" s="141"/>
      <c r="H1647" s="141"/>
      <c r="I1647" s="142"/>
      <c r="J1647" s="154"/>
      <c r="K1647" s="154"/>
      <c r="L1647" s="154"/>
      <c r="M1647" s="154"/>
      <c r="N1647" s="154"/>
      <c r="O1647" s="154"/>
      <c r="P1647" s="154"/>
      <c r="Q1647" s="154"/>
      <c r="R1647" s="154"/>
      <c r="S1647" s="154"/>
      <c r="T1647" s="154"/>
      <c r="U1647" s="154"/>
      <c r="V1647" s="154"/>
      <c r="W1647" s="154"/>
      <c r="X1647" s="154"/>
      <c r="Y1647" s="154"/>
      <c r="Z1647" s="154"/>
      <c r="AA1647" s="154"/>
      <c r="AB1647" s="154"/>
      <c r="AC1647" s="154"/>
      <c r="AD1647" s="154"/>
      <c r="AE1647" s="154"/>
      <c r="AF1647" s="154"/>
      <c r="AG1647" s="154"/>
      <c r="AH1647" s="154"/>
      <c r="AI1647" s="154"/>
      <c r="AJ1647" s="154"/>
      <c r="AK1647" s="154"/>
      <c r="AL1647" s="154"/>
      <c r="AM1647" s="154"/>
      <c r="BG1647" s="13" t="s">
        <v>542</v>
      </c>
      <c r="BH1647" s="13">
        <v>87</v>
      </c>
      <c r="BI1647" s="13" t="str">
        <f>"ITEM"&amp;BH1647&amp; BG1647 &amp;"="&amp; IF(TRIM($J1647)="","",$J1647)</f>
        <v>ITEM87#KBN4_18=</v>
      </c>
    </row>
    <row r="1648" spans="1:61" ht="9.75" hidden="1" customHeight="1" x14ac:dyDescent="0.15">
      <c r="A1648" s="147"/>
      <c r="B1648" s="148"/>
      <c r="C1648" s="148"/>
      <c r="D1648" s="148"/>
      <c r="E1648" s="148"/>
      <c r="F1648" s="148"/>
      <c r="G1648" s="148"/>
      <c r="H1648" s="148"/>
      <c r="I1648" s="149"/>
      <c r="J1648" s="154"/>
      <c r="K1648" s="154"/>
      <c r="L1648" s="154"/>
      <c r="M1648" s="154"/>
      <c r="N1648" s="154"/>
      <c r="O1648" s="154"/>
      <c r="P1648" s="154"/>
      <c r="Q1648" s="154"/>
      <c r="R1648" s="154"/>
      <c r="S1648" s="154"/>
      <c r="T1648" s="154"/>
      <c r="U1648" s="154"/>
      <c r="V1648" s="154"/>
      <c r="W1648" s="154"/>
      <c r="X1648" s="154"/>
      <c r="Y1648" s="154"/>
      <c r="Z1648" s="154"/>
      <c r="AA1648" s="154"/>
      <c r="AB1648" s="154"/>
      <c r="AC1648" s="154"/>
      <c r="AD1648" s="154"/>
      <c r="AE1648" s="154"/>
      <c r="AF1648" s="154"/>
      <c r="AG1648" s="154"/>
      <c r="AH1648" s="154"/>
      <c r="AI1648" s="154"/>
      <c r="AJ1648" s="154"/>
      <c r="AK1648" s="154"/>
      <c r="AL1648" s="154"/>
      <c r="AM1648" s="154"/>
      <c r="BG1648" s="13" t="s">
        <v>432</v>
      </c>
      <c r="BH1648" s="13" t="s">
        <v>432</v>
      </c>
    </row>
    <row r="1649" spans="1:61" ht="9.75" hidden="1" customHeight="1" x14ac:dyDescent="0.15">
      <c r="A1649" s="143"/>
      <c r="B1649" s="144"/>
      <c r="C1649" s="144"/>
      <c r="D1649" s="144"/>
      <c r="E1649" s="144"/>
      <c r="F1649" s="144"/>
      <c r="G1649" s="144"/>
      <c r="H1649" s="144"/>
      <c r="I1649" s="145"/>
      <c r="J1649" s="154"/>
      <c r="K1649" s="154"/>
      <c r="L1649" s="154"/>
      <c r="M1649" s="154"/>
      <c r="N1649" s="154"/>
      <c r="O1649" s="154"/>
      <c r="P1649" s="154"/>
      <c r="Q1649" s="154"/>
      <c r="R1649" s="154"/>
      <c r="S1649" s="154"/>
      <c r="T1649" s="154"/>
      <c r="U1649" s="154"/>
      <c r="V1649" s="154"/>
      <c r="W1649" s="154"/>
      <c r="X1649" s="154"/>
      <c r="Y1649" s="154"/>
      <c r="Z1649" s="154"/>
      <c r="AA1649" s="154"/>
      <c r="AB1649" s="154"/>
      <c r="AC1649" s="154"/>
      <c r="AD1649" s="154"/>
      <c r="AE1649" s="154"/>
      <c r="AF1649" s="154"/>
      <c r="AG1649" s="154"/>
      <c r="AH1649" s="154"/>
      <c r="AI1649" s="154"/>
      <c r="AJ1649" s="154"/>
      <c r="AK1649" s="154"/>
      <c r="AL1649" s="154"/>
      <c r="AM1649" s="154"/>
      <c r="BG1649" s="13" t="s">
        <v>432</v>
      </c>
      <c r="BH1649" s="13" t="s">
        <v>432</v>
      </c>
    </row>
    <row r="1650" spans="1:61" ht="9.75" hidden="1" customHeight="1" x14ac:dyDescent="0.15">
      <c r="A1650" s="140" t="s">
        <v>292</v>
      </c>
      <c r="B1650" s="141"/>
      <c r="C1650" s="141"/>
      <c r="D1650" s="141"/>
      <c r="E1650" s="141"/>
      <c r="F1650" s="141"/>
      <c r="G1650" s="141"/>
      <c r="H1650" s="141"/>
      <c r="I1650" s="142"/>
      <c r="J1650" s="154"/>
      <c r="K1650" s="154"/>
      <c r="L1650" s="154"/>
      <c r="M1650" s="154"/>
      <c r="N1650" s="154"/>
      <c r="O1650" s="154"/>
      <c r="P1650" s="154"/>
      <c r="Q1650" s="154"/>
      <c r="R1650" s="154"/>
      <c r="S1650" s="154"/>
      <c r="T1650" s="154"/>
      <c r="U1650" s="154"/>
      <c r="V1650" s="154"/>
      <c r="W1650" s="154"/>
      <c r="X1650" s="154"/>
      <c r="Y1650" s="154"/>
      <c r="Z1650" s="154"/>
      <c r="AA1650" s="154"/>
      <c r="AB1650" s="154"/>
      <c r="AC1650" s="154"/>
      <c r="AD1650" s="154"/>
      <c r="AE1650" s="154"/>
      <c r="AF1650" s="154"/>
      <c r="AG1650" s="154"/>
      <c r="AH1650" s="154"/>
      <c r="AI1650" s="154"/>
      <c r="AJ1650" s="154"/>
      <c r="AK1650" s="154"/>
      <c r="AL1650" s="154"/>
      <c r="AM1650" s="154"/>
      <c r="BG1650" s="13" t="s">
        <v>542</v>
      </c>
      <c r="BH1650" s="13">
        <v>88</v>
      </c>
      <c r="BI1650" s="13" t="str">
        <f>"ITEM"&amp;BH1650&amp; BG1650 &amp;"="&amp; IF(TRIM($J1650)="","",$J1650)</f>
        <v>ITEM88#KBN4_18=</v>
      </c>
    </row>
    <row r="1651" spans="1:61" ht="9.75" hidden="1" customHeight="1" x14ac:dyDescent="0.15">
      <c r="A1651" s="143"/>
      <c r="B1651" s="144"/>
      <c r="C1651" s="144"/>
      <c r="D1651" s="144"/>
      <c r="E1651" s="144"/>
      <c r="F1651" s="144"/>
      <c r="G1651" s="144"/>
      <c r="H1651" s="144"/>
      <c r="I1651" s="145"/>
      <c r="J1651" s="154"/>
      <c r="K1651" s="154"/>
      <c r="L1651" s="154"/>
      <c r="M1651" s="154"/>
      <c r="N1651" s="154"/>
      <c r="O1651" s="154"/>
      <c r="P1651" s="154"/>
      <c r="Q1651" s="154"/>
      <c r="R1651" s="154"/>
      <c r="S1651" s="154"/>
      <c r="T1651" s="154"/>
      <c r="U1651" s="154"/>
      <c r="V1651" s="154"/>
      <c r="W1651" s="154"/>
      <c r="X1651" s="154"/>
      <c r="Y1651" s="154"/>
      <c r="Z1651" s="154"/>
      <c r="AA1651" s="154"/>
      <c r="AB1651" s="154"/>
      <c r="AC1651" s="154"/>
      <c r="AD1651" s="154"/>
      <c r="AE1651" s="154"/>
      <c r="AF1651" s="154"/>
      <c r="AG1651" s="154"/>
      <c r="AH1651" s="154"/>
      <c r="AI1651" s="154"/>
      <c r="AJ1651" s="154"/>
      <c r="AK1651" s="154"/>
      <c r="AL1651" s="154"/>
      <c r="AM1651" s="154"/>
      <c r="BG1651" s="13" t="s">
        <v>432</v>
      </c>
      <c r="BH1651" s="13" t="s">
        <v>432</v>
      </c>
    </row>
    <row r="1652" spans="1:61" ht="9.75" hidden="1" customHeight="1" x14ac:dyDescent="0.15">
      <c r="A1652" s="140" t="s">
        <v>326</v>
      </c>
      <c r="B1652" s="141"/>
      <c r="C1652" s="141"/>
      <c r="D1652" s="141"/>
      <c r="E1652" s="141"/>
      <c r="F1652" s="141"/>
      <c r="G1652" s="141"/>
      <c r="H1652" s="141"/>
      <c r="I1652" s="142"/>
      <c r="J1652" s="185"/>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15">
      <c r="A1653" s="147"/>
      <c r="B1653" s="148"/>
      <c r="C1653" s="148"/>
      <c r="D1653" s="148"/>
      <c r="E1653" s="148"/>
      <c r="F1653" s="148"/>
      <c r="G1653" s="148"/>
      <c r="H1653" s="148"/>
      <c r="I1653" s="149"/>
      <c r="J1653" s="240"/>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15">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15">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15">
      <c r="A1656" s="147"/>
      <c r="B1656" s="148"/>
      <c r="C1656" s="148"/>
      <c r="D1656" s="148"/>
      <c r="E1656" s="148"/>
      <c r="F1656" s="148"/>
      <c r="G1656" s="148"/>
      <c r="H1656" s="148"/>
      <c r="I1656" s="149"/>
      <c r="J1656" s="167"/>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15">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15">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15">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15">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15">
      <c r="A1661" s="140" t="s">
        <v>293</v>
      </c>
      <c r="B1661" s="141"/>
      <c r="C1661" s="141"/>
      <c r="D1661" s="141"/>
      <c r="E1661" s="141"/>
      <c r="F1661" s="141"/>
      <c r="G1661" s="141"/>
      <c r="H1661" s="141"/>
      <c r="I1661" s="142"/>
      <c r="J1661" s="170" t="s">
        <v>127</v>
      </c>
      <c r="K1661" s="168"/>
      <c r="L1661" s="80" t="s">
        <v>122</v>
      </c>
      <c r="M1661" s="80"/>
      <c r="N1661" s="80"/>
      <c r="O1661" s="80"/>
      <c r="P1661" s="80"/>
      <c r="Q1661" s="80"/>
      <c r="R1661" s="80"/>
      <c r="S1661" s="80"/>
      <c r="T1661" s="80"/>
      <c r="U1661" s="80"/>
      <c r="V1661" s="80"/>
      <c r="W1661" s="80"/>
      <c r="X1661" s="169" t="s">
        <v>127</v>
      </c>
      <c r="Y1661" s="168"/>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15">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15">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15">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15">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15">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15">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15">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15">
      <c r="A1669" s="140" t="s">
        <v>290</v>
      </c>
      <c r="B1669" s="141"/>
      <c r="C1669" s="141"/>
      <c r="D1669" s="141"/>
      <c r="E1669" s="141"/>
      <c r="F1669" s="141"/>
      <c r="G1669" s="141"/>
      <c r="H1669" s="141"/>
      <c r="I1669" s="142"/>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542</v>
      </c>
      <c r="BH1669" s="13">
        <v>99</v>
      </c>
      <c r="BI1669" s="13" t="str">
        <f>"ITEM"&amp;BH1669 &amp; BG1669 &amp;"="&amp;IF(TRIM($J1669)="","",TEXT(J1669,"yyyymmdd"))</f>
        <v>ITEM99#KBN4_18=</v>
      </c>
    </row>
    <row r="1670" spans="1:61" ht="9.75" hidden="1" customHeight="1" x14ac:dyDescent="0.15">
      <c r="A1670" s="147"/>
      <c r="B1670" s="148"/>
      <c r="C1670" s="148"/>
      <c r="D1670" s="148"/>
      <c r="E1670" s="148"/>
      <c r="F1670" s="148"/>
      <c r="G1670" s="148"/>
      <c r="H1670" s="148"/>
      <c r="I1670" s="149"/>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432</v>
      </c>
    </row>
    <row r="1671" spans="1:61" ht="9.75" hidden="1" customHeight="1" thickBot="1" x14ac:dyDescent="0.2">
      <c r="A1671" s="143"/>
      <c r="B1671" s="144"/>
      <c r="C1671" s="144"/>
      <c r="D1671" s="144"/>
      <c r="E1671" s="144"/>
      <c r="F1671" s="144"/>
      <c r="G1671" s="144"/>
      <c r="H1671" s="144"/>
      <c r="I1671" s="145"/>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432</v>
      </c>
    </row>
    <row r="1672" spans="1:61" ht="9.75" hidden="1" customHeight="1" x14ac:dyDescent="0.15">
      <c r="A1672" s="231" t="s">
        <v>407</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543</v>
      </c>
      <c r="BH1672" s="13">
        <v>85</v>
      </c>
      <c r="BI1672" s="13" t="str">
        <f>"ITEM"&amp;BH1672 &amp; BG1672 &amp;"="&amp; IF(TRIM($J1672)="","",$J1672)</f>
        <v>ITEM85#KBN4_19=</v>
      </c>
    </row>
    <row r="1673" spans="1:61" ht="9.75" hidden="1" customHeight="1" thickBot="1" x14ac:dyDescent="0.2">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432</v>
      </c>
      <c r="BH1673" s="13" t="s">
        <v>432</v>
      </c>
    </row>
    <row r="1674" spans="1:61" ht="9.75" hidden="1" customHeight="1" x14ac:dyDescent="0.15">
      <c r="A1674" s="140" t="s">
        <v>96</v>
      </c>
      <c r="B1674" s="141"/>
      <c r="C1674" s="141"/>
      <c r="D1674" s="141"/>
      <c r="E1674" s="141"/>
      <c r="F1674" s="141"/>
      <c r="G1674" s="141"/>
      <c r="H1674" s="141"/>
      <c r="I1674" s="142"/>
      <c r="J1674" s="154"/>
      <c r="K1674" s="154"/>
      <c r="L1674" s="154"/>
      <c r="M1674" s="154"/>
      <c r="N1674" s="154"/>
      <c r="O1674" s="154"/>
      <c r="P1674" s="154"/>
      <c r="Q1674" s="154"/>
      <c r="R1674" s="154"/>
      <c r="S1674" s="154"/>
      <c r="T1674" s="154"/>
      <c r="U1674" s="154"/>
      <c r="V1674" s="154"/>
      <c r="W1674" s="154"/>
      <c r="X1674" s="154"/>
      <c r="Y1674" s="154"/>
      <c r="Z1674" s="154"/>
      <c r="AA1674" s="154"/>
      <c r="AB1674" s="154"/>
      <c r="AC1674" s="154"/>
      <c r="AD1674" s="154"/>
      <c r="AE1674" s="154"/>
      <c r="AF1674" s="154"/>
      <c r="AG1674" s="154"/>
      <c r="AH1674" s="154"/>
      <c r="AI1674" s="154"/>
      <c r="AJ1674" s="154"/>
      <c r="AK1674" s="154"/>
      <c r="AL1674" s="154"/>
      <c r="AM1674" s="154"/>
      <c r="BG1674" s="13" t="s">
        <v>543</v>
      </c>
      <c r="BH1674" s="13">
        <v>86</v>
      </c>
      <c r="BI1674" s="13" t="str">
        <f>"ITEM"&amp;BH1674&amp; BG1674 &amp;"="&amp; IF(TRIM($J1674)="","",$J1674)</f>
        <v>ITEM86#KBN4_19=</v>
      </c>
    </row>
    <row r="1675" spans="1:61" ht="9.75" hidden="1" customHeight="1" x14ac:dyDescent="0.15">
      <c r="A1675" s="143"/>
      <c r="B1675" s="144"/>
      <c r="C1675" s="144"/>
      <c r="D1675" s="144"/>
      <c r="E1675" s="144"/>
      <c r="F1675" s="144"/>
      <c r="G1675" s="144"/>
      <c r="H1675" s="144"/>
      <c r="I1675" s="145"/>
      <c r="J1675" s="154"/>
      <c r="K1675" s="154"/>
      <c r="L1675" s="154"/>
      <c r="M1675" s="154"/>
      <c r="N1675" s="154"/>
      <c r="O1675" s="154"/>
      <c r="P1675" s="154"/>
      <c r="Q1675" s="154"/>
      <c r="R1675" s="154"/>
      <c r="S1675" s="154"/>
      <c r="T1675" s="154"/>
      <c r="U1675" s="154"/>
      <c r="V1675" s="154"/>
      <c r="W1675" s="154"/>
      <c r="X1675" s="154"/>
      <c r="Y1675" s="154"/>
      <c r="Z1675" s="154"/>
      <c r="AA1675" s="154"/>
      <c r="AB1675" s="154"/>
      <c r="AC1675" s="154"/>
      <c r="AD1675" s="154"/>
      <c r="AE1675" s="154"/>
      <c r="AF1675" s="154"/>
      <c r="AG1675" s="154"/>
      <c r="AH1675" s="154"/>
      <c r="AI1675" s="154"/>
      <c r="AJ1675" s="154"/>
      <c r="AK1675" s="154"/>
      <c r="AL1675" s="154"/>
      <c r="AM1675" s="154"/>
      <c r="BG1675" s="13" t="s">
        <v>432</v>
      </c>
      <c r="BH1675" s="13" t="s">
        <v>432</v>
      </c>
    </row>
    <row r="1676" spans="1:61" ht="9.75" hidden="1" customHeight="1" x14ac:dyDescent="0.15">
      <c r="A1676" s="140" t="s">
        <v>291</v>
      </c>
      <c r="B1676" s="141"/>
      <c r="C1676" s="141"/>
      <c r="D1676" s="141"/>
      <c r="E1676" s="141"/>
      <c r="F1676" s="141"/>
      <c r="G1676" s="141"/>
      <c r="H1676" s="141"/>
      <c r="I1676" s="142"/>
      <c r="J1676" s="154"/>
      <c r="K1676" s="154"/>
      <c r="L1676" s="154"/>
      <c r="M1676" s="154"/>
      <c r="N1676" s="154"/>
      <c r="O1676" s="154"/>
      <c r="P1676" s="154"/>
      <c r="Q1676" s="154"/>
      <c r="R1676" s="154"/>
      <c r="S1676" s="154"/>
      <c r="T1676" s="154"/>
      <c r="U1676" s="154"/>
      <c r="V1676" s="154"/>
      <c r="W1676" s="154"/>
      <c r="X1676" s="154"/>
      <c r="Y1676" s="154"/>
      <c r="Z1676" s="154"/>
      <c r="AA1676" s="154"/>
      <c r="AB1676" s="154"/>
      <c r="AC1676" s="154"/>
      <c r="AD1676" s="154"/>
      <c r="AE1676" s="154"/>
      <c r="AF1676" s="154"/>
      <c r="AG1676" s="154"/>
      <c r="AH1676" s="154"/>
      <c r="AI1676" s="154"/>
      <c r="AJ1676" s="154"/>
      <c r="AK1676" s="154"/>
      <c r="AL1676" s="154"/>
      <c r="AM1676" s="154"/>
      <c r="BG1676" s="13" t="s">
        <v>543</v>
      </c>
      <c r="BH1676" s="13">
        <v>87</v>
      </c>
      <c r="BI1676" s="13" t="str">
        <f>"ITEM"&amp;BH1676&amp; BG1676 &amp;"="&amp; IF(TRIM($J1676)="","",$J1676)</f>
        <v>ITEM87#KBN4_19=</v>
      </c>
    </row>
    <row r="1677" spans="1:61" ht="9.75" hidden="1" customHeight="1" x14ac:dyDescent="0.15">
      <c r="A1677" s="147"/>
      <c r="B1677" s="148"/>
      <c r="C1677" s="148"/>
      <c r="D1677" s="148"/>
      <c r="E1677" s="148"/>
      <c r="F1677" s="148"/>
      <c r="G1677" s="148"/>
      <c r="H1677" s="148"/>
      <c r="I1677" s="149"/>
      <c r="J1677" s="154"/>
      <c r="K1677" s="154"/>
      <c r="L1677" s="154"/>
      <c r="M1677" s="154"/>
      <c r="N1677" s="154"/>
      <c r="O1677" s="154"/>
      <c r="P1677" s="154"/>
      <c r="Q1677" s="154"/>
      <c r="R1677" s="154"/>
      <c r="S1677" s="154"/>
      <c r="T1677" s="154"/>
      <c r="U1677" s="154"/>
      <c r="V1677" s="154"/>
      <c r="W1677" s="154"/>
      <c r="X1677" s="154"/>
      <c r="Y1677" s="154"/>
      <c r="Z1677" s="154"/>
      <c r="AA1677" s="154"/>
      <c r="AB1677" s="154"/>
      <c r="AC1677" s="154"/>
      <c r="AD1677" s="154"/>
      <c r="AE1677" s="154"/>
      <c r="AF1677" s="154"/>
      <c r="AG1677" s="154"/>
      <c r="AH1677" s="154"/>
      <c r="AI1677" s="154"/>
      <c r="AJ1677" s="154"/>
      <c r="AK1677" s="154"/>
      <c r="AL1677" s="154"/>
      <c r="AM1677" s="154"/>
      <c r="BG1677" s="13" t="s">
        <v>432</v>
      </c>
      <c r="BH1677" s="13" t="s">
        <v>432</v>
      </c>
    </row>
    <row r="1678" spans="1:61" ht="9.75" hidden="1" customHeight="1" x14ac:dyDescent="0.15">
      <c r="A1678" s="143"/>
      <c r="B1678" s="144"/>
      <c r="C1678" s="144"/>
      <c r="D1678" s="144"/>
      <c r="E1678" s="144"/>
      <c r="F1678" s="144"/>
      <c r="G1678" s="144"/>
      <c r="H1678" s="144"/>
      <c r="I1678" s="145"/>
      <c r="J1678" s="154"/>
      <c r="K1678" s="154"/>
      <c r="L1678" s="154"/>
      <c r="M1678" s="154"/>
      <c r="N1678" s="154"/>
      <c r="O1678" s="154"/>
      <c r="P1678" s="154"/>
      <c r="Q1678" s="154"/>
      <c r="R1678" s="154"/>
      <c r="S1678" s="154"/>
      <c r="T1678" s="154"/>
      <c r="U1678" s="154"/>
      <c r="V1678" s="154"/>
      <c r="W1678" s="154"/>
      <c r="X1678" s="154"/>
      <c r="Y1678" s="154"/>
      <c r="Z1678" s="154"/>
      <c r="AA1678" s="154"/>
      <c r="AB1678" s="154"/>
      <c r="AC1678" s="154"/>
      <c r="AD1678" s="154"/>
      <c r="AE1678" s="154"/>
      <c r="AF1678" s="154"/>
      <c r="AG1678" s="154"/>
      <c r="AH1678" s="154"/>
      <c r="AI1678" s="154"/>
      <c r="AJ1678" s="154"/>
      <c r="AK1678" s="154"/>
      <c r="AL1678" s="154"/>
      <c r="AM1678" s="154"/>
      <c r="BG1678" s="13" t="s">
        <v>432</v>
      </c>
      <c r="BH1678" s="13" t="s">
        <v>432</v>
      </c>
    </row>
    <row r="1679" spans="1:61" ht="9.75" hidden="1" customHeight="1" x14ac:dyDescent="0.15">
      <c r="A1679" s="140" t="s">
        <v>292</v>
      </c>
      <c r="B1679" s="141"/>
      <c r="C1679" s="141"/>
      <c r="D1679" s="141"/>
      <c r="E1679" s="141"/>
      <c r="F1679" s="141"/>
      <c r="G1679" s="141"/>
      <c r="H1679" s="141"/>
      <c r="I1679" s="142"/>
      <c r="J1679" s="154"/>
      <c r="K1679" s="154"/>
      <c r="L1679" s="154"/>
      <c r="M1679" s="154"/>
      <c r="N1679" s="154"/>
      <c r="O1679" s="154"/>
      <c r="P1679" s="154"/>
      <c r="Q1679" s="154"/>
      <c r="R1679" s="154"/>
      <c r="S1679" s="154"/>
      <c r="T1679" s="154"/>
      <c r="U1679" s="154"/>
      <c r="V1679" s="154"/>
      <c r="W1679" s="154"/>
      <c r="X1679" s="154"/>
      <c r="Y1679" s="154"/>
      <c r="Z1679" s="154"/>
      <c r="AA1679" s="154"/>
      <c r="AB1679" s="154"/>
      <c r="AC1679" s="154"/>
      <c r="AD1679" s="154"/>
      <c r="AE1679" s="154"/>
      <c r="AF1679" s="154"/>
      <c r="AG1679" s="154"/>
      <c r="AH1679" s="154"/>
      <c r="AI1679" s="154"/>
      <c r="AJ1679" s="154"/>
      <c r="AK1679" s="154"/>
      <c r="AL1679" s="154"/>
      <c r="AM1679" s="154"/>
      <c r="BG1679" s="13" t="s">
        <v>543</v>
      </c>
      <c r="BH1679" s="13">
        <v>88</v>
      </c>
      <c r="BI1679" s="13" t="str">
        <f>"ITEM"&amp;BH1679&amp; BG1679 &amp;"="&amp; IF(TRIM($J1679)="","",$J1679)</f>
        <v>ITEM88#KBN4_19=</v>
      </c>
    </row>
    <row r="1680" spans="1:61" ht="9.75" hidden="1" customHeight="1" x14ac:dyDescent="0.15">
      <c r="A1680" s="143"/>
      <c r="B1680" s="144"/>
      <c r="C1680" s="144"/>
      <c r="D1680" s="144"/>
      <c r="E1680" s="144"/>
      <c r="F1680" s="144"/>
      <c r="G1680" s="144"/>
      <c r="H1680" s="144"/>
      <c r="I1680" s="145"/>
      <c r="J1680" s="154"/>
      <c r="K1680" s="154"/>
      <c r="L1680" s="154"/>
      <c r="M1680" s="154"/>
      <c r="N1680" s="154"/>
      <c r="O1680" s="154"/>
      <c r="P1680" s="154"/>
      <c r="Q1680" s="154"/>
      <c r="R1680" s="154"/>
      <c r="S1680" s="154"/>
      <c r="T1680" s="154"/>
      <c r="U1680" s="154"/>
      <c r="V1680" s="154"/>
      <c r="W1680" s="154"/>
      <c r="X1680" s="154"/>
      <c r="Y1680" s="154"/>
      <c r="Z1680" s="154"/>
      <c r="AA1680" s="154"/>
      <c r="AB1680" s="154"/>
      <c r="AC1680" s="154"/>
      <c r="AD1680" s="154"/>
      <c r="AE1680" s="154"/>
      <c r="AF1680" s="154"/>
      <c r="AG1680" s="154"/>
      <c r="AH1680" s="154"/>
      <c r="AI1680" s="154"/>
      <c r="AJ1680" s="154"/>
      <c r="AK1680" s="154"/>
      <c r="AL1680" s="154"/>
      <c r="AM1680" s="154"/>
      <c r="BG1680" s="13" t="s">
        <v>432</v>
      </c>
      <c r="BH1680" s="13" t="s">
        <v>432</v>
      </c>
    </row>
    <row r="1681" spans="1:61" ht="9.75" hidden="1" customHeight="1" x14ac:dyDescent="0.15">
      <c r="A1681" s="140" t="s">
        <v>326</v>
      </c>
      <c r="B1681" s="141"/>
      <c r="C1681" s="141"/>
      <c r="D1681" s="141"/>
      <c r="E1681" s="141"/>
      <c r="F1681" s="141"/>
      <c r="G1681" s="141"/>
      <c r="H1681" s="141"/>
      <c r="I1681" s="142"/>
      <c r="J1681" s="185"/>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15">
      <c r="A1682" s="147"/>
      <c r="B1682" s="148"/>
      <c r="C1682" s="148"/>
      <c r="D1682" s="148"/>
      <c r="E1682" s="148"/>
      <c r="F1682" s="148"/>
      <c r="G1682" s="148"/>
      <c r="H1682" s="148"/>
      <c r="I1682" s="149"/>
      <c r="J1682" s="240"/>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15">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15">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15">
      <c r="A1685" s="147"/>
      <c r="B1685" s="148"/>
      <c r="C1685" s="148"/>
      <c r="D1685" s="148"/>
      <c r="E1685" s="148"/>
      <c r="F1685" s="148"/>
      <c r="G1685" s="148"/>
      <c r="H1685" s="148"/>
      <c r="I1685" s="149"/>
      <c r="J1685" s="167"/>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15">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15">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15">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15">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15">
      <c r="A1690" s="140" t="s">
        <v>293</v>
      </c>
      <c r="B1690" s="141"/>
      <c r="C1690" s="141"/>
      <c r="D1690" s="141"/>
      <c r="E1690" s="141"/>
      <c r="F1690" s="141"/>
      <c r="G1690" s="141"/>
      <c r="H1690" s="141"/>
      <c r="I1690" s="142"/>
      <c r="J1690" s="170" t="s">
        <v>127</v>
      </c>
      <c r="K1690" s="168"/>
      <c r="L1690" s="80" t="s">
        <v>122</v>
      </c>
      <c r="M1690" s="80"/>
      <c r="N1690" s="80"/>
      <c r="O1690" s="80"/>
      <c r="P1690" s="80"/>
      <c r="Q1690" s="80"/>
      <c r="R1690" s="80"/>
      <c r="S1690" s="80"/>
      <c r="T1690" s="80"/>
      <c r="U1690" s="80"/>
      <c r="V1690" s="80"/>
      <c r="W1690" s="80"/>
      <c r="X1690" s="169" t="s">
        <v>127</v>
      </c>
      <c r="Y1690" s="168"/>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15">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15">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15">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15">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15">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15">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15">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15">
      <c r="A1698" s="140" t="s">
        <v>290</v>
      </c>
      <c r="B1698" s="141"/>
      <c r="C1698" s="141"/>
      <c r="D1698" s="141"/>
      <c r="E1698" s="141"/>
      <c r="F1698" s="141"/>
      <c r="G1698" s="141"/>
      <c r="H1698" s="141"/>
      <c r="I1698" s="142"/>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543</v>
      </c>
      <c r="BH1698" s="13">
        <v>99</v>
      </c>
      <c r="BI1698" s="13" t="str">
        <f>"ITEM"&amp;BH1698 &amp; BG1698 &amp;"="&amp;IF(TRIM($J1698)="","",TEXT(J1698,"yyyymmdd"))</f>
        <v>ITEM99#KBN4_19=</v>
      </c>
    </row>
    <row r="1699" spans="1:61" ht="9.75" hidden="1" customHeight="1" x14ac:dyDescent="0.15">
      <c r="A1699" s="147"/>
      <c r="B1699" s="148"/>
      <c r="C1699" s="148"/>
      <c r="D1699" s="148"/>
      <c r="E1699" s="148"/>
      <c r="F1699" s="148"/>
      <c r="G1699" s="148"/>
      <c r="H1699" s="148"/>
      <c r="I1699" s="149"/>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432</v>
      </c>
    </row>
    <row r="1700" spans="1:61" ht="9.75" hidden="1" customHeight="1" thickBot="1" x14ac:dyDescent="0.2">
      <c r="A1700" s="143"/>
      <c r="B1700" s="144"/>
      <c r="C1700" s="144"/>
      <c r="D1700" s="144"/>
      <c r="E1700" s="144"/>
      <c r="F1700" s="144"/>
      <c r="G1700" s="144"/>
      <c r="H1700" s="144"/>
      <c r="I1700" s="145"/>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432</v>
      </c>
    </row>
    <row r="1701" spans="1:61" ht="9.75" hidden="1" customHeight="1" x14ac:dyDescent="0.15">
      <c r="A1701" s="231" t="s">
        <v>408</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525</v>
      </c>
      <c r="BH1701" s="13">
        <v>85</v>
      </c>
      <c r="BI1701" s="13" t="str">
        <f>"ITEM"&amp;BH1701 &amp; BG1701 &amp;"="&amp; IF(TRIM($J1701)="","",$J1701)</f>
        <v>ITEM85#KBN4_20=</v>
      </c>
    </row>
    <row r="1702" spans="1:61" ht="9.75" hidden="1" customHeight="1" thickBot="1" x14ac:dyDescent="0.2">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432</v>
      </c>
      <c r="BH1702" s="13" t="s">
        <v>432</v>
      </c>
    </row>
    <row r="1703" spans="1:61" ht="9.75" hidden="1" customHeight="1" x14ac:dyDescent="0.15">
      <c r="A1703" s="140" t="s">
        <v>96</v>
      </c>
      <c r="B1703" s="141"/>
      <c r="C1703" s="141"/>
      <c r="D1703" s="141"/>
      <c r="E1703" s="141"/>
      <c r="F1703" s="141"/>
      <c r="G1703" s="141"/>
      <c r="H1703" s="141"/>
      <c r="I1703" s="142"/>
      <c r="J1703" s="154"/>
      <c r="K1703" s="154"/>
      <c r="L1703" s="154"/>
      <c r="M1703" s="154"/>
      <c r="N1703" s="154"/>
      <c r="O1703" s="154"/>
      <c r="P1703" s="154"/>
      <c r="Q1703" s="154"/>
      <c r="R1703" s="154"/>
      <c r="S1703" s="154"/>
      <c r="T1703" s="154"/>
      <c r="U1703" s="154"/>
      <c r="V1703" s="154"/>
      <c r="W1703" s="154"/>
      <c r="X1703" s="154"/>
      <c r="Y1703" s="154"/>
      <c r="Z1703" s="154"/>
      <c r="AA1703" s="154"/>
      <c r="AB1703" s="154"/>
      <c r="AC1703" s="154"/>
      <c r="AD1703" s="154"/>
      <c r="AE1703" s="154"/>
      <c r="AF1703" s="154"/>
      <c r="AG1703" s="154"/>
      <c r="AH1703" s="154"/>
      <c r="AI1703" s="154"/>
      <c r="AJ1703" s="154"/>
      <c r="AK1703" s="154"/>
      <c r="AL1703" s="154"/>
      <c r="AM1703" s="154"/>
      <c r="BG1703" s="13" t="s">
        <v>525</v>
      </c>
      <c r="BH1703" s="13">
        <v>86</v>
      </c>
      <c r="BI1703" s="13" t="str">
        <f>"ITEM"&amp;BH1703&amp; BG1703 &amp;"="&amp; IF(TRIM($J1703)="","",$J1703)</f>
        <v>ITEM86#KBN4_20=</v>
      </c>
    </row>
    <row r="1704" spans="1:61" ht="9.75" hidden="1" customHeight="1" x14ac:dyDescent="0.15">
      <c r="A1704" s="143"/>
      <c r="B1704" s="144"/>
      <c r="C1704" s="144"/>
      <c r="D1704" s="144"/>
      <c r="E1704" s="144"/>
      <c r="F1704" s="144"/>
      <c r="G1704" s="144"/>
      <c r="H1704" s="144"/>
      <c r="I1704" s="145"/>
      <c r="J1704" s="154"/>
      <c r="K1704" s="154"/>
      <c r="L1704" s="154"/>
      <c r="M1704" s="154"/>
      <c r="N1704" s="154"/>
      <c r="O1704" s="154"/>
      <c r="P1704" s="154"/>
      <c r="Q1704" s="154"/>
      <c r="R1704" s="154"/>
      <c r="S1704" s="154"/>
      <c r="T1704" s="154"/>
      <c r="U1704" s="154"/>
      <c r="V1704" s="154"/>
      <c r="W1704" s="154"/>
      <c r="X1704" s="154"/>
      <c r="Y1704" s="154"/>
      <c r="Z1704" s="154"/>
      <c r="AA1704" s="154"/>
      <c r="AB1704" s="154"/>
      <c r="AC1704" s="154"/>
      <c r="AD1704" s="154"/>
      <c r="AE1704" s="154"/>
      <c r="AF1704" s="154"/>
      <c r="AG1704" s="154"/>
      <c r="AH1704" s="154"/>
      <c r="AI1704" s="154"/>
      <c r="AJ1704" s="154"/>
      <c r="AK1704" s="154"/>
      <c r="AL1704" s="154"/>
      <c r="AM1704" s="154"/>
      <c r="BG1704" s="13" t="s">
        <v>432</v>
      </c>
      <c r="BH1704" s="13" t="s">
        <v>432</v>
      </c>
    </row>
    <row r="1705" spans="1:61" ht="9.75" hidden="1" customHeight="1" x14ac:dyDescent="0.15">
      <c r="A1705" s="140" t="s">
        <v>291</v>
      </c>
      <c r="B1705" s="141"/>
      <c r="C1705" s="141"/>
      <c r="D1705" s="141"/>
      <c r="E1705" s="141"/>
      <c r="F1705" s="141"/>
      <c r="G1705" s="141"/>
      <c r="H1705" s="141"/>
      <c r="I1705" s="142"/>
      <c r="J1705" s="154"/>
      <c r="K1705" s="154"/>
      <c r="L1705" s="154"/>
      <c r="M1705" s="154"/>
      <c r="N1705" s="154"/>
      <c r="O1705" s="154"/>
      <c r="P1705" s="154"/>
      <c r="Q1705" s="154"/>
      <c r="R1705" s="154"/>
      <c r="S1705" s="154"/>
      <c r="T1705" s="154"/>
      <c r="U1705" s="154"/>
      <c r="V1705" s="154"/>
      <c r="W1705" s="154"/>
      <c r="X1705" s="154"/>
      <c r="Y1705" s="154"/>
      <c r="Z1705" s="154"/>
      <c r="AA1705" s="154"/>
      <c r="AB1705" s="154"/>
      <c r="AC1705" s="154"/>
      <c r="AD1705" s="154"/>
      <c r="AE1705" s="154"/>
      <c r="AF1705" s="154"/>
      <c r="AG1705" s="154"/>
      <c r="AH1705" s="154"/>
      <c r="AI1705" s="154"/>
      <c r="AJ1705" s="154"/>
      <c r="AK1705" s="154"/>
      <c r="AL1705" s="154"/>
      <c r="AM1705" s="154"/>
      <c r="BG1705" s="13" t="s">
        <v>525</v>
      </c>
      <c r="BH1705" s="13">
        <v>87</v>
      </c>
      <c r="BI1705" s="13" t="str">
        <f>"ITEM"&amp;BH1705&amp; BG1705 &amp;"="&amp; IF(TRIM($J1705)="","",$J1705)</f>
        <v>ITEM87#KBN4_20=</v>
      </c>
    </row>
    <row r="1706" spans="1:61" ht="9.75" hidden="1" customHeight="1" x14ac:dyDescent="0.15">
      <c r="A1706" s="147"/>
      <c r="B1706" s="148"/>
      <c r="C1706" s="148"/>
      <c r="D1706" s="148"/>
      <c r="E1706" s="148"/>
      <c r="F1706" s="148"/>
      <c r="G1706" s="148"/>
      <c r="H1706" s="148"/>
      <c r="I1706" s="149"/>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BG1706" s="13" t="s">
        <v>432</v>
      </c>
      <c r="BH1706" s="13" t="s">
        <v>432</v>
      </c>
    </row>
    <row r="1707" spans="1:61" ht="9.75" hidden="1" customHeight="1" x14ac:dyDescent="0.15">
      <c r="A1707" s="143"/>
      <c r="B1707" s="144"/>
      <c r="C1707" s="144"/>
      <c r="D1707" s="144"/>
      <c r="E1707" s="144"/>
      <c r="F1707" s="144"/>
      <c r="G1707" s="144"/>
      <c r="H1707" s="144"/>
      <c r="I1707" s="145"/>
      <c r="J1707" s="154"/>
      <c r="K1707" s="154"/>
      <c r="L1707" s="154"/>
      <c r="M1707" s="154"/>
      <c r="N1707" s="154"/>
      <c r="O1707" s="154"/>
      <c r="P1707" s="154"/>
      <c r="Q1707" s="154"/>
      <c r="R1707" s="154"/>
      <c r="S1707" s="154"/>
      <c r="T1707" s="154"/>
      <c r="U1707" s="154"/>
      <c r="V1707" s="154"/>
      <c r="W1707" s="154"/>
      <c r="X1707" s="154"/>
      <c r="Y1707" s="154"/>
      <c r="Z1707" s="154"/>
      <c r="AA1707" s="154"/>
      <c r="AB1707" s="154"/>
      <c r="AC1707" s="154"/>
      <c r="AD1707" s="154"/>
      <c r="AE1707" s="154"/>
      <c r="AF1707" s="154"/>
      <c r="AG1707" s="154"/>
      <c r="AH1707" s="154"/>
      <c r="AI1707" s="154"/>
      <c r="AJ1707" s="154"/>
      <c r="AK1707" s="154"/>
      <c r="AL1707" s="154"/>
      <c r="AM1707" s="154"/>
      <c r="BG1707" s="13" t="s">
        <v>432</v>
      </c>
      <c r="BH1707" s="13" t="s">
        <v>432</v>
      </c>
    </row>
    <row r="1708" spans="1:61" ht="9.75" hidden="1" customHeight="1" x14ac:dyDescent="0.15">
      <c r="A1708" s="140" t="s">
        <v>292</v>
      </c>
      <c r="B1708" s="141"/>
      <c r="C1708" s="141"/>
      <c r="D1708" s="141"/>
      <c r="E1708" s="141"/>
      <c r="F1708" s="141"/>
      <c r="G1708" s="141"/>
      <c r="H1708" s="141"/>
      <c r="I1708" s="142"/>
      <c r="J1708" s="154"/>
      <c r="K1708" s="154"/>
      <c r="L1708" s="154"/>
      <c r="M1708" s="154"/>
      <c r="N1708" s="154"/>
      <c r="O1708" s="154"/>
      <c r="P1708" s="154"/>
      <c r="Q1708" s="154"/>
      <c r="R1708" s="154"/>
      <c r="S1708" s="154"/>
      <c r="T1708" s="154"/>
      <c r="U1708" s="154"/>
      <c r="V1708" s="154"/>
      <c r="W1708" s="154"/>
      <c r="X1708" s="154"/>
      <c r="Y1708" s="154"/>
      <c r="Z1708" s="154"/>
      <c r="AA1708" s="154"/>
      <c r="AB1708" s="154"/>
      <c r="AC1708" s="154"/>
      <c r="AD1708" s="154"/>
      <c r="AE1708" s="154"/>
      <c r="AF1708" s="154"/>
      <c r="AG1708" s="154"/>
      <c r="AH1708" s="154"/>
      <c r="AI1708" s="154"/>
      <c r="AJ1708" s="154"/>
      <c r="AK1708" s="154"/>
      <c r="AL1708" s="154"/>
      <c r="AM1708" s="154"/>
      <c r="BG1708" s="13" t="s">
        <v>525</v>
      </c>
      <c r="BH1708" s="13">
        <v>88</v>
      </c>
      <c r="BI1708" s="13" t="str">
        <f>"ITEM"&amp;BH1708&amp; BG1708 &amp;"="&amp; IF(TRIM($J1708)="","",$J1708)</f>
        <v>ITEM88#KBN4_20=</v>
      </c>
    </row>
    <row r="1709" spans="1:61" ht="9.75" hidden="1" customHeight="1" x14ac:dyDescent="0.15">
      <c r="A1709" s="143"/>
      <c r="B1709" s="144"/>
      <c r="C1709" s="144"/>
      <c r="D1709" s="144"/>
      <c r="E1709" s="144"/>
      <c r="F1709" s="144"/>
      <c r="G1709" s="144"/>
      <c r="H1709" s="144"/>
      <c r="I1709" s="145"/>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BG1709" s="13" t="s">
        <v>432</v>
      </c>
      <c r="BH1709" s="13" t="s">
        <v>432</v>
      </c>
    </row>
    <row r="1710" spans="1:61" ht="9.75" hidden="1" customHeight="1" x14ac:dyDescent="0.15">
      <c r="A1710" s="140" t="s">
        <v>326</v>
      </c>
      <c r="B1710" s="141"/>
      <c r="C1710" s="141"/>
      <c r="D1710" s="141"/>
      <c r="E1710" s="141"/>
      <c r="F1710" s="141"/>
      <c r="G1710" s="141"/>
      <c r="H1710" s="141"/>
      <c r="I1710" s="142"/>
      <c r="J1710" s="185"/>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15">
      <c r="A1711" s="147"/>
      <c r="B1711" s="148"/>
      <c r="C1711" s="148"/>
      <c r="D1711" s="148"/>
      <c r="E1711" s="148"/>
      <c r="F1711" s="148"/>
      <c r="G1711" s="148"/>
      <c r="H1711" s="148"/>
      <c r="I1711" s="149"/>
      <c r="J1711" s="240"/>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15">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15">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15">
      <c r="A1714" s="147"/>
      <c r="B1714" s="148"/>
      <c r="C1714" s="148"/>
      <c r="D1714" s="148"/>
      <c r="E1714" s="148"/>
      <c r="F1714" s="148"/>
      <c r="G1714" s="148"/>
      <c r="H1714" s="148"/>
      <c r="I1714" s="149"/>
      <c r="J1714" s="167"/>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15">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15">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15">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15">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15">
      <c r="A1719" s="140" t="s">
        <v>293</v>
      </c>
      <c r="B1719" s="141"/>
      <c r="C1719" s="141"/>
      <c r="D1719" s="141"/>
      <c r="E1719" s="141"/>
      <c r="F1719" s="141"/>
      <c r="G1719" s="141"/>
      <c r="H1719" s="141"/>
      <c r="I1719" s="142"/>
      <c r="J1719" s="170" t="s">
        <v>127</v>
      </c>
      <c r="K1719" s="168"/>
      <c r="L1719" s="80" t="s">
        <v>122</v>
      </c>
      <c r="M1719" s="80"/>
      <c r="N1719" s="80"/>
      <c r="O1719" s="80"/>
      <c r="P1719" s="80"/>
      <c r="Q1719" s="80"/>
      <c r="R1719" s="80"/>
      <c r="S1719" s="80"/>
      <c r="T1719" s="80"/>
      <c r="U1719" s="80"/>
      <c r="V1719" s="80"/>
      <c r="W1719" s="80"/>
      <c r="X1719" s="169" t="s">
        <v>127</v>
      </c>
      <c r="Y1719" s="168"/>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15">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15">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15">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15">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15">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15">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15">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15">
      <c r="A1727" s="140" t="s">
        <v>290</v>
      </c>
      <c r="B1727" s="141"/>
      <c r="C1727" s="141"/>
      <c r="D1727" s="141"/>
      <c r="E1727" s="141"/>
      <c r="F1727" s="141"/>
      <c r="G1727" s="141"/>
      <c r="H1727" s="141"/>
      <c r="I1727" s="142"/>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525</v>
      </c>
      <c r="BH1727" s="13">
        <v>99</v>
      </c>
      <c r="BI1727" s="13" t="str">
        <f>"ITEM"&amp;BH1727 &amp; BG1727 &amp;"="&amp;IF(TRIM($J1727)="","",TEXT(J1727,"yyyymmdd"))</f>
        <v>ITEM99#KBN4_20=</v>
      </c>
    </row>
    <row r="1728" spans="1:61" ht="9.75" hidden="1" customHeight="1" x14ac:dyDescent="0.15">
      <c r="A1728" s="147"/>
      <c r="B1728" s="148"/>
      <c r="C1728" s="148"/>
      <c r="D1728" s="148"/>
      <c r="E1728" s="148"/>
      <c r="F1728" s="148"/>
      <c r="G1728" s="148"/>
      <c r="H1728" s="148"/>
      <c r="I1728" s="149"/>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432</v>
      </c>
    </row>
    <row r="1729" spans="1:61" ht="9.75" hidden="1" customHeight="1" x14ac:dyDescent="0.15">
      <c r="A1729" s="143"/>
      <c r="B1729" s="144"/>
      <c r="C1729" s="144"/>
      <c r="D1729" s="144"/>
      <c r="E1729" s="144"/>
      <c r="F1729" s="144"/>
      <c r="G1729" s="144"/>
      <c r="H1729" s="144"/>
      <c r="I1729" s="145"/>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432</v>
      </c>
    </row>
    <row r="1730" spans="1:61" ht="9.75" customHeight="1" x14ac:dyDescent="0.15">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15">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9.75" customHeight="1" x14ac:dyDescent="0.15">
      <c r="A1732" s="140" t="s">
        <v>110</v>
      </c>
      <c r="B1732" s="141"/>
      <c r="C1732" s="141"/>
      <c r="D1732" s="141"/>
      <c r="E1732" s="141"/>
      <c r="F1732" s="141"/>
      <c r="G1732" s="141"/>
      <c r="H1732" s="141"/>
      <c r="I1732" s="142"/>
      <c r="J1732" s="158" t="s">
        <v>628</v>
      </c>
      <c r="K1732" s="159"/>
      <c r="L1732" s="159"/>
      <c r="M1732" s="159"/>
      <c r="N1732" s="159"/>
      <c r="O1732" s="159"/>
      <c r="P1732" s="159"/>
      <c r="Q1732" s="159"/>
      <c r="R1732" s="159"/>
      <c r="S1732" s="159"/>
      <c r="T1732" s="159"/>
      <c r="U1732" s="159"/>
      <c r="V1732" s="159"/>
      <c r="W1732" s="159"/>
      <c r="X1732" s="159"/>
      <c r="Y1732" s="159"/>
      <c r="Z1732" s="159"/>
      <c r="AA1732" s="159"/>
      <c r="AB1732" s="159"/>
      <c r="AC1732" s="159"/>
      <c r="AD1732" s="159"/>
      <c r="AE1732" s="159"/>
      <c r="AF1732" s="159"/>
      <c r="AG1732" s="159"/>
      <c r="AH1732" s="159"/>
      <c r="AI1732" s="159"/>
      <c r="AJ1732" s="159"/>
      <c r="AK1732" s="159"/>
      <c r="AL1732" s="159"/>
      <c r="AM1732" s="160"/>
      <c r="BH1732" s="13">
        <v>100</v>
      </c>
      <c r="BI1732" s="13" t="str">
        <f>"ITEM"&amp;BH1732&amp; BG1732 &amp;"="&amp; IF(TRIM($J1732)="","",$J1732)</f>
        <v>ITEM100=＜こころの健康総合センターにおける保管・消去＞
・申請書等（紙）は、執務室内に設置された施錠された書庫に保管している。
　処分時は職員の立ち合いのもと、溶解処理している。
・執務室は退庁時に施錠し、機械による警備を行っている。
・端末機とシステムは専用回線で接続されており、ログイン時には静脈認証が必要である。
　また、専用回線のシステム内からデータを複写する（持ち出す）には、許可が必要。
＜中間サーバー・プラットフォームにおける保管＞
・中間サーバー・プラットフォームはデータセンターに設置しており、データセンターへの入館及びサーバー室への入室を厳重に管理している。
・特定個人情報は、サーバー室に設置された中間サーバーのデータベース内に保管され、バックアップもデータベース上に保存されている。
＜団体内統合宛名システムにおける保管＞
・入退室管理を行っているサーバー室で管理するとともに、監視カメラによる入退室者及びシステム操作者の監視を行っている。また不要な電子記録媒体、電子機器の持込みがないかを確認している。
・特定個人情報は、サーバー室内に設置された団体内統合宛名システムのデータベース内に保存し、バックアップも同室内の機器に保存している。</v>
      </c>
    </row>
    <row r="1733" spans="1:61" ht="9.75" customHeight="1" x14ac:dyDescent="0.15">
      <c r="A1733" s="147"/>
      <c r="B1733" s="148"/>
      <c r="C1733" s="148"/>
      <c r="D1733" s="148"/>
      <c r="E1733" s="148"/>
      <c r="F1733" s="148"/>
      <c r="G1733" s="148"/>
      <c r="H1733" s="148"/>
      <c r="I1733" s="149"/>
      <c r="J1733" s="161"/>
      <c r="K1733" s="162"/>
      <c r="L1733" s="162"/>
      <c r="M1733" s="162"/>
      <c r="N1733" s="162"/>
      <c r="O1733" s="162"/>
      <c r="P1733" s="162"/>
      <c r="Q1733" s="162"/>
      <c r="R1733" s="162"/>
      <c r="S1733" s="162"/>
      <c r="T1733" s="162"/>
      <c r="U1733" s="162"/>
      <c r="V1733" s="162"/>
      <c r="W1733" s="162"/>
      <c r="X1733" s="162"/>
      <c r="Y1733" s="162"/>
      <c r="Z1733" s="162"/>
      <c r="AA1733" s="162"/>
      <c r="AB1733" s="162"/>
      <c r="AC1733" s="162"/>
      <c r="AD1733" s="162"/>
      <c r="AE1733" s="162"/>
      <c r="AF1733" s="162"/>
      <c r="AG1733" s="162"/>
      <c r="AH1733" s="162"/>
      <c r="AI1733" s="162"/>
      <c r="AJ1733" s="162"/>
      <c r="AK1733" s="162"/>
      <c r="AL1733" s="162"/>
      <c r="AM1733" s="163"/>
      <c r="BH1733" s="13" t="s">
        <v>432</v>
      </c>
    </row>
    <row r="1734" spans="1:61" ht="215.25" customHeight="1" x14ac:dyDescent="0.15">
      <c r="A1734" s="143"/>
      <c r="B1734" s="144"/>
      <c r="C1734" s="144"/>
      <c r="D1734" s="144"/>
      <c r="E1734" s="144"/>
      <c r="F1734" s="144"/>
      <c r="G1734" s="144"/>
      <c r="H1734" s="144"/>
      <c r="I1734" s="145"/>
      <c r="J1734" s="161"/>
      <c r="K1734" s="162"/>
      <c r="L1734" s="162"/>
      <c r="M1734" s="162"/>
      <c r="N1734" s="162"/>
      <c r="O1734" s="162"/>
      <c r="P1734" s="162"/>
      <c r="Q1734" s="162"/>
      <c r="R1734" s="162"/>
      <c r="S1734" s="162"/>
      <c r="T1734" s="162"/>
      <c r="U1734" s="162"/>
      <c r="V1734" s="162"/>
      <c r="W1734" s="162"/>
      <c r="X1734" s="162"/>
      <c r="Y1734" s="162"/>
      <c r="Z1734" s="162"/>
      <c r="AA1734" s="162"/>
      <c r="AB1734" s="162"/>
      <c r="AC1734" s="162"/>
      <c r="AD1734" s="162"/>
      <c r="AE1734" s="162"/>
      <c r="AF1734" s="162"/>
      <c r="AG1734" s="162"/>
      <c r="AH1734" s="162"/>
      <c r="AI1734" s="162"/>
      <c r="AJ1734" s="162"/>
      <c r="AK1734" s="162"/>
      <c r="AL1734" s="162"/>
      <c r="AM1734" s="163"/>
      <c r="BH1734" s="13" t="s">
        <v>432</v>
      </c>
    </row>
    <row r="1735" spans="1:61" ht="9.75" customHeight="1" x14ac:dyDescent="0.15">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15">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15">
      <c r="A1737" s="120"/>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15">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15">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3" priority="362">
      <formula>$AO$170=TRUE</formula>
    </cfRule>
  </conditionalFormatting>
  <conditionalFormatting sqref="J15">
    <cfRule type="expression" dxfId="32" priority="361">
      <formula>$AO$170=TRUE</formula>
    </cfRule>
  </conditionalFormatting>
  <conditionalFormatting sqref="J10">
    <cfRule type="expression" dxfId="31" priority="360">
      <formula>$AO$170=TRUE</formula>
    </cfRule>
  </conditionalFormatting>
  <conditionalFormatting sqref="J26:J27">
    <cfRule type="expression" dxfId="30" priority="359">
      <formula>$AO$170=TRUE</formula>
    </cfRule>
  </conditionalFormatting>
  <conditionalFormatting sqref="J554:AM582 J585:AM700 J703:AM847 J850:AM994 J997:AM1141">
    <cfRule type="expression" dxfId="29" priority="23">
      <formula>OR($BF$550&lt;&gt;TRUE,$BF$554=TRUE)</formula>
    </cfRule>
  </conditionalFormatting>
  <conditionalFormatting sqref="J1142:AM1170 J1173:AM1288 J1291:AM1435 J1438:AM1582 J1585:AM1729">
    <cfRule type="expression" dxfId="28"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7" priority="21">
      <formula>$BF$116&lt;&gt;1</formula>
    </cfRule>
  </conditionalFormatting>
  <conditionalFormatting sqref="J135:AM140">
    <cfRule type="expression" dxfId="26" priority="20">
      <formula>OR($BF$116&lt;&gt;1,$BF$131&lt;&gt;1)</formula>
    </cfRule>
  </conditionalFormatting>
  <conditionalFormatting sqref="J158:AM163">
    <cfRule type="expression" dxfId="25" priority="19">
      <formula>OR($BF$116&lt;&gt;1,$BF$154&lt;&gt;1)</formula>
    </cfRule>
  </conditionalFormatting>
  <conditionalFormatting sqref="J179:AM184">
    <cfRule type="expression" dxfId="24" priority="18">
      <formula>OR($BF$116&lt;&gt;1,$BF$175&lt;&gt;1)</formula>
    </cfRule>
  </conditionalFormatting>
  <conditionalFormatting sqref="J200:AM205">
    <cfRule type="expression" dxfId="23" priority="17">
      <formula>OR($BF$116&lt;&gt;1,$BF$196&lt;&gt;1)</formula>
    </cfRule>
  </conditionalFormatting>
  <conditionalFormatting sqref="J221:AM226">
    <cfRule type="expression" dxfId="22" priority="16">
      <formula>OR($BF$116&lt;&gt;1,$BF$217&lt;&gt;1)</formula>
    </cfRule>
  </conditionalFormatting>
  <conditionalFormatting sqref="J244:AM249">
    <cfRule type="expression" dxfId="21" priority="15">
      <formula>OR($BF$116&lt;&gt;1,$BF$240&lt;&gt;1)</formula>
    </cfRule>
  </conditionalFormatting>
  <conditionalFormatting sqref="J265:AM270">
    <cfRule type="expression" dxfId="20" priority="14">
      <formula>OR($BF$116&lt;&gt;1,$BF$261&lt;&gt;1)</formula>
    </cfRule>
  </conditionalFormatting>
  <conditionalFormatting sqref="J286:AM291">
    <cfRule type="expression" dxfId="19" priority="13">
      <formula>OR($BF$116&lt;&gt;1,$BF$282&lt;&gt;1)</formula>
    </cfRule>
  </conditionalFormatting>
  <conditionalFormatting sqref="J307:AM312">
    <cfRule type="expression" dxfId="18" priority="12">
      <formula>OR($BF$116&lt;&gt;1,$BF$303&lt;&gt;1)</formula>
    </cfRule>
  </conditionalFormatting>
  <conditionalFormatting sqref="J328:AM333">
    <cfRule type="expression" dxfId="17" priority="11">
      <formula>OR($BF$116&lt;&gt;1,$BF$324&lt;&gt;1)</formula>
    </cfRule>
  </conditionalFormatting>
  <conditionalFormatting sqref="J351:AM356">
    <cfRule type="expression" dxfId="16" priority="10">
      <formula>OR($BF$116&lt;&gt;1,$BF$347&lt;&gt;1)</formula>
    </cfRule>
  </conditionalFormatting>
  <conditionalFormatting sqref="J372:AM377">
    <cfRule type="expression" dxfId="15" priority="9">
      <formula>OR($BF$116&lt;&gt;1,$BF$368&lt;&gt;1)</formula>
    </cfRule>
  </conditionalFormatting>
  <conditionalFormatting sqref="J393:AM398">
    <cfRule type="expression" dxfId="14" priority="8">
      <formula>OR($BF$116&lt;&gt;1,$BF$389&lt;&gt;1)</formula>
    </cfRule>
  </conditionalFormatting>
  <conditionalFormatting sqref="J414:AM419">
    <cfRule type="expression" dxfId="13" priority="7">
      <formula>OR($BF$116&lt;&gt;1,$BF$410&lt;&gt;1)</formula>
    </cfRule>
  </conditionalFormatting>
  <conditionalFormatting sqref="J435:AM440">
    <cfRule type="expression" dxfId="12" priority="6">
      <formula>OR($BF$116&lt;&gt;1,$BF$431&lt;&gt;1)</formula>
    </cfRule>
  </conditionalFormatting>
  <conditionalFormatting sqref="J458:AM463">
    <cfRule type="expression" dxfId="11" priority="5">
      <formula>OR($BF$116&lt;&gt;1,$BF$454&lt;&gt;1)</formula>
    </cfRule>
  </conditionalFormatting>
  <conditionalFormatting sqref="J479:AM484">
    <cfRule type="expression" dxfId="10" priority="4">
      <formula>OR($BF$116&lt;&gt;1,$BF$475&lt;&gt;1)</formula>
    </cfRule>
  </conditionalFormatting>
  <conditionalFormatting sqref="J500:AM505">
    <cfRule type="expression" dxfId="9" priority="3">
      <formula>OR($BF$116&lt;&gt;1,$BF$496&lt;&gt;1)</formula>
    </cfRule>
  </conditionalFormatting>
  <conditionalFormatting sqref="J521:AM526">
    <cfRule type="expression" dxfId="8" priority="2">
      <formula>OR($BF$116&lt;&gt;1,$BF$517&lt;&gt;1)</formula>
    </cfRule>
  </conditionalFormatting>
  <conditionalFormatting sqref="J542:AM547">
    <cfRule type="expression" dxfId="7" priority="1">
      <formula>OR($BF$116&lt;&gt;1,$BF$538&lt;&gt;1)</formula>
    </cfRule>
  </conditionalFormatting>
  <dataValidations count="11">
    <dataValidation type="whole" imeMode="halfAlpha" allowBlank="1" showInputMessage="1" showErrorMessage="1" errorTitle="入力エラー" error="件数は半角数字で入力してください。" sqref="AH550:AK551 S550:V551">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dataValidation type="date" allowBlank="1" showInputMessage="1" showErrorMessage="1" errorTitle="日付入力エラー" error="正しい日付を入力してください。_x000a_（例：平成２６年４月１日、2014/4/1）" sqref="J112:AM113">
      <formula1>18264</formula1>
      <formula2>73415</formula2>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formula1>$CD$2:$CD$3</formula1>
    </dataValidation>
    <dataValidation type="list" allowBlank="1" showInputMessage="1" showErrorMessage="1" errorTitle="入力エラー" error="正しい選択肢を選んでください。" sqref="K116:Q117">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formula1>$CI$2:$CI$4</formula1>
    </dataValidation>
    <dataValidation type="whole" imeMode="halfAlpha" allowBlank="1" showInputMessage="1" showErrorMessage="1" errorTitle="入力エラー" error="件数は半角数字で入力してください。" sqref="M118:Q119">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5" manualBreakCount="5">
    <brk id="64" max="38" man="1"/>
    <brk id="113" max="38" man="1"/>
    <brk id="547" max="38" man="1"/>
    <brk id="622"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view="pageBreakPreview" zoomScaleNormal="100" zoomScaleSheetLayoutView="100" workbookViewId="0">
      <selection activeCell="A59" sqref="A59:AO61"/>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61"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61" ht="9.75" customHeight="1" x14ac:dyDescent="0.15">
      <c r="A3" s="290" t="s">
        <v>629</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ITEM1_1=・受給者番号
・管理自治体名
・個人番号
・受給者氏名（漢字）
・受給者氏名（カナ）
・受給者生年月日
・受給者性別
・受給者居住自治体
・受給者電話番号
・受給者住所
・履歴更新日
・決裁日（認定日）
・市町村受付日
・開始有効期限
・終了有効期限
・所得区分（自己負担限度額）
・重度かつ継続
・主病名
・副病名
・保険種類
・保険者名
・保険証記号
・保険証番号
・生保福祉事務所
・医療機関名
・入力日
・入力者ID</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9.7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15">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9.75" customHeight="1" x14ac:dyDescent="0.15">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15">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O227"/>
  <sheetViews>
    <sheetView tabSelected="1" view="pageBreakPreview" topLeftCell="J1" zoomScaleNormal="100" zoomScaleSheetLayoutView="100" zoomScalePageLayoutView="85" workbookViewId="0">
      <selection activeCell="A59" sqref="A59:AO61"/>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0" t="s">
        <v>431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Z1" s="7"/>
      <c r="BI1" s="12" t="str">
        <f>"FORM=3"</f>
        <v>FORM=3</v>
      </c>
      <c r="BJ1" s="23"/>
      <c r="BM1" s="23"/>
    </row>
    <row r="2" spans="1:93" ht="9.75" customHeight="1" x14ac:dyDescent="0.15">
      <c r="A2" s="150"/>
      <c r="B2" s="150"/>
      <c r="C2" s="150"/>
      <c r="D2" s="150"/>
      <c r="E2" s="150"/>
      <c r="F2" s="150"/>
      <c r="G2" s="150"/>
      <c r="H2" s="150"/>
      <c r="I2" s="150"/>
      <c r="J2" s="150"/>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Z2" s="7"/>
      <c r="BI2" s="12" t="str">
        <f>"VER=1.00"</f>
        <v>VER=1.00</v>
      </c>
      <c r="BJ2" s="23"/>
      <c r="BM2" s="23"/>
      <c r="BR2" s="12"/>
      <c r="BS2" s="12"/>
      <c r="BT2" s="12"/>
      <c r="BU2" s="12"/>
      <c r="BV2" s="12"/>
      <c r="BW2" s="12"/>
      <c r="BX2" s="12"/>
      <c r="BY2" s="12"/>
      <c r="BZ2" s="12"/>
      <c r="CA2" s="12"/>
      <c r="CB2" s="12"/>
    </row>
    <row r="3" spans="1:93" s="12" customFormat="1" ht="9.75" customHeight="1" x14ac:dyDescent="0.15">
      <c r="A3" s="307" t="s">
        <v>303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158" t="s">
        <v>594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AZ5" s="7"/>
      <c r="BG5" s="22"/>
      <c r="BH5" s="22">
        <v>1</v>
      </c>
      <c r="BI5" s="4" t="str">
        <f>"ITEM"&amp;BH5&amp; BG5 &amp;"="&amp; IF(TRIM($A5)="","",$A5)</f>
        <v>ITEM1=自立支援医療費（精神通院）支給認定に関する情報ファイル（精神通院）</v>
      </c>
      <c r="BJ5" s="23"/>
      <c r="BK5" s="22"/>
      <c r="BM5" s="23"/>
      <c r="BP5" s="4"/>
      <c r="BQ5" s="4"/>
      <c r="CA5" s="12" t="s">
        <v>259</v>
      </c>
      <c r="CB5" s="14"/>
      <c r="CD5" s="12" t="s">
        <v>262</v>
      </c>
      <c r="CE5" s="12" t="s">
        <v>164</v>
      </c>
      <c r="CG5" s="12" t="s">
        <v>166</v>
      </c>
      <c r="CJ5" s="4"/>
      <c r="CL5" s="4"/>
      <c r="CM5" s="4"/>
    </row>
    <row r="6" spans="1:93" s="12" customFormat="1"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AZ6" s="7"/>
      <c r="BG6" s="22"/>
      <c r="BH6" s="22" t="s">
        <v>432</v>
      </c>
      <c r="BI6" s="13"/>
      <c r="BJ6" s="23"/>
      <c r="BK6" s="22"/>
      <c r="BM6" s="23"/>
      <c r="BO6" s="4"/>
      <c r="BP6" s="4"/>
      <c r="BQ6" s="4"/>
      <c r="CD6" s="12" t="s">
        <v>261</v>
      </c>
      <c r="CJ6" s="4"/>
      <c r="CL6" s="4"/>
      <c r="CM6" s="4"/>
    </row>
    <row r="7" spans="1:93" ht="9.75" customHeight="1" x14ac:dyDescent="0.15">
      <c r="A7" s="307" t="s">
        <v>305</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299" t="s">
        <v>27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432</v>
      </c>
      <c r="BJ9" s="23"/>
      <c r="BM9" s="23"/>
      <c r="BR9" s="12"/>
      <c r="BS9" s="12"/>
      <c r="BT9" s="12"/>
      <c r="BU9" s="12"/>
      <c r="BV9" s="12"/>
      <c r="BW9" s="12"/>
      <c r="BX9" s="12"/>
      <c r="BY9" s="12"/>
      <c r="BZ9" s="12"/>
    </row>
    <row r="10" spans="1:93" ht="9.75" customHeight="1" x14ac:dyDescent="0.15">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9.75" customHeight="1" x14ac:dyDescent="0.15">
      <c r="A11" s="309" t="s">
        <v>28</v>
      </c>
      <c r="B11" s="310"/>
      <c r="C11" s="310"/>
      <c r="D11" s="310"/>
      <c r="E11" s="310"/>
      <c r="F11" s="310"/>
      <c r="G11" s="310"/>
      <c r="H11" s="310"/>
      <c r="I11" s="311"/>
      <c r="J11" s="222" t="s">
        <v>630</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4"/>
      <c r="BB11" s="12"/>
      <c r="BC11" s="12"/>
      <c r="BD11" s="12"/>
      <c r="BF11" s="10"/>
      <c r="BH11" s="22">
        <v>2</v>
      </c>
      <c r="BI11" s="4" t="str">
        <f>"ITEM"&amp;BH11&amp; BG11 &amp;"="&amp; IF(TRIM($J11)="","",$J11)</f>
        <v>ITEM2=なし
（市町村の窓口で個人番号を記入した申請書（紙）を受付している。市町村において書類を精査した後に府に進達されてくるため、府においては目的外の入手が行われるリスクはない）</v>
      </c>
      <c r="BJ11" s="23"/>
      <c r="BL11" s="11"/>
      <c r="BM11" s="23"/>
      <c r="BN11" s="11"/>
      <c r="BO11" s="12"/>
      <c r="BP11" s="12"/>
      <c r="BQ11" s="12"/>
      <c r="BR11" s="12"/>
      <c r="BS11" s="12"/>
      <c r="BT11" s="12"/>
      <c r="BU11" s="12"/>
      <c r="BV11" s="12"/>
      <c r="BW11" s="12"/>
      <c r="BX11" s="12"/>
      <c r="BY11" s="12"/>
      <c r="BZ11" s="12"/>
    </row>
    <row r="12" spans="1:93" ht="9.75" customHeight="1" x14ac:dyDescent="0.15">
      <c r="A12" s="309"/>
      <c r="B12" s="310"/>
      <c r="C12" s="310"/>
      <c r="D12" s="310"/>
      <c r="E12" s="310"/>
      <c r="F12" s="310"/>
      <c r="G12" s="310"/>
      <c r="H12" s="310"/>
      <c r="I12" s="311"/>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7"/>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9.75" customHeight="1" x14ac:dyDescent="0.15">
      <c r="A13" s="309"/>
      <c r="B13" s="310"/>
      <c r="C13" s="310"/>
      <c r="D13" s="310"/>
      <c r="E13" s="310"/>
      <c r="F13" s="310"/>
      <c r="G13" s="310"/>
      <c r="H13" s="310"/>
      <c r="I13" s="311"/>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7"/>
      <c r="BF13" s="10"/>
      <c r="BH13" s="22" t="s">
        <v>432</v>
      </c>
      <c r="BI13" s="11"/>
      <c r="BJ13" s="23"/>
      <c r="BL13" s="11"/>
      <c r="BM13" s="23"/>
      <c r="BN13" s="11"/>
      <c r="BO13" s="10"/>
      <c r="BP13" s="11"/>
      <c r="BQ13" s="11"/>
      <c r="BR13" s="11"/>
      <c r="BS13" s="12"/>
      <c r="BT13" s="12"/>
      <c r="BU13" s="12"/>
      <c r="BV13" s="12"/>
      <c r="BW13" s="12"/>
      <c r="BX13" s="12"/>
      <c r="BY13" s="12"/>
      <c r="BZ13" s="12"/>
    </row>
    <row r="14" spans="1:93" ht="9.75" customHeight="1" x14ac:dyDescent="0.15">
      <c r="A14" s="309"/>
      <c r="B14" s="310"/>
      <c r="C14" s="310"/>
      <c r="D14" s="310"/>
      <c r="E14" s="310"/>
      <c r="F14" s="310"/>
      <c r="G14" s="310"/>
      <c r="H14" s="310"/>
      <c r="I14" s="311"/>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7"/>
      <c r="BH14" s="22" t="s">
        <v>432</v>
      </c>
      <c r="BJ14" s="23"/>
      <c r="BM14" s="23"/>
      <c r="BO14" s="10"/>
      <c r="BP14" s="11"/>
      <c r="BQ14" s="11"/>
      <c r="BR14" s="11"/>
    </row>
    <row r="15" spans="1:93" ht="9.75" customHeight="1" x14ac:dyDescent="0.15">
      <c r="A15" s="312" t="s">
        <v>295</v>
      </c>
      <c r="B15" s="313"/>
      <c r="C15" s="313"/>
      <c r="D15" s="313"/>
      <c r="E15" s="313"/>
      <c r="F15" s="313"/>
      <c r="G15" s="313"/>
      <c r="H15" s="313"/>
      <c r="I15" s="313"/>
      <c r="J15" s="296" t="s">
        <v>127</v>
      </c>
      <c r="K15" s="200" t="s">
        <v>631</v>
      </c>
      <c r="L15" s="200"/>
      <c r="M15" s="200"/>
      <c r="N15" s="200"/>
      <c r="O15" s="200"/>
      <c r="P15" s="200"/>
      <c r="Q15" s="200"/>
      <c r="R15" s="200"/>
      <c r="S15" s="200"/>
      <c r="T15" s="193" t="s">
        <v>129</v>
      </c>
      <c r="U15" s="193"/>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09"/>
      <c r="B16" s="310"/>
      <c r="C16" s="310"/>
      <c r="D16" s="310"/>
      <c r="E16" s="310"/>
      <c r="F16" s="310"/>
      <c r="G16" s="310"/>
      <c r="H16" s="310"/>
      <c r="I16" s="310"/>
      <c r="J16" s="189"/>
      <c r="K16" s="201"/>
      <c r="L16" s="201"/>
      <c r="M16" s="201"/>
      <c r="N16" s="201"/>
      <c r="O16" s="201"/>
      <c r="P16" s="201"/>
      <c r="Q16" s="201"/>
      <c r="R16" s="201"/>
      <c r="S16" s="201"/>
      <c r="T16" s="194"/>
      <c r="U16" s="194"/>
      <c r="V16" s="198" t="s">
        <v>242</v>
      </c>
      <c r="W16" s="198"/>
      <c r="X16" s="198"/>
      <c r="Y16" s="198"/>
      <c r="Z16" s="198"/>
      <c r="AA16" s="198"/>
      <c r="AB16" s="198"/>
      <c r="AC16" s="198"/>
      <c r="AD16" s="198"/>
      <c r="AE16" s="198" t="s">
        <v>243</v>
      </c>
      <c r="AF16" s="198"/>
      <c r="AG16" s="198"/>
      <c r="AH16" s="198"/>
      <c r="AI16" s="198"/>
      <c r="AJ16" s="198"/>
      <c r="AK16" s="198"/>
      <c r="AL16" s="198"/>
      <c r="AM16" s="199"/>
      <c r="BH16" s="22" t="s">
        <v>432</v>
      </c>
      <c r="BJ16" s="23"/>
      <c r="BM16" s="23"/>
    </row>
    <row r="17" spans="1:65" ht="9.75" customHeight="1" x14ac:dyDescent="0.15">
      <c r="A17" s="336"/>
      <c r="B17" s="337"/>
      <c r="C17" s="337"/>
      <c r="D17" s="337"/>
      <c r="E17" s="337"/>
      <c r="F17" s="337"/>
      <c r="G17" s="337"/>
      <c r="H17" s="337"/>
      <c r="I17" s="337"/>
      <c r="J17" s="208"/>
      <c r="K17" s="209"/>
      <c r="L17" s="209"/>
      <c r="M17" s="209"/>
      <c r="N17" s="209"/>
      <c r="O17" s="209"/>
      <c r="P17" s="209"/>
      <c r="Q17" s="209"/>
      <c r="R17" s="209"/>
      <c r="S17" s="209"/>
      <c r="T17" s="209"/>
      <c r="U17" s="209"/>
      <c r="V17" s="204" t="s">
        <v>244</v>
      </c>
      <c r="W17" s="204"/>
      <c r="X17" s="204"/>
      <c r="Y17" s="204"/>
      <c r="Z17" s="204"/>
      <c r="AA17" s="204"/>
      <c r="AB17" s="204"/>
      <c r="AC17" s="204"/>
      <c r="AD17" s="204"/>
      <c r="AE17" s="204"/>
      <c r="AF17" s="204"/>
      <c r="AG17" s="204"/>
      <c r="AH17" s="204"/>
      <c r="AI17" s="204"/>
      <c r="AJ17" s="204"/>
      <c r="AK17" s="204"/>
      <c r="AL17" s="204"/>
      <c r="AM17" s="205"/>
      <c r="BH17" s="22" t="s">
        <v>432</v>
      </c>
      <c r="BJ17" s="23"/>
      <c r="BM17" s="23"/>
    </row>
    <row r="18" spans="1:65" ht="9.75" customHeight="1" x14ac:dyDescent="0.15">
      <c r="A18" s="339" t="s">
        <v>29</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BA18" s="4"/>
      <c r="BH18" s="22" t="s">
        <v>432</v>
      </c>
      <c r="BJ18" s="23"/>
      <c r="BM18" s="23"/>
    </row>
    <row r="19" spans="1:65" ht="9.7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432</v>
      </c>
      <c r="BJ19" s="23"/>
      <c r="BM19" s="23"/>
    </row>
    <row r="20" spans="1:65" ht="9.75" customHeight="1" x14ac:dyDescent="0.15">
      <c r="A20" s="158" t="s">
        <v>632</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c r="BA20" s="4"/>
      <c r="BH20" s="22" t="s">
        <v>450</v>
      </c>
      <c r="BI20" s="4" t="str">
        <f>"ITEM"&amp;BH20&amp; BG20 &amp;"="&amp; IF(TRIM($A20)="","",$A20)</f>
        <v>ITEM4_1=特になし</v>
      </c>
      <c r="BJ20" s="23"/>
      <c r="BM20" s="23"/>
    </row>
    <row r="21" spans="1:65" ht="9.75" customHeight="1" x14ac:dyDescent="0.15">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c r="BA21" s="4"/>
      <c r="BE21" s="8"/>
      <c r="BH21" s="22" t="s">
        <v>432</v>
      </c>
      <c r="BJ21" s="23"/>
      <c r="BM21" s="23"/>
    </row>
    <row r="22" spans="1:65" ht="9.75" customHeight="1" x14ac:dyDescent="0.15">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c r="BA22" s="4"/>
      <c r="BE22" s="8"/>
      <c r="BH22" s="22" t="s">
        <v>432</v>
      </c>
      <c r="BJ22" s="23"/>
      <c r="BM22" s="23"/>
    </row>
    <row r="23" spans="1:65" ht="8.25" customHeight="1" x14ac:dyDescent="0.1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c r="BA23" s="4"/>
      <c r="BH23" s="22" t="s">
        <v>432</v>
      </c>
      <c r="BJ23" s="23"/>
      <c r="BM23" s="23"/>
    </row>
    <row r="24" spans="1:65" ht="9.75" hidden="1"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3"/>
      <c r="BA24" s="4"/>
      <c r="BH24" s="22" t="s">
        <v>432</v>
      </c>
      <c r="BJ24" s="23"/>
      <c r="BM24" s="23"/>
    </row>
    <row r="25" spans="1:65" ht="9.75" hidden="1" customHeight="1" x14ac:dyDescent="0.15">
      <c r="A25" s="16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3"/>
      <c r="BA25" s="4"/>
      <c r="BH25" s="22" t="s">
        <v>432</v>
      </c>
      <c r="BJ25" s="23"/>
      <c r="BM25" s="23"/>
    </row>
    <row r="26" spans="1:65" ht="9.75" customHeight="1" x14ac:dyDescent="0.15">
      <c r="A26" s="16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3"/>
      <c r="BA26" s="4"/>
      <c r="BH26" s="22" t="s">
        <v>451</v>
      </c>
      <c r="BI26" s="4" t="str">
        <f>"ITEM"&amp;BH26&amp; BG26 &amp;"="&amp; IF(TRIM($A26)="","",$A26)</f>
        <v>ITEM4_2=</v>
      </c>
      <c r="BJ26" s="23"/>
      <c r="BM26" s="23"/>
    </row>
    <row r="27" spans="1:65" ht="9.75" customHeight="1" x14ac:dyDescent="0.15">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6"/>
      <c r="BH27" s="22" t="s">
        <v>452</v>
      </c>
      <c r="BI27" s="4" t="str">
        <f>"ITEM"&amp;BH27&amp; BG27 &amp;"="&amp; IF(TRIM($A27)="","",$A27)</f>
        <v>ITEM4_3=</v>
      </c>
      <c r="BJ27" s="23"/>
      <c r="BM27" s="23"/>
    </row>
    <row r="28" spans="1:65" ht="9.75" customHeight="1" x14ac:dyDescent="0.15">
      <c r="A28" s="307" t="s">
        <v>306</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432</v>
      </c>
      <c r="BJ28" s="23"/>
      <c r="BM28" s="23"/>
    </row>
    <row r="29" spans="1:65" ht="9.75" customHeight="1" x14ac:dyDescent="0.15">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432</v>
      </c>
      <c r="BJ29" s="23"/>
      <c r="BM29" s="23"/>
    </row>
    <row r="30" spans="1:65" ht="9.75" customHeight="1" x14ac:dyDescent="0.15">
      <c r="A30" s="312" t="s">
        <v>314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432</v>
      </c>
      <c r="BJ30" s="23"/>
      <c r="BM30" s="23"/>
    </row>
    <row r="31" spans="1:65" ht="9.75" customHeight="1" x14ac:dyDescent="0.15">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BH31" s="22" t="s">
        <v>432</v>
      </c>
      <c r="BJ31" s="23"/>
      <c r="BM31" s="23"/>
    </row>
    <row r="32" spans="1:65" ht="9.75" customHeight="1" x14ac:dyDescent="0.15">
      <c r="A32" s="309" t="s">
        <v>49</v>
      </c>
      <c r="B32" s="310"/>
      <c r="C32" s="310"/>
      <c r="D32" s="310"/>
      <c r="E32" s="310"/>
      <c r="F32" s="310"/>
      <c r="G32" s="310"/>
      <c r="H32" s="310"/>
      <c r="I32" s="311"/>
      <c r="J32" s="120" t="s">
        <v>633</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BH32" s="22">
        <v>5</v>
      </c>
      <c r="BI32" s="4" t="str">
        <f>"ITEM"&amp;BH32&amp; BG32 &amp;"="&amp; IF(TRIM($J32)="","",$J32)</f>
        <v>ITEM5=・団体内統合宛名システムは、「職員認証・権限管理機能」によりアクセス制御・各種認証を実施しており、目的を超えた紐付けや事務に必要のない情報との紐付けは不可能である。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c r="BJ32" s="23"/>
      <c r="BM32" s="23"/>
    </row>
    <row r="33" spans="1:65" ht="9.75" customHeight="1" x14ac:dyDescent="0.15">
      <c r="A33" s="309"/>
      <c r="B33" s="310"/>
      <c r="C33" s="310"/>
      <c r="D33" s="310"/>
      <c r="E33" s="310"/>
      <c r="F33" s="310"/>
      <c r="G33" s="310"/>
      <c r="H33" s="310"/>
      <c r="I33" s="311"/>
      <c r="J33" s="11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16"/>
      <c r="BH33" s="22" t="s">
        <v>432</v>
      </c>
      <c r="BJ33" s="23"/>
      <c r="BM33" s="23"/>
    </row>
    <row r="34" spans="1:65" ht="9.75" customHeight="1" x14ac:dyDescent="0.15">
      <c r="A34" s="309"/>
      <c r="B34" s="310"/>
      <c r="C34" s="310"/>
      <c r="D34" s="310"/>
      <c r="E34" s="310"/>
      <c r="F34" s="310"/>
      <c r="G34" s="310"/>
      <c r="H34" s="310"/>
      <c r="I34" s="311"/>
      <c r="J34" s="11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16"/>
      <c r="BH34" s="22" t="s">
        <v>432</v>
      </c>
      <c r="BJ34" s="23"/>
      <c r="BM34" s="23"/>
    </row>
    <row r="35" spans="1:65" ht="33" customHeight="1" x14ac:dyDescent="0.15">
      <c r="A35" s="309"/>
      <c r="B35" s="310"/>
      <c r="C35" s="310"/>
      <c r="D35" s="310"/>
      <c r="E35" s="310"/>
      <c r="F35" s="310"/>
      <c r="G35" s="310"/>
      <c r="H35" s="310"/>
      <c r="I35" s="311"/>
      <c r="J35" s="11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16"/>
      <c r="BH35" s="22" t="s">
        <v>432</v>
      </c>
      <c r="BJ35" s="23"/>
      <c r="BM35" s="23"/>
    </row>
    <row r="36" spans="1:65" ht="9.75" customHeight="1" x14ac:dyDescent="0.15">
      <c r="A36" s="312" t="s">
        <v>296</v>
      </c>
      <c r="B36" s="313"/>
      <c r="C36" s="313"/>
      <c r="D36" s="313"/>
      <c r="E36" s="313"/>
      <c r="F36" s="313"/>
      <c r="G36" s="313"/>
      <c r="H36" s="313"/>
      <c r="I36" s="314"/>
      <c r="J36" s="296" t="s">
        <v>127</v>
      </c>
      <c r="K36" s="200" t="s">
        <v>631</v>
      </c>
      <c r="L36" s="200"/>
      <c r="M36" s="200"/>
      <c r="N36" s="200"/>
      <c r="O36" s="200"/>
      <c r="P36" s="200"/>
      <c r="Q36" s="200"/>
      <c r="R36" s="200"/>
      <c r="S36" s="200"/>
      <c r="T36" s="193" t="s">
        <v>129</v>
      </c>
      <c r="U36" s="193"/>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09"/>
      <c r="B37" s="310"/>
      <c r="C37" s="310"/>
      <c r="D37" s="310"/>
      <c r="E37" s="310"/>
      <c r="F37" s="310"/>
      <c r="G37" s="310"/>
      <c r="H37" s="310"/>
      <c r="I37" s="311"/>
      <c r="J37" s="189"/>
      <c r="K37" s="201"/>
      <c r="L37" s="201"/>
      <c r="M37" s="201"/>
      <c r="N37" s="201"/>
      <c r="O37" s="201"/>
      <c r="P37" s="201"/>
      <c r="Q37" s="201"/>
      <c r="R37" s="201"/>
      <c r="S37" s="201"/>
      <c r="T37" s="194"/>
      <c r="U37" s="194"/>
      <c r="V37" s="198" t="s">
        <v>242</v>
      </c>
      <c r="W37" s="198"/>
      <c r="X37" s="198"/>
      <c r="Y37" s="198"/>
      <c r="Z37" s="198"/>
      <c r="AA37" s="198"/>
      <c r="AB37" s="198"/>
      <c r="AC37" s="198"/>
      <c r="AD37" s="198"/>
      <c r="AE37" s="198" t="s">
        <v>243</v>
      </c>
      <c r="AF37" s="198"/>
      <c r="AG37" s="198"/>
      <c r="AH37" s="198"/>
      <c r="AI37" s="198"/>
      <c r="AJ37" s="198"/>
      <c r="AK37" s="198"/>
      <c r="AL37" s="198"/>
      <c r="AM37" s="199"/>
      <c r="BH37" s="22" t="s">
        <v>432</v>
      </c>
      <c r="BJ37" s="23"/>
      <c r="BM37" s="23"/>
    </row>
    <row r="38" spans="1:65" ht="9.75" customHeight="1" x14ac:dyDescent="0.15">
      <c r="A38" s="309"/>
      <c r="B38" s="310"/>
      <c r="C38" s="310"/>
      <c r="D38" s="310"/>
      <c r="E38" s="310"/>
      <c r="F38" s="310"/>
      <c r="G38" s="310"/>
      <c r="H38" s="310"/>
      <c r="I38" s="311"/>
      <c r="J38" s="208"/>
      <c r="K38" s="209"/>
      <c r="L38" s="209"/>
      <c r="M38" s="209"/>
      <c r="N38" s="209"/>
      <c r="O38" s="209"/>
      <c r="P38" s="209"/>
      <c r="Q38" s="209"/>
      <c r="R38" s="209"/>
      <c r="S38" s="209"/>
      <c r="T38" s="209"/>
      <c r="U38" s="209"/>
      <c r="V38" s="204" t="s">
        <v>244</v>
      </c>
      <c r="W38" s="204"/>
      <c r="X38" s="204"/>
      <c r="Y38" s="204"/>
      <c r="Z38" s="204"/>
      <c r="AA38" s="204"/>
      <c r="AB38" s="204"/>
      <c r="AC38" s="204"/>
      <c r="AD38" s="204"/>
      <c r="AE38" s="204"/>
      <c r="AF38" s="204"/>
      <c r="AG38" s="204"/>
      <c r="AH38" s="204"/>
      <c r="AI38" s="204"/>
      <c r="AJ38" s="204"/>
      <c r="AK38" s="204"/>
      <c r="AL38" s="204"/>
      <c r="AM38" s="205"/>
      <c r="BH38" s="22" t="s">
        <v>432</v>
      </c>
      <c r="BJ38" s="23"/>
      <c r="BM38" s="23"/>
    </row>
    <row r="39" spans="1:65" ht="9.75" customHeight="1" x14ac:dyDescent="0.15">
      <c r="A39" s="333" t="s">
        <v>50</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BH39" s="22" t="s">
        <v>432</v>
      </c>
      <c r="BJ39" s="23"/>
      <c r="BM39" s="23"/>
    </row>
    <row r="40" spans="1:65" ht="9.75" customHeight="1" x14ac:dyDescent="0.1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BH40" s="22" t="s">
        <v>432</v>
      </c>
      <c r="BJ40" s="23"/>
      <c r="BM40" s="23"/>
    </row>
    <row r="41" spans="1:65" ht="9.75" customHeight="1" x14ac:dyDescent="0.15">
      <c r="A41" s="299" t="s">
        <v>72</v>
      </c>
      <c r="B41" s="300"/>
      <c r="C41" s="300"/>
      <c r="D41" s="300"/>
      <c r="E41" s="300"/>
      <c r="F41" s="300"/>
      <c r="G41" s="300"/>
      <c r="H41" s="300"/>
      <c r="I41" s="301"/>
      <c r="J41" s="296" t="s">
        <v>127</v>
      </c>
      <c r="K41" s="200" t="s">
        <v>634</v>
      </c>
      <c r="L41" s="200"/>
      <c r="M41" s="200"/>
      <c r="N41" s="200"/>
      <c r="O41" s="200"/>
      <c r="P41" s="193" t="s">
        <v>129</v>
      </c>
      <c r="Q41" s="193"/>
      <c r="R41" s="193"/>
      <c r="S41" s="193"/>
      <c r="T41" s="193"/>
      <c r="U41" s="193"/>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0"/>
      <c r="B42" s="321"/>
      <c r="C42" s="321"/>
      <c r="D42" s="321"/>
      <c r="E42" s="321"/>
      <c r="F42" s="321"/>
      <c r="G42" s="321"/>
      <c r="H42" s="321"/>
      <c r="I42" s="322"/>
      <c r="J42" s="189"/>
      <c r="K42" s="201"/>
      <c r="L42" s="201"/>
      <c r="M42" s="201"/>
      <c r="N42" s="201"/>
      <c r="O42" s="201"/>
      <c r="P42" s="209"/>
      <c r="Q42" s="209"/>
      <c r="R42" s="209"/>
      <c r="S42" s="209"/>
      <c r="T42" s="209"/>
      <c r="U42" s="209"/>
      <c r="V42" s="204" t="s">
        <v>245</v>
      </c>
      <c r="W42" s="204"/>
      <c r="X42" s="204"/>
      <c r="Y42" s="204"/>
      <c r="Z42" s="204"/>
      <c r="AA42" s="204"/>
      <c r="AB42" s="204"/>
      <c r="AC42" s="204"/>
      <c r="AD42" s="204"/>
      <c r="AE42" s="204" t="s">
        <v>246</v>
      </c>
      <c r="AF42" s="204"/>
      <c r="AG42" s="204"/>
      <c r="AH42" s="204"/>
      <c r="AI42" s="204"/>
      <c r="AJ42" s="204"/>
      <c r="AK42" s="204"/>
      <c r="AL42" s="204"/>
      <c r="AM42" s="205"/>
      <c r="BH42" s="22" t="s">
        <v>432</v>
      </c>
      <c r="BJ42" s="23"/>
      <c r="BM42" s="23"/>
    </row>
    <row r="43" spans="1:65" ht="9.75" customHeight="1" x14ac:dyDescent="0.15">
      <c r="A43" s="320"/>
      <c r="B43" s="322"/>
      <c r="C43" s="299" t="s">
        <v>51</v>
      </c>
      <c r="D43" s="300"/>
      <c r="E43" s="300"/>
      <c r="F43" s="300"/>
      <c r="G43" s="300"/>
      <c r="H43" s="300"/>
      <c r="I43" s="301"/>
      <c r="J43" s="120" t="s">
        <v>635</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電子ファイルは特別な空間に設定されており、静脈認証により業務従事者だけが、アクセスすることができるよう制御している。特別な空間には、特別な設定をしなければ（府庁で使用する一般の端末機からは）アクセスできない。担当者が異動等によりアクセス権が失効した場合は、システム管理者が直ちに認証情報を削除し、アクセスできないよう処理を行っている。
・また、紙のファイル（申請書）については、個人番号のほか病歴など要配慮個人情報が記載されているため、施錠し担当者以外の者が利用できないようにしている。</v>
      </c>
      <c r="BJ43" s="23"/>
      <c r="BM43" s="23"/>
    </row>
    <row r="44" spans="1:65" ht="9.75" customHeight="1" x14ac:dyDescent="0.15">
      <c r="A44" s="320"/>
      <c r="B44" s="322"/>
      <c r="C44" s="320"/>
      <c r="D44" s="321"/>
      <c r="E44" s="321"/>
      <c r="F44" s="321"/>
      <c r="G44" s="321"/>
      <c r="H44" s="321"/>
      <c r="I44" s="322"/>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66.75" customHeight="1" x14ac:dyDescent="0.15">
      <c r="A45" s="302"/>
      <c r="B45" s="304"/>
      <c r="C45" s="302"/>
      <c r="D45" s="303"/>
      <c r="E45" s="303"/>
      <c r="F45" s="303"/>
      <c r="G45" s="303"/>
      <c r="H45" s="303"/>
      <c r="I45" s="304"/>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9.75" customHeight="1" x14ac:dyDescent="0.15">
      <c r="A46" s="333" t="s">
        <v>52</v>
      </c>
      <c r="B46" s="333"/>
      <c r="C46" s="333"/>
      <c r="D46" s="333"/>
      <c r="E46" s="333"/>
      <c r="F46" s="333"/>
      <c r="G46" s="333"/>
      <c r="H46" s="333"/>
      <c r="I46" s="333"/>
      <c r="J46" s="120" t="s">
        <v>636</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ITEM9=・年間で１３万件となる膨大な紙の申請書（変更申請を含む件数）及びその他個人情報が記載された書類については、年１度、職員立ち合いのもと溶解処分を実施。</v>
      </c>
      <c r="BJ46" s="23"/>
      <c r="BM46" s="23"/>
    </row>
    <row r="47" spans="1:65" ht="9.75" customHeight="1" x14ac:dyDescent="0.15">
      <c r="A47" s="333"/>
      <c r="B47" s="333"/>
      <c r="C47" s="333"/>
      <c r="D47" s="333"/>
      <c r="E47" s="333"/>
      <c r="F47" s="333"/>
      <c r="G47" s="333"/>
      <c r="H47" s="333"/>
      <c r="I47" s="333"/>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21.75" customHeight="1" x14ac:dyDescent="0.15">
      <c r="A48" s="333"/>
      <c r="B48" s="333"/>
      <c r="C48" s="333"/>
      <c r="D48" s="333"/>
      <c r="E48" s="333"/>
      <c r="F48" s="333"/>
      <c r="G48" s="333"/>
      <c r="H48" s="333"/>
      <c r="I48" s="333"/>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15">
      <c r="A49" s="312" t="s">
        <v>295</v>
      </c>
      <c r="B49" s="313"/>
      <c r="C49" s="313"/>
      <c r="D49" s="313"/>
      <c r="E49" s="313"/>
      <c r="F49" s="313"/>
      <c r="G49" s="313"/>
      <c r="H49" s="313"/>
      <c r="I49" s="314"/>
      <c r="J49" s="296" t="s">
        <v>127</v>
      </c>
      <c r="K49" s="200" t="s">
        <v>631</v>
      </c>
      <c r="L49" s="200"/>
      <c r="M49" s="200"/>
      <c r="N49" s="200"/>
      <c r="O49" s="200"/>
      <c r="P49" s="200"/>
      <c r="Q49" s="200"/>
      <c r="R49" s="200"/>
      <c r="S49" s="200"/>
      <c r="T49" s="193" t="s">
        <v>129</v>
      </c>
      <c r="U49" s="193"/>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09"/>
      <c r="B50" s="310"/>
      <c r="C50" s="310"/>
      <c r="D50" s="310"/>
      <c r="E50" s="310"/>
      <c r="F50" s="310"/>
      <c r="G50" s="310"/>
      <c r="H50" s="310"/>
      <c r="I50" s="311"/>
      <c r="J50" s="189"/>
      <c r="K50" s="201"/>
      <c r="L50" s="201"/>
      <c r="M50" s="201"/>
      <c r="N50" s="201"/>
      <c r="O50" s="201"/>
      <c r="P50" s="201"/>
      <c r="Q50" s="201"/>
      <c r="R50" s="201"/>
      <c r="S50" s="201"/>
      <c r="T50" s="194"/>
      <c r="U50" s="194"/>
      <c r="V50" s="198" t="s">
        <v>242</v>
      </c>
      <c r="W50" s="198"/>
      <c r="X50" s="198"/>
      <c r="Y50" s="198"/>
      <c r="Z50" s="198"/>
      <c r="AA50" s="198"/>
      <c r="AB50" s="198"/>
      <c r="AC50" s="198"/>
      <c r="AD50" s="198"/>
      <c r="AE50" s="198" t="s">
        <v>243</v>
      </c>
      <c r="AF50" s="198"/>
      <c r="AG50" s="198"/>
      <c r="AH50" s="198"/>
      <c r="AI50" s="198"/>
      <c r="AJ50" s="198"/>
      <c r="AK50" s="198"/>
      <c r="AL50" s="198"/>
      <c r="AM50" s="199"/>
      <c r="BH50" s="22" t="s">
        <v>432</v>
      </c>
      <c r="BJ50" s="23"/>
      <c r="BM50" s="23"/>
    </row>
    <row r="51" spans="1:65" ht="9.75" customHeight="1" x14ac:dyDescent="0.15">
      <c r="A51" s="309"/>
      <c r="B51" s="310"/>
      <c r="C51" s="310"/>
      <c r="D51" s="310"/>
      <c r="E51" s="310"/>
      <c r="F51" s="310"/>
      <c r="G51" s="310"/>
      <c r="H51" s="310"/>
      <c r="I51" s="311"/>
      <c r="J51" s="208"/>
      <c r="K51" s="209"/>
      <c r="L51" s="209"/>
      <c r="M51" s="209"/>
      <c r="N51" s="209"/>
      <c r="O51" s="209"/>
      <c r="P51" s="209"/>
      <c r="Q51" s="209"/>
      <c r="R51" s="209"/>
      <c r="S51" s="209"/>
      <c r="T51" s="209"/>
      <c r="U51" s="209"/>
      <c r="V51" s="204" t="s">
        <v>244</v>
      </c>
      <c r="W51" s="204"/>
      <c r="X51" s="204"/>
      <c r="Y51" s="204"/>
      <c r="Z51" s="204"/>
      <c r="AA51" s="204"/>
      <c r="AB51" s="204"/>
      <c r="AC51" s="204"/>
      <c r="AD51" s="204"/>
      <c r="AE51" s="204"/>
      <c r="AF51" s="204"/>
      <c r="AG51" s="204"/>
      <c r="AH51" s="204"/>
      <c r="AI51" s="204"/>
      <c r="AJ51" s="204"/>
      <c r="AK51" s="204"/>
      <c r="AL51" s="204"/>
      <c r="AM51" s="205"/>
      <c r="BH51" s="22" t="s">
        <v>432</v>
      </c>
      <c r="BJ51" s="23"/>
      <c r="BM51" s="23"/>
    </row>
    <row r="52" spans="1:65" ht="9.75" customHeight="1" x14ac:dyDescent="0.15">
      <c r="A52" s="299" t="s">
        <v>53</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432</v>
      </c>
      <c r="BJ52" s="23"/>
      <c r="BM52" s="23"/>
    </row>
    <row r="53" spans="1:65" ht="9.75" customHeight="1" x14ac:dyDescent="0.1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432</v>
      </c>
      <c r="BJ53" s="23"/>
      <c r="BM53" s="23"/>
    </row>
    <row r="54" spans="1:65" ht="9.75" customHeight="1" x14ac:dyDescent="0.15">
      <c r="A54" s="158" t="s">
        <v>637</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c r="BH54" s="22" t="s">
        <v>549</v>
      </c>
      <c r="BI54" s="4" t="str">
        <f>"ITEM"&amp;BH54&amp; BG54 &amp;"="&amp; IF(TRIM($A54)="","",$A54)</f>
        <v>ITEM11_1=入力者IDに付与されるアクセス権限によって、業務従事者だけが、業務に必要な範囲の特定個人情報ファイルだけに、アクセスすることができるよう制御している。</v>
      </c>
      <c r="BJ54" s="23"/>
      <c r="BM54" s="23"/>
    </row>
    <row r="55" spans="1:65" ht="9.75" customHeight="1" x14ac:dyDescent="0.15">
      <c r="A55" s="16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3"/>
      <c r="BH55" s="22" t="s">
        <v>432</v>
      </c>
      <c r="BJ55" s="23"/>
      <c r="BM55" s="23"/>
    </row>
    <row r="56" spans="1:65" ht="9.75" customHeight="1" x14ac:dyDescent="0.15">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3"/>
      <c r="BH56" s="22" t="s">
        <v>432</v>
      </c>
      <c r="BJ56" s="23"/>
      <c r="BM56" s="23"/>
    </row>
    <row r="57" spans="1:65" ht="9.75" customHeight="1" x14ac:dyDescent="0.15">
      <c r="A57" s="16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3"/>
      <c r="BH57" s="22" t="s">
        <v>432</v>
      </c>
      <c r="BJ57" s="23"/>
      <c r="BM57" s="23"/>
    </row>
    <row r="58" spans="1:65" ht="3" customHeight="1" x14ac:dyDescent="0.15">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3"/>
      <c r="BH58" s="22" t="s">
        <v>432</v>
      </c>
      <c r="BJ58" s="23"/>
      <c r="BM58" s="23"/>
    </row>
    <row r="59" spans="1:65" ht="9.75" hidden="1" customHeight="1" x14ac:dyDescent="0.15">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c r="BH59" s="22" t="s">
        <v>432</v>
      </c>
      <c r="BJ59" s="23"/>
      <c r="BM59" s="23"/>
    </row>
    <row r="60" spans="1:65" ht="9.75" customHeight="1" x14ac:dyDescent="0.15">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3"/>
      <c r="BH60" s="22" t="s">
        <v>550</v>
      </c>
      <c r="BI60" s="4" t="str">
        <f>"ITEM"&amp;BH60&amp; BG60 &amp;"="&amp; IF(TRIM($A60)="","",$A60)</f>
        <v>ITEM11_2=</v>
      </c>
      <c r="BJ60" s="23"/>
      <c r="BM60" s="23"/>
    </row>
    <row r="61" spans="1:65" ht="9.75" customHeight="1" x14ac:dyDescent="0.15">
      <c r="A61" s="164"/>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6"/>
      <c r="BH61" s="22" t="s">
        <v>551</v>
      </c>
      <c r="BI61" s="4" t="str">
        <f>"ITEM"&amp;BH61&amp; BG61 &amp;"="&amp; IF(TRIM($A61)="","",$A61)</f>
        <v>ITEM11_3=</v>
      </c>
      <c r="BJ61" s="23"/>
      <c r="BM61" s="23"/>
    </row>
    <row r="62" spans="1:65" ht="9.75" customHeight="1" x14ac:dyDescent="0.15">
      <c r="A62" s="315" t="s">
        <v>307</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316</v>
      </c>
      <c r="AF62" s="328"/>
      <c r="AG62" s="316" t="s">
        <v>317</v>
      </c>
      <c r="AH62" s="316"/>
      <c r="AI62" s="316"/>
      <c r="AJ62" s="316"/>
      <c r="AK62" s="316"/>
      <c r="AL62" s="316"/>
      <c r="AM62" s="330"/>
      <c r="BF62" s="6" t="b">
        <f>IF($AF62="○",TRUE,IF($AF62="",FALSE,"INPUT_ERROR"))</f>
        <v>0</v>
      </c>
      <c r="BH62" s="22">
        <v>12</v>
      </c>
      <c r="BI62" s="4" t="str">
        <f>"ITEM"&amp;BH62&amp; BG62 &amp;"=" &amp; $BF62</f>
        <v>ITEM12=FALSE</v>
      </c>
      <c r="BJ62" s="23"/>
      <c r="BM62" s="23"/>
    </row>
    <row r="63" spans="1:65" ht="9.75" customHeight="1" x14ac:dyDescent="0.15">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432</v>
      </c>
      <c r="BJ63" s="23"/>
      <c r="BM63" s="23"/>
    </row>
    <row r="64" spans="1:65" ht="9.75" customHeight="1" x14ac:dyDescent="0.15">
      <c r="A64" s="299" t="s">
        <v>54</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432</v>
      </c>
      <c r="BJ64" s="23"/>
      <c r="BM64" s="23"/>
    </row>
    <row r="65" spans="1:65" ht="9.75" customHeight="1" x14ac:dyDescent="0.15">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432</v>
      </c>
      <c r="BJ65" s="23"/>
      <c r="BM65" s="23"/>
    </row>
    <row r="66" spans="1:65" ht="9.75" customHeight="1" x14ac:dyDescent="0.15">
      <c r="A66" s="299" t="s">
        <v>55</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5"/>
      <c r="BH66" s="22" t="s">
        <v>432</v>
      </c>
      <c r="BJ66" s="23"/>
      <c r="BM66" s="23"/>
    </row>
    <row r="67" spans="1:65" ht="9.75" customHeight="1" x14ac:dyDescent="0.15">
      <c r="A67" s="320"/>
      <c r="B67" s="321"/>
      <c r="C67" s="321"/>
      <c r="D67" s="321"/>
      <c r="E67" s="321"/>
      <c r="F67" s="321"/>
      <c r="G67" s="321"/>
      <c r="H67" s="321"/>
      <c r="I67" s="321"/>
      <c r="J67" s="189" t="s">
        <v>298</v>
      </c>
      <c r="K67" s="201" t="s">
        <v>299</v>
      </c>
      <c r="L67" s="201"/>
      <c r="M67" s="201"/>
      <c r="N67" s="201"/>
      <c r="O67" s="201"/>
      <c r="P67" s="201"/>
      <c r="Q67" s="201"/>
      <c r="R67" s="201"/>
      <c r="S67" s="201"/>
      <c r="T67" s="194" t="s">
        <v>297</v>
      </c>
      <c r="U67" s="194"/>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20"/>
      <c r="B68" s="321"/>
      <c r="C68" s="321"/>
      <c r="D68" s="321"/>
      <c r="E68" s="321"/>
      <c r="F68" s="321"/>
      <c r="G68" s="321"/>
      <c r="H68" s="321"/>
      <c r="I68" s="321"/>
      <c r="J68" s="189"/>
      <c r="K68" s="201"/>
      <c r="L68" s="201"/>
      <c r="M68" s="201"/>
      <c r="N68" s="201"/>
      <c r="O68" s="201"/>
      <c r="P68" s="201"/>
      <c r="Q68" s="201"/>
      <c r="R68" s="201"/>
      <c r="S68" s="201"/>
      <c r="T68" s="194"/>
      <c r="U68" s="194"/>
      <c r="V68" s="198" t="s">
        <v>263</v>
      </c>
      <c r="W68" s="198"/>
      <c r="X68" s="198"/>
      <c r="Y68" s="198"/>
      <c r="Z68" s="198"/>
      <c r="AA68" s="198"/>
      <c r="AB68" s="198"/>
      <c r="AC68" s="198"/>
      <c r="AD68" s="198"/>
      <c r="AE68" s="198" t="s">
        <v>264</v>
      </c>
      <c r="AF68" s="198"/>
      <c r="AG68" s="198"/>
      <c r="AH68" s="198"/>
      <c r="AI68" s="198"/>
      <c r="AJ68" s="198"/>
      <c r="AK68" s="198"/>
      <c r="AL68" s="198"/>
      <c r="AM68" s="199"/>
      <c r="BH68" s="22" t="s">
        <v>432</v>
      </c>
      <c r="BJ68" s="23"/>
      <c r="BM68" s="23"/>
    </row>
    <row r="69" spans="1:65" ht="9.75" customHeight="1" x14ac:dyDescent="0.15">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432</v>
      </c>
      <c r="BJ69" s="23"/>
      <c r="BM69" s="23"/>
    </row>
    <row r="70" spans="1:65" ht="9.75" customHeight="1" x14ac:dyDescent="0.15">
      <c r="A70" s="320"/>
      <c r="B70" s="322"/>
      <c r="C70" s="299" t="s">
        <v>56</v>
      </c>
      <c r="D70" s="300"/>
      <c r="E70" s="300"/>
      <c r="F70" s="300"/>
      <c r="G70" s="300"/>
      <c r="H70" s="300"/>
      <c r="I70" s="301"/>
      <c r="J70" s="115" t="s">
        <v>638</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v>
      </c>
      <c r="BJ70" s="23"/>
      <c r="BM70" s="23"/>
    </row>
    <row r="71" spans="1:65" ht="9.75" customHeight="1" x14ac:dyDescent="0.15">
      <c r="A71" s="320"/>
      <c r="B71" s="322"/>
      <c r="C71" s="320"/>
      <c r="D71" s="321"/>
      <c r="E71" s="321"/>
      <c r="F71" s="321"/>
      <c r="G71" s="321"/>
      <c r="H71" s="321"/>
      <c r="I71" s="322"/>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60" customHeight="1" x14ac:dyDescent="0.15">
      <c r="A72" s="302"/>
      <c r="B72" s="304"/>
      <c r="C72" s="302"/>
      <c r="D72" s="303"/>
      <c r="E72" s="303"/>
      <c r="F72" s="303"/>
      <c r="G72" s="303"/>
      <c r="H72" s="303"/>
      <c r="I72" s="304"/>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15">
      <c r="A73" s="299" t="s">
        <v>57</v>
      </c>
      <c r="B73" s="300"/>
      <c r="C73" s="300"/>
      <c r="D73" s="300"/>
      <c r="E73" s="300"/>
      <c r="F73" s="300"/>
      <c r="G73" s="300"/>
      <c r="H73" s="300"/>
      <c r="I73" s="301"/>
      <c r="J73" s="206"/>
      <c r="K73" s="193"/>
      <c r="L73" s="193"/>
      <c r="M73" s="193"/>
      <c r="N73" s="193"/>
      <c r="O73" s="193"/>
      <c r="P73" s="193"/>
      <c r="Q73" s="193"/>
      <c r="R73" s="193"/>
      <c r="S73" s="193"/>
      <c r="T73" s="193"/>
      <c r="U73" s="193"/>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15">
      <c r="A74" s="320"/>
      <c r="B74" s="321"/>
      <c r="C74" s="321"/>
      <c r="D74" s="321"/>
      <c r="E74" s="321"/>
      <c r="F74" s="321"/>
      <c r="G74" s="321"/>
      <c r="H74" s="321"/>
      <c r="I74" s="322"/>
      <c r="J74" s="190" t="s">
        <v>167</v>
      </c>
      <c r="K74" s="201" t="s">
        <v>639</v>
      </c>
      <c r="L74" s="201"/>
      <c r="M74" s="201"/>
      <c r="N74" s="201"/>
      <c r="O74" s="201"/>
      <c r="P74" s="201"/>
      <c r="Q74" s="201"/>
      <c r="R74" s="201"/>
      <c r="S74" s="201"/>
      <c r="T74" s="194" t="s">
        <v>168</v>
      </c>
      <c r="U74" s="194"/>
      <c r="V74" s="198" t="s">
        <v>439</v>
      </c>
      <c r="W74" s="198"/>
      <c r="X74" s="198"/>
      <c r="Y74" s="198"/>
      <c r="Z74" s="198"/>
      <c r="AA74" s="198"/>
      <c r="AB74" s="198"/>
      <c r="AC74" s="198"/>
      <c r="AD74" s="198"/>
      <c r="AE74" s="198" t="s">
        <v>248</v>
      </c>
      <c r="AF74" s="198"/>
      <c r="AG74" s="198"/>
      <c r="AH74" s="198"/>
      <c r="AI74" s="198"/>
      <c r="AJ74" s="198"/>
      <c r="AK74" s="198"/>
      <c r="AL74" s="198"/>
      <c r="AM74" s="199"/>
      <c r="BH74" s="22" t="s">
        <v>432</v>
      </c>
      <c r="BJ74" s="23"/>
      <c r="BM74" s="23"/>
    </row>
    <row r="75" spans="1:65" ht="9.75" customHeight="1" x14ac:dyDescent="0.15">
      <c r="A75" s="320"/>
      <c r="B75" s="321"/>
      <c r="C75" s="321"/>
      <c r="D75" s="321"/>
      <c r="E75" s="321"/>
      <c r="F75" s="321"/>
      <c r="G75" s="321"/>
      <c r="H75" s="321"/>
      <c r="I75" s="322"/>
      <c r="J75" s="190"/>
      <c r="K75" s="201"/>
      <c r="L75" s="201"/>
      <c r="M75" s="201"/>
      <c r="N75" s="201"/>
      <c r="O75" s="201"/>
      <c r="P75" s="201"/>
      <c r="Q75" s="201"/>
      <c r="R75" s="201"/>
      <c r="S75" s="201"/>
      <c r="T75" s="194"/>
      <c r="U75" s="194"/>
      <c r="V75" s="198" t="s">
        <v>249</v>
      </c>
      <c r="W75" s="198"/>
      <c r="X75" s="198"/>
      <c r="Y75" s="198"/>
      <c r="Z75" s="198"/>
      <c r="AA75" s="198"/>
      <c r="AB75" s="198"/>
      <c r="AC75" s="198"/>
      <c r="AD75" s="198"/>
      <c r="AE75" s="198" t="s">
        <v>250</v>
      </c>
      <c r="AF75" s="198"/>
      <c r="AG75" s="198"/>
      <c r="AH75" s="198"/>
      <c r="AI75" s="198"/>
      <c r="AJ75" s="198"/>
      <c r="AK75" s="198"/>
      <c r="AL75" s="198"/>
      <c r="AM75" s="199"/>
      <c r="BH75" s="22" t="s">
        <v>432</v>
      </c>
      <c r="BJ75" s="23"/>
      <c r="BM75" s="23"/>
    </row>
    <row r="76" spans="1:65" ht="9.75" customHeight="1" x14ac:dyDescent="0.15">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432</v>
      </c>
      <c r="BJ76" s="23"/>
      <c r="BM76" s="23"/>
    </row>
    <row r="77" spans="1:65" ht="9.75" customHeight="1" x14ac:dyDescent="0.15">
      <c r="A77" s="320"/>
      <c r="B77" s="322"/>
      <c r="C77" s="320" t="s">
        <v>58</v>
      </c>
      <c r="D77" s="321"/>
      <c r="E77" s="321"/>
      <c r="F77" s="321"/>
      <c r="G77" s="321"/>
      <c r="H77" s="321"/>
      <c r="I77" s="322"/>
      <c r="J77" s="120" t="s">
        <v>640</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　－</v>
      </c>
      <c r="BJ77" s="23"/>
      <c r="BM77" s="23"/>
    </row>
    <row r="78" spans="1:65" ht="9.75" customHeight="1" x14ac:dyDescent="0.15">
      <c r="A78" s="320"/>
      <c r="B78" s="322"/>
      <c r="C78" s="320"/>
      <c r="D78" s="321"/>
      <c r="E78" s="321"/>
      <c r="F78" s="321"/>
      <c r="G78" s="321"/>
      <c r="H78" s="321"/>
      <c r="I78" s="322"/>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15">
      <c r="A79" s="302"/>
      <c r="B79" s="304"/>
      <c r="C79" s="302"/>
      <c r="D79" s="303"/>
      <c r="E79" s="303"/>
      <c r="F79" s="303"/>
      <c r="G79" s="303"/>
      <c r="H79" s="303"/>
      <c r="I79" s="304"/>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9.75" customHeight="1" x14ac:dyDescent="0.15">
      <c r="A80" s="333" t="s">
        <v>52</v>
      </c>
      <c r="B80" s="333"/>
      <c r="C80" s="333"/>
      <c r="D80" s="333"/>
      <c r="E80" s="333"/>
      <c r="F80" s="333"/>
      <c r="G80" s="333"/>
      <c r="H80" s="333"/>
      <c r="I80" s="333"/>
      <c r="J80" s="154" t="s">
        <v>640</v>
      </c>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BH80" s="22">
        <v>17</v>
      </c>
      <c r="BI80" s="4" t="str">
        <f>"ITEM"&amp;BH80&amp; BG80 &amp;"="&amp; IF(TRIM($J80)="","",$J80)</f>
        <v>ITEM17=　－</v>
      </c>
      <c r="BJ80" s="23"/>
      <c r="BM80" s="23"/>
    </row>
    <row r="81" spans="1:65" ht="9.75" customHeight="1" x14ac:dyDescent="0.15">
      <c r="A81" s="333"/>
      <c r="B81" s="333"/>
      <c r="C81" s="333"/>
      <c r="D81" s="333"/>
      <c r="E81" s="333"/>
      <c r="F81" s="333"/>
      <c r="G81" s="333"/>
      <c r="H81" s="333"/>
      <c r="I81" s="333"/>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BH81" s="22" t="s">
        <v>432</v>
      </c>
      <c r="BJ81" s="23"/>
      <c r="BM81" s="23"/>
    </row>
    <row r="82" spans="1:65" ht="9.75" customHeight="1" x14ac:dyDescent="0.15">
      <c r="A82" s="333"/>
      <c r="B82" s="333"/>
      <c r="C82" s="333"/>
      <c r="D82" s="333"/>
      <c r="E82" s="333"/>
      <c r="F82" s="333"/>
      <c r="G82" s="333"/>
      <c r="H82" s="333"/>
      <c r="I82" s="333"/>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BH82" s="22" t="s">
        <v>432</v>
      </c>
      <c r="BJ82" s="23"/>
      <c r="BM82" s="23"/>
    </row>
    <row r="83" spans="1:65" ht="9.75" customHeight="1" x14ac:dyDescent="0.15">
      <c r="A83" s="312" t="s">
        <v>295</v>
      </c>
      <c r="B83" s="313"/>
      <c r="C83" s="313"/>
      <c r="D83" s="313"/>
      <c r="E83" s="313"/>
      <c r="F83" s="313"/>
      <c r="G83" s="313"/>
      <c r="H83" s="313"/>
      <c r="I83" s="314"/>
      <c r="J83" s="296" t="s">
        <v>167</v>
      </c>
      <c r="K83" s="200" t="s">
        <v>631</v>
      </c>
      <c r="L83" s="200"/>
      <c r="M83" s="200"/>
      <c r="N83" s="200"/>
      <c r="O83" s="200"/>
      <c r="P83" s="200"/>
      <c r="Q83" s="200"/>
      <c r="R83" s="200"/>
      <c r="S83" s="200"/>
      <c r="T83" s="193" t="s">
        <v>168</v>
      </c>
      <c r="U83" s="193"/>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09"/>
      <c r="B84" s="310"/>
      <c r="C84" s="310"/>
      <c r="D84" s="310"/>
      <c r="E84" s="310"/>
      <c r="F84" s="310"/>
      <c r="G84" s="310"/>
      <c r="H84" s="310"/>
      <c r="I84" s="311"/>
      <c r="J84" s="189"/>
      <c r="K84" s="201"/>
      <c r="L84" s="201"/>
      <c r="M84" s="201"/>
      <c r="N84" s="201"/>
      <c r="O84" s="201"/>
      <c r="P84" s="201"/>
      <c r="Q84" s="201"/>
      <c r="R84" s="201"/>
      <c r="S84" s="201"/>
      <c r="T84" s="194"/>
      <c r="U84" s="194"/>
      <c r="V84" s="198" t="s">
        <v>242</v>
      </c>
      <c r="W84" s="198"/>
      <c r="X84" s="198"/>
      <c r="Y84" s="198"/>
      <c r="Z84" s="198"/>
      <c r="AA84" s="198"/>
      <c r="AB84" s="198"/>
      <c r="AC84" s="198"/>
      <c r="AD84" s="198"/>
      <c r="AE84" s="198" t="s">
        <v>243</v>
      </c>
      <c r="AF84" s="198"/>
      <c r="AG84" s="198"/>
      <c r="AH84" s="198"/>
      <c r="AI84" s="198"/>
      <c r="AJ84" s="198"/>
      <c r="AK84" s="198"/>
      <c r="AL84" s="198"/>
      <c r="AM84" s="199"/>
      <c r="BH84" s="22" t="s">
        <v>432</v>
      </c>
      <c r="BJ84" s="23"/>
      <c r="BM84" s="23"/>
    </row>
    <row r="85" spans="1:65" ht="9.75" customHeight="1" x14ac:dyDescent="0.15">
      <c r="A85" s="309"/>
      <c r="B85" s="310"/>
      <c r="C85" s="310"/>
      <c r="D85" s="310"/>
      <c r="E85" s="310"/>
      <c r="F85" s="310"/>
      <c r="G85" s="310"/>
      <c r="H85" s="310"/>
      <c r="I85" s="311"/>
      <c r="J85" s="208"/>
      <c r="K85" s="209"/>
      <c r="L85" s="209"/>
      <c r="M85" s="209"/>
      <c r="N85" s="209"/>
      <c r="O85" s="209"/>
      <c r="P85" s="209"/>
      <c r="Q85" s="209"/>
      <c r="R85" s="209"/>
      <c r="S85" s="209"/>
      <c r="T85" s="209"/>
      <c r="U85" s="209"/>
      <c r="V85" s="204" t="s">
        <v>244</v>
      </c>
      <c r="W85" s="204"/>
      <c r="X85" s="204"/>
      <c r="Y85" s="204"/>
      <c r="Z85" s="204"/>
      <c r="AA85" s="204"/>
      <c r="AB85" s="204"/>
      <c r="AC85" s="204"/>
      <c r="AD85" s="204"/>
      <c r="AE85" s="204"/>
      <c r="AF85" s="204"/>
      <c r="AG85" s="204"/>
      <c r="AH85" s="204"/>
      <c r="AI85" s="204"/>
      <c r="AJ85" s="204"/>
      <c r="AK85" s="204"/>
      <c r="AL85" s="204"/>
      <c r="AM85" s="205"/>
      <c r="BH85" s="22" t="s">
        <v>432</v>
      </c>
      <c r="BJ85" s="23"/>
      <c r="BM85" s="23"/>
    </row>
    <row r="86" spans="1:65" ht="9.75" customHeight="1" x14ac:dyDescent="0.15">
      <c r="A86" s="308" t="s">
        <v>59</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432</v>
      </c>
      <c r="BJ86" s="23"/>
      <c r="BM86" s="23"/>
    </row>
    <row r="87" spans="1:65" ht="9.75"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432</v>
      </c>
      <c r="BJ87" s="23"/>
      <c r="BM87" s="23"/>
    </row>
    <row r="88" spans="1:65" ht="9.75" customHeight="1" x14ac:dyDescent="0.15">
      <c r="A88" s="158" t="s">
        <v>641</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60"/>
      <c r="BH88" s="22" t="s">
        <v>552</v>
      </c>
      <c r="BI88" s="4" t="str">
        <f>"ITEM"&amp;BH88&amp; BG88 &amp;"="&amp; IF(TRIM($A88)="","",$A88)</f>
        <v>ITEM19_1=（リスク）委託先による特定個人情報の持ち出し及び移転について
・個人情報取扱特記事項として、目的外利用及び提供の禁止を設け、発注者の承諾なしに第三者に提供することを禁止。
・作業はすべてこころの健康総合センターの執務室内で行い、職員の指示により業務を実施する。
・定期的に（ほぼ常時）職員による確認（目視）を実施。</v>
      </c>
      <c r="BJ88" s="23"/>
      <c r="BM88" s="23"/>
    </row>
    <row r="89" spans="1:65" ht="9.75" customHeight="1" x14ac:dyDescent="0.15">
      <c r="A89" s="16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3"/>
      <c r="BH89" s="22" t="s">
        <v>432</v>
      </c>
      <c r="BJ89" s="23"/>
      <c r="BM89" s="23"/>
    </row>
    <row r="90" spans="1:65" ht="9.75" customHeight="1" x14ac:dyDescent="0.15">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3"/>
      <c r="BH90" s="22" t="s">
        <v>432</v>
      </c>
      <c r="BJ90" s="23"/>
      <c r="BM90" s="23"/>
    </row>
    <row r="91" spans="1:65" ht="9.75" customHeight="1" x14ac:dyDescent="0.15">
      <c r="A91" s="161"/>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3"/>
      <c r="BH91" s="22" t="s">
        <v>432</v>
      </c>
      <c r="BJ91" s="23"/>
      <c r="BM91" s="23"/>
    </row>
    <row r="92" spans="1:65" ht="9.75" customHeight="1" x14ac:dyDescent="0.15">
      <c r="A92" s="16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3"/>
      <c r="BH92" s="22" t="s">
        <v>432</v>
      </c>
      <c r="BJ92" s="23"/>
      <c r="BM92" s="23"/>
    </row>
    <row r="93" spans="1:65" ht="28.5" customHeight="1" x14ac:dyDescent="0.15">
      <c r="A93" s="16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3"/>
      <c r="BH93" s="22" t="s">
        <v>432</v>
      </c>
      <c r="BJ93" s="23"/>
      <c r="BM93" s="23"/>
    </row>
    <row r="94" spans="1:65" ht="9.75" customHeight="1" x14ac:dyDescent="0.15">
      <c r="A94" s="161"/>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3"/>
      <c r="BH94" s="22" t="s">
        <v>553</v>
      </c>
      <c r="BI94" s="4" t="str">
        <f>"ITEM"&amp;BH94&amp; BG94 &amp;"="&amp; IF(TRIM($A94)="","",$A94)</f>
        <v>ITEM19_2=</v>
      </c>
      <c r="BJ94" s="23"/>
      <c r="BM94" s="23"/>
    </row>
    <row r="95" spans="1:65" ht="9.75" customHeight="1" x14ac:dyDescent="0.15">
      <c r="A95" s="164"/>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6"/>
      <c r="BH95" s="22" t="s">
        <v>554</v>
      </c>
      <c r="BI95" s="4" t="str">
        <f>"ITEM"&amp;BH95&amp; BG95 &amp;"="&amp; IF(TRIM($A95)="","",$A95)</f>
        <v>ITEM19_3=</v>
      </c>
      <c r="BJ95" s="23"/>
      <c r="BM95" s="23"/>
    </row>
    <row r="96" spans="1:65" ht="9.75" customHeight="1" x14ac:dyDescent="0.15">
      <c r="A96" s="324" t="s">
        <v>308</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316</v>
      </c>
      <c r="AF96" s="328" t="s">
        <v>583</v>
      </c>
      <c r="AG96" s="316" t="s">
        <v>318</v>
      </c>
      <c r="AH96" s="316"/>
      <c r="AI96" s="316"/>
      <c r="AJ96" s="316"/>
      <c r="AK96" s="316"/>
      <c r="AL96" s="316"/>
      <c r="AM96" s="330"/>
      <c r="BF96" s="6" t="b">
        <f>IF($AF96="○",TRUE,IF($AF96="",FALSE,"INPUT_ERROR"))</f>
        <v>1</v>
      </c>
      <c r="BH96" s="22">
        <v>20</v>
      </c>
      <c r="BI96" s="4" t="str">
        <f>"ITEM"&amp;BH96&amp; BG96 &amp;"=" &amp; $BF96</f>
        <v>ITEM20=TRUE</v>
      </c>
      <c r="BJ96" s="23"/>
      <c r="BM96" s="23"/>
    </row>
    <row r="97" spans="1:65" ht="9.75" customHeight="1" x14ac:dyDescent="0.15">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432</v>
      </c>
      <c r="BJ97" s="23"/>
      <c r="BM97" s="23"/>
    </row>
    <row r="98" spans="1:65" ht="9.75" customHeight="1" x14ac:dyDescent="0.15">
      <c r="A98" s="299" t="s">
        <v>73</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432</v>
      </c>
      <c r="BJ98" s="23"/>
      <c r="BM98" s="23"/>
    </row>
    <row r="99" spans="1:65" ht="9.75" customHeight="1" x14ac:dyDescent="0.15">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432</v>
      </c>
      <c r="BJ99" s="23"/>
      <c r="BM99" s="23"/>
    </row>
    <row r="100" spans="1:65" ht="9.75" customHeight="1" x14ac:dyDescent="0.15">
      <c r="A100" s="299" t="s">
        <v>60</v>
      </c>
      <c r="B100" s="300"/>
      <c r="C100" s="300"/>
      <c r="D100" s="300"/>
      <c r="E100" s="300"/>
      <c r="F100" s="300"/>
      <c r="G100" s="300"/>
      <c r="H100" s="300"/>
      <c r="I100" s="301"/>
      <c r="J100" s="296" t="s">
        <v>167</v>
      </c>
      <c r="K100" s="200"/>
      <c r="L100" s="200"/>
      <c r="M100" s="200"/>
      <c r="N100" s="200"/>
      <c r="O100" s="200"/>
      <c r="P100" s="200"/>
      <c r="Q100" s="200"/>
      <c r="R100" s="200"/>
      <c r="S100" s="200"/>
      <c r="T100" s="193" t="s">
        <v>168</v>
      </c>
      <c r="U100" s="193"/>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263</v>
      </c>
      <c r="W101" s="198"/>
      <c r="X101" s="198"/>
      <c r="Y101" s="198"/>
      <c r="Z101" s="198"/>
      <c r="AA101" s="198"/>
      <c r="AB101" s="198"/>
      <c r="AC101" s="198"/>
      <c r="AD101" s="198"/>
      <c r="AE101" s="198" t="s">
        <v>264</v>
      </c>
      <c r="AF101" s="198"/>
      <c r="AG101" s="198"/>
      <c r="AH101" s="198"/>
      <c r="AI101" s="198"/>
      <c r="AJ101" s="198"/>
      <c r="AK101" s="198"/>
      <c r="AL101" s="198"/>
      <c r="AM101" s="199"/>
      <c r="BH101" s="22" t="s">
        <v>432</v>
      </c>
      <c r="BJ101" s="23"/>
      <c r="BM101" s="23"/>
    </row>
    <row r="102" spans="1:65" ht="9.75" customHeight="1" x14ac:dyDescent="0.15">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432</v>
      </c>
      <c r="BJ102" s="23"/>
      <c r="BM102" s="23"/>
    </row>
    <row r="103" spans="1:65" ht="9.75" customHeight="1" x14ac:dyDescent="0.15">
      <c r="A103" s="320"/>
      <c r="B103" s="322"/>
      <c r="C103" s="299" t="s">
        <v>61</v>
      </c>
      <c r="D103" s="300"/>
      <c r="E103" s="300"/>
      <c r="F103" s="300"/>
      <c r="G103" s="300"/>
      <c r="H103" s="300"/>
      <c r="I103" s="301"/>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4"/>
      <c r="BH103" s="22">
        <v>22</v>
      </c>
      <c r="BI103" s="4" t="str">
        <f>"ITEM"&amp;BH103&amp; BG103 &amp;"="&amp; IF(TRIM($J103)="","",$J103)</f>
        <v>ITEM22=</v>
      </c>
      <c r="BJ103" s="23"/>
      <c r="BM103" s="23"/>
    </row>
    <row r="104" spans="1:65" ht="9.75" customHeight="1" x14ac:dyDescent="0.15">
      <c r="A104" s="320"/>
      <c r="B104" s="322"/>
      <c r="C104" s="320"/>
      <c r="D104" s="321"/>
      <c r="E104" s="321"/>
      <c r="F104" s="321"/>
      <c r="G104" s="321"/>
      <c r="H104" s="321"/>
      <c r="I104" s="322"/>
      <c r="J104" s="225"/>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7"/>
      <c r="BH104" s="22" t="s">
        <v>432</v>
      </c>
      <c r="BJ104" s="23"/>
      <c r="BM104" s="23"/>
    </row>
    <row r="105" spans="1:65" ht="9.75" customHeight="1" x14ac:dyDescent="0.15">
      <c r="A105" s="320"/>
      <c r="B105" s="322"/>
      <c r="C105" s="320"/>
      <c r="D105" s="321"/>
      <c r="E105" s="321"/>
      <c r="F105" s="321"/>
      <c r="G105" s="321"/>
      <c r="H105" s="321"/>
      <c r="I105" s="322"/>
      <c r="J105" s="225"/>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7"/>
      <c r="BH105" s="22" t="s">
        <v>432</v>
      </c>
      <c r="BJ105" s="23"/>
      <c r="BM105" s="23"/>
    </row>
    <row r="106" spans="1:65" ht="9.75" customHeight="1" x14ac:dyDescent="0.15">
      <c r="A106" s="302"/>
      <c r="B106" s="304"/>
      <c r="C106" s="302"/>
      <c r="D106" s="303"/>
      <c r="E106" s="303"/>
      <c r="F106" s="303"/>
      <c r="G106" s="303"/>
      <c r="H106" s="303"/>
      <c r="I106" s="304"/>
      <c r="J106" s="228"/>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30"/>
      <c r="BH106" s="22" t="s">
        <v>432</v>
      </c>
      <c r="BJ106" s="23"/>
      <c r="BM106" s="23"/>
    </row>
    <row r="107" spans="1:65" ht="9.75" customHeight="1" x14ac:dyDescent="0.15">
      <c r="A107" s="333" t="s">
        <v>52</v>
      </c>
      <c r="B107" s="333"/>
      <c r="C107" s="333"/>
      <c r="D107" s="333"/>
      <c r="E107" s="333"/>
      <c r="F107" s="333"/>
      <c r="G107" s="333"/>
      <c r="H107" s="333"/>
      <c r="I107" s="33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v>
      </c>
      <c r="BJ107" s="23"/>
      <c r="BM107" s="23"/>
    </row>
    <row r="108" spans="1:65" ht="9.75" customHeight="1" x14ac:dyDescent="0.15">
      <c r="A108" s="333"/>
      <c r="B108" s="333"/>
      <c r="C108" s="333"/>
      <c r="D108" s="333"/>
      <c r="E108" s="333"/>
      <c r="F108" s="333"/>
      <c r="G108" s="333"/>
      <c r="H108" s="333"/>
      <c r="I108" s="33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432</v>
      </c>
      <c r="BJ108" s="23"/>
      <c r="BM108" s="23"/>
    </row>
    <row r="109" spans="1:65" ht="9.75" customHeight="1" x14ac:dyDescent="0.15">
      <c r="A109" s="333"/>
      <c r="B109" s="333"/>
      <c r="C109" s="333"/>
      <c r="D109" s="333"/>
      <c r="E109" s="333"/>
      <c r="F109" s="333"/>
      <c r="G109" s="333"/>
      <c r="H109" s="333"/>
      <c r="I109" s="33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432</v>
      </c>
      <c r="BJ109" s="23"/>
      <c r="BM109" s="23"/>
    </row>
    <row r="110" spans="1:65" ht="9.75" customHeight="1" x14ac:dyDescent="0.15">
      <c r="A110" s="312" t="s">
        <v>295</v>
      </c>
      <c r="B110" s="313"/>
      <c r="C110" s="313"/>
      <c r="D110" s="313"/>
      <c r="E110" s="313"/>
      <c r="F110" s="313"/>
      <c r="G110" s="313"/>
      <c r="H110" s="313"/>
      <c r="I110" s="314"/>
      <c r="J110" s="296" t="s">
        <v>167</v>
      </c>
      <c r="K110" s="200"/>
      <c r="L110" s="200"/>
      <c r="M110" s="200"/>
      <c r="N110" s="200"/>
      <c r="O110" s="200"/>
      <c r="P110" s="200"/>
      <c r="Q110" s="200"/>
      <c r="R110" s="200"/>
      <c r="S110" s="200"/>
      <c r="T110" s="193" t="s">
        <v>168</v>
      </c>
      <c r="U110" s="193"/>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242</v>
      </c>
      <c r="W111" s="198"/>
      <c r="X111" s="198"/>
      <c r="Y111" s="198"/>
      <c r="Z111" s="198"/>
      <c r="AA111" s="198"/>
      <c r="AB111" s="198"/>
      <c r="AC111" s="198"/>
      <c r="AD111" s="198"/>
      <c r="AE111" s="198" t="s">
        <v>243</v>
      </c>
      <c r="AF111" s="198"/>
      <c r="AG111" s="198"/>
      <c r="AH111" s="198"/>
      <c r="AI111" s="198"/>
      <c r="AJ111" s="198"/>
      <c r="AK111" s="198"/>
      <c r="AL111" s="198"/>
      <c r="AM111" s="199"/>
      <c r="BH111" s="22" t="s">
        <v>432</v>
      </c>
      <c r="BJ111" s="23"/>
      <c r="BM111" s="23"/>
    </row>
    <row r="112" spans="1:65" ht="9.75" customHeight="1" x14ac:dyDescent="0.15">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244</v>
      </c>
      <c r="W112" s="204"/>
      <c r="X112" s="204"/>
      <c r="Y112" s="204"/>
      <c r="Z112" s="204"/>
      <c r="AA112" s="204"/>
      <c r="AB112" s="204"/>
      <c r="AC112" s="204"/>
      <c r="AD112" s="204"/>
      <c r="AE112" s="204"/>
      <c r="AF112" s="204"/>
      <c r="AG112" s="204"/>
      <c r="AH112" s="204"/>
      <c r="AI112" s="204"/>
      <c r="AJ112" s="204"/>
      <c r="AK112" s="204"/>
      <c r="AL112" s="204"/>
      <c r="AM112" s="205"/>
      <c r="BH112" s="22" t="s">
        <v>432</v>
      </c>
      <c r="BJ112" s="23"/>
      <c r="BM112" s="23"/>
    </row>
    <row r="113" spans="1:65" ht="9.75" customHeight="1" x14ac:dyDescent="0.15">
      <c r="A113" s="299" t="s">
        <v>62</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432</v>
      </c>
      <c r="BJ113" s="23"/>
      <c r="BM113" s="23"/>
    </row>
    <row r="114" spans="1:65" ht="9.75"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432</v>
      </c>
      <c r="BJ114" s="23"/>
      <c r="BM114" s="23"/>
    </row>
    <row r="115" spans="1:65" ht="9.75" customHeight="1" x14ac:dyDescent="0.15">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432</v>
      </c>
      <c r="BJ115" s="23"/>
      <c r="BM115" s="23"/>
    </row>
    <row r="116" spans="1:65" ht="9.75" customHeight="1" x14ac:dyDescent="0.15">
      <c r="A116" s="158"/>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60"/>
      <c r="BH116" s="22" t="s">
        <v>555</v>
      </c>
      <c r="BI116" s="4" t="str">
        <f>"ITEM"&amp;BH116&amp; BG116 &amp;"="&amp; IF(TRIM($A116)="","",$A116)</f>
        <v>ITEM25_1=</v>
      </c>
      <c r="BJ116" s="23"/>
      <c r="BM116" s="23"/>
    </row>
    <row r="117" spans="1:65" ht="9.75" customHeight="1" x14ac:dyDescent="0.15">
      <c r="A117" s="161"/>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3"/>
      <c r="BH117" s="22" t="s">
        <v>432</v>
      </c>
      <c r="BJ117" s="23"/>
      <c r="BM117" s="23"/>
    </row>
    <row r="118" spans="1:65" ht="9.75" customHeight="1" x14ac:dyDescent="0.15">
      <c r="A118" s="161"/>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3"/>
      <c r="BH118" s="22" t="s">
        <v>432</v>
      </c>
      <c r="BJ118" s="23"/>
      <c r="BM118" s="23"/>
    </row>
    <row r="119" spans="1:65" ht="9.75" customHeight="1" x14ac:dyDescent="0.15">
      <c r="A119" s="161"/>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3"/>
      <c r="BH119" s="22" t="s">
        <v>432</v>
      </c>
      <c r="BJ119" s="23"/>
      <c r="BM119" s="23"/>
    </row>
    <row r="120" spans="1:65" ht="9.75" customHeight="1" x14ac:dyDescent="0.15">
      <c r="A120" s="161"/>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3"/>
      <c r="BH120" s="22" t="s">
        <v>432</v>
      </c>
      <c r="BJ120" s="23"/>
      <c r="BM120" s="23"/>
    </row>
    <row r="121" spans="1:65" ht="9.75" customHeight="1" x14ac:dyDescent="0.15">
      <c r="A121" s="161"/>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3"/>
      <c r="BH121" s="22" t="s">
        <v>432</v>
      </c>
      <c r="BJ121" s="23"/>
      <c r="BM121" s="23"/>
    </row>
    <row r="122" spans="1:65" ht="9.75" customHeight="1" x14ac:dyDescent="0.15">
      <c r="A122" s="161"/>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c r="BH122" s="22" t="s">
        <v>432</v>
      </c>
      <c r="BJ122" s="23"/>
      <c r="BM122" s="23"/>
    </row>
    <row r="123" spans="1:65" ht="9.75" customHeight="1" x14ac:dyDescent="0.15">
      <c r="A123" s="161"/>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3"/>
      <c r="BH123" s="22" t="s">
        <v>432</v>
      </c>
      <c r="BJ123" s="23"/>
      <c r="BM123" s="23"/>
    </row>
    <row r="124" spans="1:65" ht="9.75" customHeight="1" x14ac:dyDescent="0.15">
      <c r="A124" s="161"/>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3"/>
      <c r="BH124" s="22" t="s">
        <v>432</v>
      </c>
      <c r="BJ124" s="23"/>
      <c r="BM124" s="23"/>
    </row>
    <row r="125" spans="1:65" ht="9.75" customHeight="1" x14ac:dyDescent="0.15">
      <c r="A125" s="161"/>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3"/>
      <c r="BH125" s="22" t="s">
        <v>432</v>
      </c>
      <c r="BJ125" s="23"/>
      <c r="BM125" s="23"/>
    </row>
    <row r="126" spans="1:65" ht="9.75" customHeight="1" x14ac:dyDescent="0.15">
      <c r="A126" s="161"/>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3"/>
      <c r="BH126" s="22" t="s">
        <v>556</v>
      </c>
      <c r="BI126" s="4" t="str">
        <f>"ITEM"&amp;BH126&amp; BG126 &amp;"="&amp; IF(TRIM($A126)="","",$A126)</f>
        <v>ITEM25_2=</v>
      </c>
      <c r="BJ126" s="23"/>
      <c r="BM126" s="23"/>
    </row>
    <row r="127" spans="1:65" ht="9.75" customHeight="1" x14ac:dyDescent="0.15">
      <c r="A127" s="164"/>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6"/>
      <c r="BH127" s="22" t="s">
        <v>557</v>
      </c>
      <c r="BI127" s="4" t="str">
        <f>"ITEM"&amp;BH127&amp; BG127 &amp;"="&amp; IF(TRIM($A127)="","",$A127)</f>
        <v>ITEM25_3=</v>
      </c>
      <c r="BJ127" s="23"/>
      <c r="BM127" s="23"/>
    </row>
    <row r="128" spans="1:65" ht="9.75" customHeight="1" x14ac:dyDescent="0.15">
      <c r="A128" s="315" t="s">
        <v>309</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316</v>
      </c>
      <c r="W128" s="328" t="s">
        <v>583</v>
      </c>
      <c r="X128" s="316" t="s">
        <v>319</v>
      </c>
      <c r="Y128" s="316"/>
      <c r="Z128" s="316"/>
      <c r="AA128" s="316"/>
      <c r="AB128" s="316"/>
      <c r="AC128" s="316"/>
      <c r="AD128" s="316"/>
      <c r="AE128" s="305" t="s">
        <v>316</v>
      </c>
      <c r="AF128" s="328"/>
      <c r="AG128" s="316" t="s">
        <v>320</v>
      </c>
      <c r="AH128" s="316"/>
      <c r="AI128" s="316"/>
      <c r="AJ128" s="316"/>
      <c r="AK128" s="316"/>
      <c r="AL128" s="316"/>
      <c r="AM128" s="330"/>
      <c r="AN128" s="6"/>
      <c r="AO128" s="6"/>
      <c r="AQ128" s="6"/>
      <c r="BF128" s="6" t="b">
        <f>IF($W128="○",TRUE,IF($W128="",FALSE,"INPUT_ERROR"))</f>
        <v>1</v>
      </c>
      <c r="BH128" s="22">
        <v>26</v>
      </c>
      <c r="BI128" s="4" t="str">
        <f>"ITEM"&amp;BH128&amp; BG128 &amp;"=" &amp; $BF128</f>
        <v>ITEM26=TRUE</v>
      </c>
      <c r="BJ128" s="23"/>
      <c r="BM128" s="23"/>
    </row>
    <row r="129" spans="1:65" ht="9.75" customHeight="1" x14ac:dyDescent="0.15">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0</v>
      </c>
      <c r="BH129" s="22">
        <v>27</v>
      </c>
      <c r="BI129" s="4" t="str">
        <f>"ITEM"&amp;BH129&amp; BG129 &amp;"=" &amp; $BF129</f>
        <v>ITEM27=FALSE</v>
      </c>
      <c r="BJ129" s="23"/>
      <c r="BM129" s="23"/>
    </row>
    <row r="130" spans="1:65" ht="9.75" customHeight="1" x14ac:dyDescent="0.15">
      <c r="A130" s="308" t="s">
        <v>63</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432</v>
      </c>
      <c r="BJ130" s="23"/>
      <c r="BM130" s="23"/>
    </row>
    <row r="131" spans="1:65" ht="9.75" customHeight="1" x14ac:dyDescent="0.15">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432</v>
      </c>
      <c r="BJ131" s="23"/>
      <c r="BM131" s="23"/>
    </row>
    <row r="132" spans="1:65" ht="9.75" customHeight="1" x14ac:dyDescent="0.15">
      <c r="A132" s="309" t="s">
        <v>28</v>
      </c>
      <c r="B132" s="310"/>
      <c r="C132" s="310"/>
      <c r="D132" s="310"/>
      <c r="E132" s="310"/>
      <c r="F132" s="310"/>
      <c r="G132" s="310"/>
      <c r="H132" s="310"/>
      <c r="I132" s="311"/>
      <c r="J132" s="120"/>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v>
      </c>
      <c r="BJ132" s="23"/>
      <c r="BM132" s="23"/>
    </row>
    <row r="133" spans="1:65" ht="9.75" customHeight="1" x14ac:dyDescent="0.15">
      <c r="A133" s="309"/>
      <c r="B133" s="310"/>
      <c r="C133" s="310"/>
      <c r="D133" s="310"/>
      <c r="E133" s="310"/>
      <c r="F133" s="310"/>
      <c r="G133" s="310"/>
      <c r="H133" s="310"/>
      <c r="I133" s="311"/>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9.75" customHeight="1" x14ac:dyDescent="0.15">
      <c r="A134" s="309"/>
      <c r="B134" s="310"/>
      <c r="C134" s="310"/>
      <c r="D134" s="310"/>
      <c r="E134" s="310"/>
      <c r="F134" s="310"/>
      <c r="G134" s="310"/>
      <c r="H134" s="310"/>
      <c r="I134" s="311"/>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9.75" customHeight="1" x14ac:dyDescent="0.15">
      <c r="A135" s="309"/>
      <c r="B135" s="310"/>
      <c r="C135" s="310"/>
      <c r="D135" s="310"/>
      <c r="E135" s="310"/>
      <c r="F135" s="310"/>
      <c r="G135" s="310"/>
      <c r="H135" s="310"/>
      <c r="I135" s="311"/>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15">
      <c r="A136" s="312" t="s">
        <v>295</v>
      </c>
      <c r="B136" s="313"/>
      <c r="C136" s="313"/>
      <c r="D136" s="313"/>
      <c r="E136" s="313"/>
      <c r="F136" s="313"/>
      <c r="G136" s="313"/>
      <c r="H136" s="313"/>
      <c r="I136" s="314"/>
      <c r="J136" s="296" t="s">
        <v>167</v>
      </c>
      <c r="K136" s="200"/>
      <c r="L136" s="200"/>
      <c r="M136" s="200"/>
      <c r="N136" s="200"/>
      <c r="O136" s="200"/>
      <c r="P136" s="200"/>
      <c r="Q136" s="200"/>
      <c r="R136" s="200"/>
      <c r="S136" s="200"/>
      <c r="T136" s="193" t="s">
        <v>168</v>
      </c>
      <c r="U136" s="193"/>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t="str">
        <f>IF(TRIM($K136)="","",IF(ISERROR(MATCH($K136,$CA$3:$CA$5,0)),"INPUT_ERROR",MATCH($K136,$CA$3:$CA$5,0)))</f>
        <v/>
      </c>
      <c r="BH136" s="22">
        <v>29</v>
      </c>
      <c r="BI136" s="4" t="str">
        <f>"ITEM"&amp;BH136&amp; BG136 &amp;"=" &amp; $BF136</f>
        <v>ITEM29=</v>
      </c>
      <c r="BJ136" s="23"/>
      <c r="BM136" s="23"/>
    </row>
    <row r="137" spans="1:65" ht="9.75" customHeight="1" x14ac:dyDescent="0.15">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242</v>
      </c>
      <c r="W137" s="198"/>
      <c r="X137" s="198"/>
      <c r="Y137" s="198"/>
      <c r="Z137" s="198"/>
      <c r="AA137" s="198"/>
      <c r="AB137" s="198"/>
      <c r="AC137" s="198"/>
      <c r="AD137" s="198"/>
      <c r="AE137" s="198" t="s">
        <v>243</v>
      </c>
      <c r="AF137" s="198"/>
      <c r="AG137" s="198"/>
      <c r="AH137" s="198"/>
      <c r="AI137" s="198"/>
      <c r="AJ137" s="198"/>
      <c r="AK137" s="198"/>
      <c r="AL137" s="198"/>
      <c r="AM137" s="199"/>
      <c r="AN137" s="6"/>
      <c r="AO137" s="6"/>
      <c r="AP137" s="6"/>
      <c r="AQ137" s="6"/>
      <c r="BH137" s="22" t="s">
        <v>432</v>
      </c>
      <c r="BJ137" s="23"/>
      <c r="BM137" s="23"/>
    </row>
    <row r="138" spans="1:65" ht="9.75" customHeight="1" x14ac:dyDescent="0.15">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244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432</v>
      </c>
      <c r="BJ138" s="23"/>
      <c r="BM138" s="23"/>
    </row>
    <row r="139" spans="1:65" ht="9.75" customHeight="1" x14ac:dyDescent="0.15">
      <c r="A139" s="299" t="s">
        <v>74</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432</v>
      </c>
      <c r="BJ139" s="23"/>
      <c r="BM139" s="23"/>
    </row>
    <row r="140" spans="1:65" ht="9.75" customHeight="1" x14ac:dyDescent="0.15">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432</v>
      </c>
      <c r="BJ140" s="23"/>
      <c r="BM140" s="23"/>
    </row>
    <row r="141" spans="1:65" ht="9.75" customHeight="1" x14ac:dyDescent="0.15">
      <c r="A141" s="333" t="s">
        <v>49</v>
      </c>
      <c r="B141" s="333"/>
      <c r="C141" s="333"/>
      <c r="D141" s="333"/>
      <c r="E141" s="333"/>
      <c r="F141" s="333"/>
      <c r="G141" s="333"/>
      <c r="H141" s="333"/>
      <c r="I141" s="333"/>
      <c r="J141" s="154" t="s">
        <v>642</v>
      </c>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6"/>
      <c r="BH141" s="22">
        <v>30</v>
      </c>
      <c r="BI141" s="4" t="str">
        <f>"ITEM"&amp;BH141&amp; BG141 &amp;"="&amp; IF(TRIM($J141)="","",$J141)</f>
        <v>ITEM30=①情報提供ネットワークシステムにおける情報連携においては、中間サーバーに保有されている情報のみが連携される。
②中間サーバーに保有される特定個人情報は、番号法の規定に基づき定められた情報のみとなっており、不正な提供が行われるリスクに対応している。（※本事務が提供する情報は、個人番号並びに制度利用の始期及び終期）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④情報連携においてのみ、情報提供用個人識別符号を用いることがシステム上担保されており、不正な名寄せが行われるリスクに対応している。
（※）情報提供ネットワークシステムを使用した特定個人情報の提供の要求の受領及び情報提供を行う機能。</v>
      </c>
      <c r="BJ141" s="23"/>
      <c r="BM141" s="23"/>
    </row>
    <row r="142" spans="1:65" ht="9.75" customHeight="1" x14ac:dyDescent="0.15">
      <c r="A142" s="333"/>
      <c r="B142" s="333"/>
      <c r="C142" s="333"/>
      <c r="D142" s="333"/>
      <c r="E142" s="333"/>
      <c r="F142" s="333"/>
      <c r="G142" s="333"/>
      <c r="H142" s="333"/>
      <c r="I142" s="333"/>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6"/>
      <c r="BH142" s="22" t="s">
        <v>432</v>
      </c>
      <c r="BJ142" s="23"/>
      <c r="BM142" s="23"/>
    </row>
    <row r="143" spans="1:65" ht="9.75" customHeight="1" x14ac:dyDescent="0.15">
      <c r="A143" s="333"/>
      <c r="B143" s="333"/>
      <c r="C143" s="333"/>
      <c r="D143" s="333"/>
      <c r="E143" s="333"/>
      <c r="F143" s="333"/>
      <c r="G143" s="333"/>
      <c r="H143" s="333"/>
      <c r="I143" s="333"/>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6"/>
      <c r="AO143" s="6"/>
      <c r="AP143" s="6"/>
      <c r="AQ143" s="6"/>
      <c r="BH143" s="22" t="s">
        <v>432</v>
      </c>
      <c r="BJ143" s="23"/>
      <c r="BM143" s="23"/>
    </row>
    <row r="144" spans="1:65" ht="230.25" customHeight="1" x14ac:dyDescent="0.15">
      <c r="A144" s="333"/>
      <c r="B144" s="333"/>
      <c r="C144" s="333"/>
      <c r="D144" s="333"/>
      <c r="E144" s="333"/>
      <c r="F144" s="333"/>
      <c r="G144" s="333"/>
      <c r="H144" s="333"/>
      <c r="I144" s="333"/>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6"/>
      <c r="AO144" s="6"/>
      <c r="AP144" s="6"/>
      <c r="AQ144" s="6"/>
      <c r="BH144" s="22" t="s">
        <v>432</v>
      </c>
      <c r="BJ144" s="23"/>
      <c r="BM144" s="23"/>
    </row>
    <row r="145" spans="1:65" ht="9.75" customHeight="1" x14ac:dyDescent="0.15">
      <c r="A145" s="312" t="s">
        <v>295</v>
      </c>
      <c r="B145" s="313"/>
      <c r="C145" s="313"/>
      <c r="D145" s="313"/>
      <c r="E145" s="313"/>
      <c r="F145" s="313"/>
      <c r="G145" s="313"/>
      <c r="H145" s="313"/>
      <c r="I145" s="314"/>
      <c r="J145" s="296" t="s">
        <v>167</v>
      </c>
      <c r="K145" s="200" t="s">
        <v>631</v>
      </c>
      <c r="L145" s="200"/>
      <c r="M145" s="200"/>
      <c r="N145" s="200"/>
      <c r="O145" s="200"/>
      <c r="P145" s="200"/>
      <c r="Q145" s="200"/>
      <c r="R145" s="200"/>
      <c r="S145" s="200"/>
      <c r="T145" s="193"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f>IF(TRIM($K145)="","",IF(ISERROR(MATCH($K145,$CA$3:$CA$5,0)),"INPUT_ERROR",MATCH($K145,$CA$3:$CA$5,0)))</f>
        <v>2</v>
      </c>
      <c r="BH145" s="22">
        <v>31</v>
      </c>
      <c r="BI145" s="4" t="str">
        <f>"ITEM"&amp;BH145&amp; BG145 &amp;"=" &amp; $BF145</f>
        <v>ITEM31=2</v>
      </c>
      <c r="BJ145" s="23"/>
      <c r="BM145" s="23"/>
    </row>
    <row r="146" spans="1:65" ht="9.75" customHeight="1" x14ac:dyDescent="0.15">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242</v>
      </c>
      <c r="W146" s="198"/>
      <c r="X146" s="198"/>
      <c r="Y146" s="198"/>
      <c r="Z146" s="198"/>
      <c r="AA146" s="198"/>
      <c r="AB146" s="198"/>
      <c r="AC146" s="198"/>
      <c r="AD146" s="198"/>
      <c r="AE146" s="198" t="s">
        <v>243</v>
      </c>
      <c r="AF146" s="198"/>
      <c r="AG146" s="198"/>
      <c r="AH146" s="198"/>
      <c r="AI146" s="198"/>
      <c r="AJ146" s="198"/>
      <c r="AK146" s="198"/>
      <c r="AL146" s="198"/>
      <c r="AM146" s="199"/>
      <c r="AN146" s="6"/>
      <c r="AO146" s="6"/>
      <c r="AP146" s="6"/>
      <c r="AQ146" s="6"/>
      <c r="BH146" s="22" t="s">
        <v>432</v>
      </c>
      <c r="BJ146" s="23"/>
      <c r="BM146" s="23"/>
    </row>
    <row r="147" spans="1:65" ht="9.75" customHeight="1" x14ac:dyDescent="0.15">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244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432</v>
      </c>
      <c r="BJ147" s="23"/>
      <c r="BM147" s="23"/>
    </row>
    <row r="148" spans="1:65" ht="9.75" customHeight="1" x14ac:dyDescent="0.15">
      <c r="A148" s="308" t="s">
        <v>75</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432</v>
      </c>
      <c r="BJ148" s="23"/>
      <c r="BM148" s="23"/>
    </row>
    <row r="149" spans="1:65" ht="9.75" customHeight="1" x14ac:dyDescent="0.15">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432</v>
      </c>
      <c r="BJ149" s="23"/>
      <c r="BM149" s="23"/>
    </row>
    <row r="150" spans="1:65" ht="9.75" customHeight="1" x14ac:dyDescent="0.15">
      <c r="A150" s="158" t="s">
        <v>643</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60"/>
      <c r="AN150" s="6"/>
      <c r="AO150" s="6"/>
      <c r="AP150" s="6"/>
      <c r="AQ150" s="6"/>
      <c r="BH150" s="22" t="s">
        <v>558</v>
      </c>
      <c r="BI150" s="4" t="str">
        <f>"ITEM"&amp;BH150&amp; BG150 &amp;"="&amp; IF(TRIM($A150)="","",$A150)</f>
        <v>ITEM32_1=＜中間サーバー･プラットフォームにおける措置＞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9.75" customHeight="1" x14ac:dyDescent="0.15">
      <c r="A151" s="161"/>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3"/>
      <c r="AN151" s="6"/>
      <c r="AO151" s="6"/>
      <c r="AP151" s="6"/>
      <c r="AQ151" s="6"/>
      <c r="BH151" s="22" t="s">
        <v>432</v>
      </c>
      <c r="BJ151" s="23"/>
      <c r="BM151" s="23"/>
    </row>
    <row r="152" spans="1:65" ht="9.75" customHeight="1" x14ac:dyDescent="0.15">
      <c r="A152" s="161"/>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3"/>
      <c r="AN152" s="6"/>
      <c r="AO152" s="6"/>
      <c r="AP152" s="6"/>
      <c r="AQ152" s="6"/>
      <c r="BH152" s="22" t="s">
        <v>432</v>
      </c>
      <c r="BJ152" s="23"/>
      <c r="BM152" s="23"/>
    </row>
    <row r="153" spans="1:65" ht="9.75" customHeight="1" x14ac:dyDescent="0.15">
      <c r="A153" s="161"/>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3"/>
      <c r="AN153" s="6"/>
      <c r="AO153" s="6"/>
      <c r="AP153" s="6"/>
      <c r="AQ153" s="6"/>
      <c r="BH153" s="22" t="s">
        <v>432</v>
      </c>
      <c r="BJ153" s="23"/>
      <c r="BM153" s="23"/>
    </row>
    <row r="154" spans="1:65" ht="9.75" customHeight="1" x14ac:dyDescent="0.15">
      <c r="A154" s="161"/>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3"/>
      <c r="AN154" s="6"/>
      <c r="AO154" s="6"/>
      <c r="AP154" s="6"/>
      <c r="AQ154" s="6"/>
      <c r="BH154" s="22" t="s">
        <v>432</v>
      </c>
      <c r="BJ154" s="23"/>
      <c r="BM154" s="23"/>
    </row>
    <row r="155" spans="1:65" ht="9.75" customHeight="1" x14ac:dyDescent="0.15">
      <c r="A155" s="161"/>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3"/>
      <c r="AN155" s="6"/>
      <c r="AO155" s="6"/>
      <c r="AP155" s="6"/>
      <c r="AQ155" s="6"/>
      <c r="BH155" s="22" t="s">
        <v>432</v>
      </c>
      <c r="BJ155" s="23"/>
      <c r="BM155" s="23"/>
    </row>
    <row r="156" spans="1:65" ht="9.75" customHeight="1" x14ac:dyDescent="0.15">
      <c r="A156" s="161"/>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3"/>
      <c r="AN156" s="6"/>
      <c r="AO156" s="6"/>
      <c r="AP156" s="6"/>
      <c r="AQ156" s="6"/>
      <c r="BH156" s="22" t="s">
        <v>432</v>
      </c>
      <c r="BJ156" s="23"/>
      <c r="BM156" s="23"/>
    </row>
    <row r="157" spans="1:65" ht="9.75" customHeight="1" x14ac:dyDescent="0.15">
      <c r="A157" s="161"/>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3"/>
      <c r="AN157" s="6"/>
      <c r="AO157" s="6"/>
      <c r="AP157" s="6"/>
      <c r="AQ157" s="6"/>
      <c r="BH157" s="22" t="s">
        <v>432</v>
      </c>
      <c r="BJ157" s="23"/>
      <c r="BM157" s="23"/>
    </row>
    <row r="158" spans="1:65" ht="39.75" customHeight="1" x14ac:dyDescent="0.15">
      <c r="A158" s="161"/>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3"/>
      <c r="AN158" s="6"/>
      <c r="AO158" s="6"/>
      <c r="AP158" s="6"/>
      <c r="AQ158" s="6"/>
      <c r="BH158" s="22" t="s">
        <v>432</v>
      </c>
      <c r="BJ158" s="23"/>
      <c r="BM158" s="23"/>
    </row>
    <row r="159" spans="1:65" ht="9.75" customHeight="1" x14ac:dyDescent="0.15">
      <c r="A159" s="161"/>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3"/>
      <c r="AN159" s="6"/>
      <c r="AO159" s="6"/>
      <c r="AP159" s="6"/>
      <c r="AQ159" s="6"/>
      <c r="BH159" s="22" t="s">
        <v>559</v>
      </c>
      <c r="BI159" s="4" t="str">
        <f>"ITEM"&amp;BH159&amp; BG159 &amp;"="&amp; IF(TRIM($A159)="","",$A159)</f>
        <v>ITEM32_2=</v>
      </c>
      <c r="BJ159" s="23"/>
      <c r="BM159" s="23"/>
    </row>
    <row r="160" spans="1:65" ht="9.75" customHeight="1" x14ac:dyDescent="0.15">
      <c r="A160" s="164"/>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6"/>
      <c r="AN160" s="6"/>
      <c r="AO160" s="6"/>
      <c r="AP160" s="6"/>
      <c r="AQ160" s="6"/>
      <c r="BH160" s="22" t="s">
        <v>560</v>
      </c>
      <c r="BI160" s="4" t="str">
        <f>"ITEM"&amp;BH160&amp; BG160 &amp;"="&amp; IF(TRIM($A160)="","",$A160)</f>
        <v>ITEM32_3=</v>
      </c>
      <c r="BJ160" s="23"/>
      <c r="BM160" s="23"/>
    </row>
    <row r="161" spans="1:65" ht="9.75" customHeight="1" x14ac:dyDescent="0.15">
      <c r="A161" s="307" t="s">
        <v>310</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432</v>
      </c>
      <c r="BJ161" s="23"/>
      <c r="BM161" s="23"/>
    </row>
    <row r="162" spans="1:65" ht="9.75" customHeight="1" x14ac:dyDescent="0.15">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432</v>
      </c>
      <c r="BJ162" s="23"/>
      <c r="BM162" s="23"/>
    </row>
    <row r="163" spans="1:65" ht="9.75" customHeight="1" x14ac:dyDescent="0.15">
      <c r="A163" s="299" t="s">
        <v>65</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432</v>
      </c>
      <c r="BJ163" s="23"/>
      <c r="BM163" s="23"/>
    </row>
    <row r="164" spans="1:65" ht="9.75" customHeight="1" x14ac:dyDescent="0.15">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432</v>
      </c>
      <c r="BJ164" s="23"/>
      <c r="BM164" s="23"/>
    </row>
    <row r="165" spans="1:65" ht="9.75" customHeight="1" x14ac:dyDescent="0.15">
      <c r="A165" s="299" t="s">
        <v>66</v>
      </c>
      <c r="B165" s="300"/>
      <c r="C165" s="300"/>
      <c r="D165" s="300"/>
      <c r="E165" s="300"/>
      <c r="F165" s="300"/>
      <c r="G165" s="300"/>
      <c r="H165" s="300"/>
      <c r="I165" s="301"/>
      <c r="J165" s="296" t="s">
        <v>229</v>
      </c>
      <c r="K165" s="200" t="s">
        <v>165</v>
      </c>
      <c r="L165" s="200"/>
      <c r="M165" s="200"/>
      <c r="N165" s="200"/>
      <c r="O165" s="200"/>
      <c r="P165" s="200"/>
      <c r="Q165" s="200"/>
      <c r="R165" s="200"/>
      <c r="S165" s="200"/>
      <c r="T165" s="193" t="s">
        <v>129</v>
      </c>
      <c r="U165" s="193"/>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247</v>
      </c>
      <c r="W166" s="198"/>
      <c r="X166" s="198"/>
      <c r="Y166" s="198"/>
      <c r="Z166" s="198"/>
      <c r="AA166" s="198"/>
      <c r="AB166" s="198"/>
      <c r="AC166" s="198"/>
      <c r="AD166" s="198"/>
      <c r="AE166" s="198" t="s">
        <v>248</v>
      </c>
      <c r="AF166" s="198"/>
      <c r="AG166" s="198"/>
      <c r="AH166" s="198"/>
      <c r="AI166" s="198"/>
      <c r="AJ166" s="198"/>
      <c r="AK166" s="198"/>
      <c r="AL166" s="198"/>
      <c r="AM166" s="199"/>
      <c r="BH166" s="22" t="s">
        <v>432</v>
      </c>
      <c r="BJ166" s="23"/>
      <c r="BM166" s="23"/>
    </row>
    <row r="167" spans="1:65" ht="9.75" customHeight="1" x14ac:dyDescent="0.15">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249</v>
      </c>
      <c r="W167" s="204"/>
      <c r="X167" s="204"/>
      <c r="Y167" s="204"/>
      <c r="Z167" s="204"/>
      <c r="AA167" s="204"/>
      <c r="AB167" s="204"/>
      <c r="AC167" s="204"/>
      <c r="AD167" s="204"/>
      <c r="AE167" s="204"/>
      <c r="AF167" s="204"/>
      <c r="AG167" s="204"/>
      <c r="AH167" s="204"/>
      <c r="AI167" s="204"/>
      <c r="AJ167" s="204"/>
      <c r="AK167" s="204"/>
      <c r="AL167" s="204"/>
      <c r="AM167" s="205"/>
      <c r="BH167" s="22" t="s">
        <v>432</v>
      </c>
      <c r="BJ167" s="23"/>
      <c r="BM167" s="23"/>
    </row>
    <row r="168" spans="1:65" ht="9.75" customHeight="1" x14ac:dyDescent="0.15">
      <c r="A168" s="299" t="s">
        <v>67</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5"/>
      <c r="BH168" s="22" t="s">
        <v>432</v>
      </c>
      <c r="BJ168" s="23"/>
      <c r="BM168" s="23"/>
    </row>
    <row r="169" spans="1:65" ht="9.75" customHeight="1" x14ac:dyDescent="0.15">
      <c r="A169" s="320"/>
      <c r="B169" s="321"/>
      <c r="C169" s="321"/>
      <c r="D169" s="321"/>
      <c r="E169" s="321"/>
      <c r="F169" s="321"/>
      <c r="G169" s="321"/>
      <c r="H169" s="321"/>
      <c r="I169" s="321"/>
      <c r="J169" s="189" t="s">
        <v>127</v>
      </c>
      <c r="K169" s="201" t="s">
        <v>644</v>
      </c>
      <c r="L169" s="201"/>
      <c r="M169" s="201"/>
      <c r="N169" s="201"/>
      <c r="O169" s="201"/>
      <c r="P169" s="194" t="s">
        <v>129</v>
      </c>
      <c r="Q169" s="194"/>
      <c r="R169" s="194"/>
      <c r="S169" s="194"/>
      <c r="T169" s="194"/>
      <c r="U169" s="194"/>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1</v>
      </c>
      <c r="BH169" s="22">
        <v>34</v>
      </c>
      <c r="BI169" s="4" t="str">
        <f>"ITEM"&amp;BH169&amp; BG169 &amp;"=" &amp; $BF169</f>
        <v>ITEM34=1</v>
      </c>
      <c r="BJ169" s="23"/>
      <c r="BM169" s="23"/>
    </row>
    <row r="170" spans="1:65" ht="9.75" customHeight="1" x14ac:dyDescent="0.15">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266</v>
      </c>
      <c r="W170" s="198"/>
      <c r="X170" s="198"/>
      <c r="Y170" s="198"/>
      <c r="Z170" s="198"/>
      <c r="AA170" s="198"/>
      <c r="AB170" s="198"/>
      <c r="AC170" s="198"/>
      <c r="AD170" s="198"/>
      <c r="AE170" s="198" t="s">
        <v>267</v>
      </c>
      <c r="AF170" s="198"/>
      <c r="AG170" s="198"/>
      <c r="AH170" s="198"/>
      <c r="AI170" s="198"/>
      <c r="AJ170" s="198"/>
      <c r="AK170" s="198"/>
      <c r="AL170" s="198"/>
      <c r="AM170" s="199"/>
      <c r="BH170" s="22" t="s">
        <v>432</v>
      </c>
      <c r="BJ170" s="23"/>
      <c r="BM170" s="23"/>
    </row>
    <row r="171" spans="1:65" ht="9.75" customHeight="1" x14ac:dyDescent="0.15">
      <c r="A171" s="320"/>
      <c r="B171" s="321"/>
      <c r="C171" s="321"/>
      <c r="D171" s="321"/>
      <c r="E171" s="321"/>
      <c r="F171" s="321"/>
      <c r="G171" s="321"/>
      <c r="H171" s="321"/>
      <c r="I171" s="321"/>
      <c r="J171" s="33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432</v>
      </c>
      <c r="BJ171" s="23"/>
      <c r="BM171" s="23"/>
    </row>
    <row r="172" spans="1:65" ht="9.75" customHeight="1" x14ac:dyDescent="0.15">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432</v>
      </c>
      <c r="BJ172" s="23"/>
      <c r="BM172" s="23"/>
    </row>
    <row r="173" spans="1:65" ht="9.75" customHeight="1" x14ac:dyDescent="0.15">
      <c r="A173" s="320"/>
      <c r="B173" s="322"/>
      <c r="C173" s="299" t="s">
        <v>68</v>
      </c>
      <c r="D173" s="300"/>
      <c r="E173" s="300"/>
      <c r="F173" s="300"/>
      <c r="G173" s="300"/>
      <c r="H173" s="300"/>
      <c r="I173" s="301"/>
      <c r="J173" s="332" t="s">
        <v>645</v>
      </c>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　-</v>
      </c>
      <c r="BJ173" s="23"/>
      <c r="BM173" s="23"/>
    </row>
    <row r="174" spans="1:65" ht="9.75" customHeight="1" x14ac:dyDescent="0.15">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432</v>
      </c>
      <c r="BJ174" s="23"/>
      <c r="BM174" s="23"/>
    </row>
    <row r="175" spans="1:65" ht="9.75" customHeight="1" x14ac:dyDescent="0.15">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432</v>
      </c>
      <c r="BJ175" s="23"/>
      <c r="BM175" s="23"/>
    </row>
    <row r="176" spans="1:65" ht="9.75" customHeight="1" x14ac:dyDescent="0.15">
      <c r="A176" s="320"/>
      <c r="B176" s="322"/>
      <c r="C176" s="299" t="s">
        <v>69</v>
      </c>
      <c r="D176" s="300"/>
      <c r="E176" s="300"/>
      <c r="F176" s="300"/>
      <c r="G176" s="300"/>
      <c r="H176" s="300"/>
      <c r="I176" s="301"/>
      <c r="J176" s="323" t="s">
        <v>645</v>
      </c>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　-</v>
      </c>
      <c r="BJ176" s="23"/>
      <c r="BM176" s="23"/>
    </row>
    <row r="177" spans="1:65" ht="9.75" customHeight="1" x14ac:dyDescent="0.15">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432</v>
      </c>
      <c r="BJ177" s="23"/>
      <c r="BM177" s="23"/>
    </row>
    <row r="178" spans="1:65" ht="9.75" customHeight="1" x14ac:dyDescent="0.15">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432</v>
      </c>
      <c r="BJ178" s="23"/>
      <c r="BM178" s="23"/>
    </row>
    <row r="179" spans="1:65" ht="9.75" customHeight="1" x14ac:dyDescent="0.15">
      <c r="A179" s="333" t="s">
        <v>52</v>
      </c>
      <c r="B179" s="333"/>
      <c r="C179" s="333"/>
      <c r="D179" s="333"/>
      <c r="E179" s="333"/>
      <c r="F179" s="333"/>
      <c r="G179" s="333"/>
      <c r="H179" s="333"/>
      <c r="I179" s="333"/>
      <c r="J179" s="323" t="s">
        <v>646</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ITEM37=・施錠可能な執務室内に保管し、勤務時間中は職員が常駐する。書庫での保管及び勤務時間外については、施錠管理を行う。
・年間で１３万件となる膨大な紙の申請書（変更申請を含む件数）については、保管期間の経過したものを年に１度の頻度で職員立ち合いのもと溶解処理を行う。</v>
      </c>
      <c r="BJ179" s="23"/>
      <c r="BM179" s="23"/>
    </row>
    <row r="180" spans="1:65" ht="9.75" customHeight="1" x14ac:dyDescent="0.15">
      <c r="A180" s="333"/>
      <c r="B180" s="333"/>
      <c r="C180" s="333"/>
      <c r="D180" s="333"/>
      <c r="E180" s="333"/>
      <c r="F180" s="333"/>
      <c r="G180" s="333"/>
      <c r="H180" s="333"/>
      <c r="I180" s="33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432</v>
      </c>
      <c r="BJ180" s="23"/>
      <c r="BM180" s="23"/>
    </row>
    <row r="181" spans="1:65" ht="63" customHeight="1" x14ac:dyDescent="0.15">
      <c r="A181" s="333"/>
      <c r="B181" s="333"/>
      <c r="C181" s="333"/>
      <c r="D181" s="333"/>
      <c r="E181" s="333"/>
      <c r="F181" s="333"/>
      <c r="G181" s="333"/>
      <c r="H181" s="333"/>
      <c r="I181" s="33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432</v>
      </c>
      <c r="BJ181" s="23"/>
      <c r="BM181" s="23"/>
    </row>
    <row r="182" spans="1:65" ht="9.75" customHeight="1" x14ac:dyDescent="0.15">
      <c r="A182" s="312" t="s">
        <v>295</v>
      </c>
      <c r="B182" s="313"/>
      <c r="C182" s="313"/>
      <c r="D182" s="313"/>
      <c r="E182" s="313"/>
      <c r="F182" s="313"/>
      <c r="G182" s="313"/>
      <c r="H182" s="313"/>
      <c r="I182" s="314"/>
      <c r="J182" s="296" t="s">
        <v>167</v>
      </c>
      <c r="K182" s="200" t="s">
        <v>631</v>
      </c>
      <c r="L182" s="200"/>
      <c r="M182" s="200"/>
      <c r="N182" s="200"/>
      <c r="O182" s="200"/>
      <c r="P182" s="200"/>
      <c r="Q182" s="200"/>
      <c r="R182" s="200"/>
      <c r="S182" s="200"/>
      <c r="T182" s="193" t="s">
        <v>168</v>
      </c>
      <c r="U182" s="193"/>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242</v>
      </c>
      <c r="W183" s="198"/>
      <c r="X183" s="198"/>
      <c r="Y183" s="198"/>
      <c r="Z183" s="198"/>
      <c r="AA183" s="198"/>
      <c r="AB183" s="198"/>
      <c r="AC183" s="198"/>
      <c r="AD183" s="198"/>
      <c r="AE183" s="198" t="s">
        <v>243</v>
      </c>
      <c r="AF183" s="198"/>
      <c r="AG183" s="198"/>
      <c r="AH183" s="198"/>
      <c r="AI183" s="198"/>
      <c r="AJ183" s="198"/>
      <c r="AK183" s="198"/>
      <c r="AL183" s="198"/>
      <c r="AM183" s="199"/>
      <c r="BH183" s="22" t="s">
        <v>432</v>
      </c>
      <c r="BJ183" s="23"/>
      <c r="BM183" s="23"/>
    </row>
    <row r="184" spans="1:65" ht="9.75" customHeight="1" x14ac:dyDescent="0.15">
      <c r="A184" s="336"/>
      <c r="B184" s="337"/>
      <c r="C184" s="337"/>
      <c r="D184" s="337"/>
      <c r="E184" s="337"/>
      <c r="F184" s="337"/>
      <c r="G184" s="337"/>
      <c r="H184" s="337"/>
      <c r="I184" s="338"/>
      <c r="J184" s="208"/>
      <c r="K184" s="209"/>
      <c r="L184" s="209"/>
      <c r="M184" s="209"/>
      <c r="N184" s="209"/>
      <c r="O184" s="209"/>
      <c r="P184" s="209"/>
      <c r="Q184" s="209"/>
      <c r="R184" s="209"/>
      <c r="S184" s="209"/>
      <c r="T184" s="209"/>
      <c r="U184" s="209"/>
      <c r="V184" s="204" t="s">
        <v>244</v>
      </c>
      <c r="W184" s="204"/>
      <c r="X184" s="204"/>
      <c r="Y184" s="204"/>
      <c r="Z184" s="204"/>
      <c r="AA184" s="204"/>
      <c r="AB184" s="204"/>
      <c r="AC184" s="204"/>
      <c r="AD184" s="204"/>
      <c r="AE184" s="204"/>
      <c r="AF184" s="204"/>
      <c r="AG184" s="204"/>
      <c r="AH184" s="204"/>
      <c r="AI184" s="204"/>
      <c r="AJ184" s="204"/>
      <c r="AK184" s="204"/>
      <c r="AL184" s="204"/>
      <c r="AM184" s="205"/>
      <c r="BH184" s="22" t="s">
        <v>432</v>
      </c>
      <c r="BJ184" s="23"/>
      <c r="BM184" s="23"/>
    </row>
    <row r="185" spans="1:65" ht="9.75" customHeight="1" x14ac:dyDescent="0.15">
      <c r="A185" s="299" t="s">
        <v>70</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432</v>
      </c>
      <c r="BJ185" s="23"/>
      <c r="BM185" s="23"/>
    </row>
    <row r="186" spans="1:65" ht="9.75" customHeight="1" x14ac:dyDescent="0.15">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432</v>
      </c>
      <c r="BJ186" s="23"/>
      <c r="BM186" s="23"/>
    </row>
    <row r="187" spans="1:65" ht="9.75" customHeight="1" x14ac:dyDescent="0.15">
      <c r="A187" s="158" t="s">
        <v>647</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60"/>
      <c r="BH187" s="22" t="s">
        <v>561</v>
      </c>
      <c r="BI187" s="4" t="str">
        <f>"ITEM"&amp;BH187&amp; BG187 &amp;"="&amp; IF(TRIM($A187)="","",$A187)</f>
        <v>ITEM39_1=【団体内統合宛名システムにおける措置】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c r="BJ187" s="23"/>
      <c r="BM187" s="23"/>
    </row>
    <row r="188" spans="1:65" ht="9.75" customHeight="1" x14ac:dyDescent="0.15">
      <c r="A188" s="161"/>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3"/>
      <c r="BH188" s="22" t="s">
        <v>432</v>
      </c>
      <c r="BJ188" s="23"/>
      <c r="BM188" s="23"/>
    </row>
    <row r="189" spans="1:65" ht="9.75" customHeight="1" x14ac:dyDescent="0.15">
      <c r="A189" s="161"/>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3"/>
      <c r="BH189" s="22" t="s">
        <v>432</v>
      </c>
      <c r="BJ189" s="23"/>
      <c r="BM189" s="23"/>
    </row>
    <row r="190" spans="1:65" ht="9.75" customHeight="1" x14ac:dyDescent="0.15">
      <c r="A190" s="161"/>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3"/>
      <c r="BH190" s="22" t="s">
        <v>432</v>
      </c>
      <c r="BJ190" s="23"/>
      <c r="BM190" s="23"/>
    </row>
    <row r="191" spans="1:65" ht="9.75" customHeight="1" x14ac:dyDescent="0.15">
      <c r="A191" s="161"/>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3"/>
      <c r="BH191" s="22" t="s">
        <v>432</v>
      </c>
      <c r="BJ191" s="23"/>
      <c r="BM191" s="23"/>
    </row>
    <row r="192" spans="1:65" ht="9.75" customHeight="1" x14ac:dyDescent="0.15">
      <c r="A192" s="161"/>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3"/>
      <c r="BH192" s="22" t="s">
        <v>432</v>
      </c>
      <c r="BJ192" s="23"/>
      <c r="BM192" s="23"/>
    </row>
    <row r="193" spans="1:65" ht="9.75" customHeight="1" x14ac:dyDescent="0.15">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3"/>
      <c r="BH193" s="22" t="s">
        <v>432</v>
      </c>
      <c r="BJ193" s="23"/>
      <c r="BM193" s="23"/>
    </row>
    <row r="194" spans="1:65" ht="9.75" customHeight="1" x14ac:dyDescent="0.15">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c r="BH194" s="22" t="s">
        <v>432</v>
      </c>
      <c r="BJ194" s="23"/>
      <c r="BM194" s="23"/>
    </row>
    <row r="195" spans="1:65" ht="144.75" customHeight="1" x14ac:dyDescent="0.15">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3"/>
      <c r="BH195" s="22" t="s">
        <v>432</v>
      </c>
      <c r="BJ195" s="23"/>
      <c r="BM195" s="23"/>
    </row>
    <row r="196" spans="1:65" ht="9.75" customHeight="1" x14ac:dyDescent="0.15">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3"/>
      <c r="BH196" s="22" t="s">
        <v>562</v>
      </c>
      <c r="BI196" s="4" t="str">
        <f>"ITEM"&amp;BH196&amp; BG196 &amp;"="&amp; IF(TRIM($A196)="","",$A196)</f>
        <v>ITEM39_2=</v>
      </c>
      <c r="BJ196" s="23"/>
      <c r="BM196" s="23"/>
    </row>
    <row r="197" spans="1:65" ht="9.75" customHeight="1" x14ac:dyDescent="0.15">
      <c r="A197" s="164"/>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6"/>
      <c r="BH197" s="22" t="s">
        <v>563</v>
      </c>
      <c r="BI197" s="4" t="str">
        <f>"ITEM"&amp;BH197&amp; BG197 &amp;"="&amp; IF(TRIM($A197)="","",$A197)</f>
        <v>ITEM39_3=</v>
      </c>
      <c r="BJ197" s="23"/>
      <c r="BM197" s="23"/>
    </row>
    <row r="198" spans="1:65" ht="9.75" customHeight="1" x14ac:dyDescent="0.15">
      <c r="A198" s="315" t="s">
        <v>311</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432</v>
      </c>
      <c r="BJ198" s="23"/>
      <c r="BM198" s="23"/>
    </row>
    <row r="199" spans="1:65" ht="9.75" customHeight="1" x14ac:dyDescent="0.15">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432</v>
      </c>
      <c r="BJ199" s="23"/>
      <c r="BM199" s="23"/>
    </row>
    <row r="200" spans="1:65" ht="9.75" customHeight="1" x14ac:dyDescent="0.15">
      <c r="A200" s="299" t="s">
        <v>20</v>
      </c>
      <c r="B200" s="300"/>
      <c r="C200" s="300"/>
      <c r="D200" s="300"/>
      <c r="E200" s="300"/>
      <c r="F200" s="300"/>
      <c r="G200" s="300"/>
      <c r="H200" s="300"/>
      <c r="I200" s="301"/>
      <c r="J200" s="93" t="s">
        <v>189</v>
      </c>
      <c r="K200" s="92" t="s">
        <v>583</v>
      </c>
      <c r="L200" s="84" t="s">
        <v>268</v>
      </c>
      <c r="M200" s="84"/>
      <c r="N200" s="84"/>
      <c r="O200" s="84"/>
      <c r="P200" s="84"/>
      <c r="Q200" s="84"/>
      <c r="R200" s="84"/>
      <c r="S200" s="97" t="s">
        <v>189</v>
      </c>
      <c r="T200" s="92" t="s">
        <v>583</v>
      </c>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1</v>
      </c>
      <c r="BH200" s="22">
        <v>40</v>
      </c>
      <c r="BI200" s="4" t="str">
        <f>"ITEM"&amp;BH200&amp; BG200 &amp;"=" &amp; $BF200</f>
        <v>ITEM40=TRUE</v>
      </c>
      <c r="BJ200" s="23"/>
      <c r="BM200" s="23"/>
    </row>
    <row r="201" spans="1:65" ht="9.75" customHeight="1" x14ac:dyDescent="0.15">
      <c r="A201" s="320"/>
      <c r="B201" s="321"/>
      <c r="C201" s="321"/>
      <c r="D201" s="321"/>
      <c r="E201" s="321"/>
      <c r="F201" s="321"/>
      <c r="G201" s="321"/>
      <c r="H201" s="321"/>
      <c r="I201" s="322"/>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1</v>
      </c>
      <c r="BH201" s="22">
        <v>41</v>
      </c>
      <c r="BI201" s="4" t="str">
        <f>"ITEM"&amp;BH201&amp; BG201 &amp;"=" &amp; $BF201</f>
        <v>ITEM41=TRUE</v>
      </c>
      <c r="BJ201" s="23"/>
      <c r="BM201" s="23"/>
    </row>
    <row r="202" spans="1:65" ht="9.75" customHeight="1" x14ac:dyDescent="0.15">
      <c r="A202" s="315" t="s">
        <v>312</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15">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432</v>
      </c>
      <c r="BJ203" s="23"/>
      <c r="BM203" s="23"/>
    </row>
    <row r="204" spans="1:65" ht="9.75" customHeight="1" x14ac:dyDescent="0.15">
      <c r="A204" s="299" t="s">
        <v>71</v>
      </c>
      <c r="B204" s="300"/>
      <c r="C204" s="300"/>
      <c r="D204" s="300"/>
      <c r="E204" s="300"/>
      <c r="F204" s="300"/>
      <c r="G204" s="300"/>
      <c r="H204" s="300"/>
      <c r="I204" s="301"/>
      <c r="J204" s="296" t="s">
        <v>229</v>
      </c>
      <c r="K204" s="297" t="s">
        <v>165</v>
      </c>
      <c r="L204" s="297"/>
      <c r="M204" s="297"/>
      <c r="N204" s="297"/>
      <c r="O204" s="297"/>
      <c r="P204" s="297"/>
      <c r="Q204" s="297"/>
      <c r="R204" s="297"/>
      <c r="S204" s="297"/>
      <c r="T204" s="193" t="s">
        <v>265</v>
      </c>
      <c r="U204" s="193"/>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247</v>
      </c>
      <c r="W205" s="198"/>
      <c r="X205" s="198"/>
      <c r="Y205" s="198"/>
      <c r="Z205" s="198"/>
      <c r="AA205" s="198"/>
      <c r="AB205" s="198"/>
      <c r="AC205" s="198"/>
      <c r="AD205" s="198"/>
      <c r="AE205" s="198" t="s">
        <v>248</v>
      </c>
      <c r="AF205" s="198"/>
      <c r="AG205" s="198"/>
      <c r="AH205" s="198"/>
      <c r="AI205" s="198"/>
      <c r="AJ205" s="198"/>
      <c r="AK205" s="198"/>
      <c r="AL205" s="198"/>
      <c r="AM205" s="199"/>
      <c r="BH205" s="22" t="s">
        <v>432</v>
      </c>
      <c r="BJ205" s="23"/>
      <c r="BM205" s="23"/>
    </row>
    <row r="206" spans="1:65" ht="9.75" customHeight="1" x14ac:dyDescent="0.15">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249</v>
      </c>
      <c r="W206" s="204"/>
      <c r="X206" s="204"/>
      <c r="Y206" s="204"/>
      <c r="Z206" s="204"/>
      <c r="AA206" s="204"/>
      <c r="AB206" s="204"/>
      <c r="AC206" s="204"/>
      <c r="AD206" s="204"/>
      <c r="AE206" s="204"/>
      <c r="AF206" s="204"/>
      <c r="AG206" s="204"/>
      <c r="AH206" s="204"/>
      <c r="AI206" s="204"/>
      <c r="AJ206" s="204"/>
      <c r="AK206" s="204"/>
      <c r="AL206" s="204"/>
      <c r="AM206" s="205"/>
      <c r="BH206" s="22" t="s">
        <v>432</v>
      </c>
      <c r="BJ206" s="23"/>
      <c r="BM206" s="23"/>
    </row>
    <row r="207" spans="1:65" ht="9.75" customHeight="1" x14ac:dyDescent="0.15">
      <c r="A207" s="320"/>
      <c r="B207" s="322"/>
      <c r="C207" s="299" t="s">
        <v>58</v>
      </c>
      <c r="D207" s="300"/>
      <c r="E207" s="300"/>
      <c r="F207" s="300"/>
      <c r="G207" s="300"/>
      <c r="H207" s="300"/>
      <c r="I207" s="301"/>
      <c r="J207" s="120" t="s">
        <v>648</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ITEM44_1=＜執務室における措置＞
・年に１回～２回、個人情報の保護に関する研修を行っている。また、機会をとらえて担当者間で、個人情報保護についての情報交換を行っている。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v>
      </c>
      <c r="BJ207" s="23"/>
      <c r="BM207" s="23"/>
    </row>
    <row r="208" spans="1:65" ht="9.75" customHeight="1" x14ac:dyDescent="0.15">
      <c r="A208" s="320"/>
      <c r="B208" s="322"/>
      <c r="C208" s="320"/>
      <c r="D208" s="321"/>
      <c r="E208" s="321"/>
      <c r="F208" s="321"/>
      <c r="G208" s="321"/>
      <c r="H208" s="321"/>
      <c r="I208" s="322"/>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15">
      <c r="A209" s="320"/>
      <c r="B209" s="322"/>
      <c r="C209" s="320"/>
      <c r="D209" s="321"/>
      <c r="E209" s="321"/>
      <c r="F209" s="321"/>
      <c r="G209" s="321"/>
      <c r="H209" s="321"/>
      <c r="I209" s="322"/>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15">
      <c r="A210" s="320"/>
      <c r="B210" s="322"/>
      <c r="C210" s="320"/>
      <c r="D210" s="321"/>
      <c r="E210" s="321"/>
      <c r="F210" s="321"/>
      <c r="G210" s="321"/>
      <c r="H210" s="321"/>
      <c r="I210" s="322"/>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15">
      <c r="A211" s="320"/>
      <c r="B211" s="322"/>
      <c r="C211" s="320"/>
      <c r="D211" s="321"/>
      <c r="E211" s="321"/>
      <c r="F211" s="321"/>
      <c r="G211" s="321"/>
      <c r="H211" s="321"/>
      <c r="I211" s="322"/>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15">
      <c r="A212" s="320"/>
      <c r="B212" s="322"/>
      <c r="C212" s="320"/>
      <c r="D212" s="321"/>
      <c r="E212" s="321"/>
      <c r="F212" s="321"/>
      <c r="G212" s="321"/>
      <c r="H212" s="321"/>
      <c r="I212" s="322"/>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15">
      <c r="A213" s="320"/>
      <c r="B213" s="322"/>
      <c r="C213" s="320"/>
      <c r="D213" s="321"/>
      <c r="E213" s="321"/>
      <c r="F213" s="321"/>
      <c r="G213" s="321"/>
      <c r="H213" s="321"/>
      <c r="I213" s="322"/>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15">
      <c r="A214" s="320"/>
      <c r="B214" s="322"/>
      <c r="C214" s="320"/>
      <c r="D214" s="321"/>
      <c r="E214" s="321"/>
      <c r="F214" s="321"/>
      <c r="G214" s="321"/>
      <c r="H214" s="321"/>
      <c r="I214" s="322"/>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15">
      <c r="A215" s="320"/>
      <c r="B215" s="322"/>
      <c r="C215" s="320"/>
      <c r="D215" s="321"/>
      <c r="E215" s="321"/>
      <c r="F215" s="321"/>
      <c r="G215" s="321"/>
      <c r="H215" s="321"/>
      <c r="I215" s="322"/>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62.25" customHeight="1" x14ac:dyDescent="0.15">
      <c r="A216" s="320"/>
      <c r="B216" s="322"/>
      <c r="C216" s="320"/>
      <c r="D216" s="321"/>
      <c r="E216" s="321"/>
      <c r="F216" s="321"/>
      <c r="G216" s="321"/>
      <c r="H216" s="321"/>
      <c r="I216" s="322"/>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9.75" customHeight="1" x14ac:dyDescent="0.15">
      <c r="A217" s="320"/>
      <c r="B217" s="322"/>
      <c r="C217" s="320"/>
      <c r="D217" s="321"/>
      <c r="E217" s="321"/>
      <c r="F217" s="321"/>
      <c r="G217" s="321"/>
      <c r="H217" s="321"/>
      <c r="I217" s="322"/>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9.75" customHeight="1" x14ac:dyDescent="0.15">
      <c r="A218" s="302"/>
      <c r="B218" s="304"/>
      <c r="C218" s="302"/>
      <c r="D218" s="303"/>
      <c r="E218" s="303"/>
      <c r="F218" s="303"/>
      <c r="G218" s="303"/>
      <c r="H218" s="303"/>
      <c r="I218" s="304"/>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15">
      <c r="A219" s="307" t="s">
        <v>313</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432</v>
      </c>
      <c r="BJ219" s="23"/>
      <c r="BM219" s="23"/>
    </row>
    <row r="220" spans="1:65" ht="9.75" customHeight="1" x14ac:dyDescent="0.15">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432</v>
      </c>
      <c r="BJ220" s="23"/>
      <c r="BM220" s="23"/>
    </row>
    <row r="221" spans="1:65" ht="9.75" customHeight="1" x14ac:dyDescent="0.15">
      <c r="A221" s="158"/>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60"/>
      <c r="BH221" s="22" t="s">
        <v>567</v>
      </c>
      <c r="BI221" s="4" t="str">
        <f>"ITEM"&amp;BH221&amp; BG221 &amp;"="&amp; IF(TRIM($A221)="","",$A221)</f>
        <v>ITEM45_1=</v>
      </c>
      <c r="BJ221" s="23"/>
      <c r="BM221" s="23"/>
    </row>
    <row r="222" spans="1:65" ht="9.75" customHeight="1" x14ac:dyDescent="0.15">
      <c r="A222" s="161"/>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3"/>
      <c r="BH222" s="22" t="s">
        <v>432</v>
      </c>
      <c r="BJ222" s="23"/>
      <c r="BM222" s="23"/>
    </row>
    <row r="223" spans="1:65" ht="9.75" customHeight="1" x14ac:dyDescent="0.15">
      <c r="A223" s="161"/>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3"/>
      <c r="BH223" s="22" t="s">
        <v>432</v>
      </c>
      <c r="BJ223" s="23"/>
      <c r="BM223" s="23"/>
    </row>
    <row r="224" spans="1:65" ht="9.75" customHeight="1" x14ac:dyDescent="0.15">
      <c r="A224" s="161"/>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3"/>
      <c r="BH224" s="22" t="s">
        <v>432</v>
      </c>
      <c r="BJ224" s="23"/>
      <c r="BM224" s="23"/>
    </row>
    <row r="225" spans="1:65" ht="9.75" customHeight="1" x14ac:dyDescent="0.15">
      <c r="A225" s="161"/>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3"/>
      <c r="BH225" s="22" t="s">
        <v>568</v>
      </c>
      <c r="BI225" s="4" t="str">
        <f>"ITEM"&amp;BH225&amp; BG225 &amp;"="&amp; IF(TRIM($A225)="","",$A225)</f>
        <v>ITEM45_2=</v>
      </c>
      <c r="BJ225" s="23"/>
      <c r="BM225" s="23"/>
    </row>
    <row r="226" spans="1:65" ht="9.75" customHeight="1" x14ac:dyDescent="0.15">
      <c r="A226" s="164"/>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6"/>
      <c r="BH226" s="22" t="s">
        <v>569</v>
      </c>
      <c r="BI226" s="4" t="str">
        <f>"ITEM"&amp;BH226&amp; BG226 &amp;"="&amp; IF(TRIM($A226)="","",$A226)</f>
        <v>ITEM45_3=</v>
      </c>
      <c r="BJ226" s="23"/>
      <c r="BM226" s="23"/>
    </row>
    <row r="227" spans="1:65" ht="9.75" customHeight="1" x14ac:dyDescent="0.15">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dataValidation type="list" allowBlank="1" showInputMessage="1" showErrorMessage="1" errorTitle="入力エラー" error="正しい選択肢を選んでください。" sqref="K200:K201 AF128:AF129 W128:W129 AF96:AF97 AC200:AC201 T200:T201 AF62:AF63">
      <formula1>$CH$2:$CH$3</formula1>
    </dataValidation>
    <dataValidation type="list" allowBlank="1" showInputMessage="1" showErrorMessage="1" errorTitle="入力エラー" error="正しい選択肢を選んでください。" sqref="K100:S101">
      <formula1>$CC$2:$CC$4</formula1>
    </dataValidation>
    <dataValidation type="list" allowBlank="1" showInputMessage="1" showErrorMessage="1" errorTitle="入力エラー" error="正しい選択肢を選んでください。" sqref="K67:S68">
      <formula1>$CI$2:$CI$4</formula1>
    </dataValidation>
    <dataValidation type="list" allowBlank="1" showInputMessage="1" showErrorMessage="1" errorTitle="入力エラー" error="正しい選択肢を選んでください。" sqref="K49:S50 K36:S37 K182:S183 K145:S146 K136:S137 K110:S111 K83:S84 K15:S16">
      <formula1>$CA$2:$CA$5</formula1>
    </dataValidation>
    <dataValidation type="list" allowBlank="1" showInputMessage="1" showErrorMessage="1" errorTitle="入力エラー" error="正しい選択肢を選んでください。" sqref="K41:O42">
      <formula1>$CB$2:$CB$4</formula1>
    </dataValidation>
    <dataValidation type="list" allowBlank="1" showInputMessage="1" showErrorMessage="1" errorTitle="入力エラー" error="正しい選択肢を選んでください。" sqref="K74:S75">
      <formula1>$CD$2:$CD$6</formula1>
    </dataValidation>
    <dataValidation type="list" allowBlank="1" showInputMessage="1" showErrorMessage="1" errorTitle="入力エラー" error="正しい選択肢を選んでください。" sqref="K165:S166 K204:S205">
      <formula1>$CE$2:$CE$5</formula1>
    </dataValidation>
    <dataValidation type="list" allowBlank="1" showInputMessage="1" showErrorMessage="1" errorTitle="入力エラー" error="正しい選択肢を選んでください。" sqref="K169:O170">
      <formula1>$CF$2:$CF$4</formula1>
    </dataValidation>
  </dataValidations>
  <pageMargins left="0.78740157480314965" right="0.27559055118110237" top="0.74803149606299213" bottom="0.74803149606299213" header="0.31496062992125984" footer="0.31496062992125984"/>
  <pageSetup paperSize="9" scale="92" fitToHeight="0" orientation="portrait" r:id="rId1"/>
  <rowBreaks count="3" manualBreakCount="3">
    <brk id="61" max="38" man="1"/>
    <brk id="127" max="38" man="1"/>
    <brk id="160"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96"/>
  <sheetViews>
    <sheetView tabSelected="1" view="pageBreakPreview" zoomScaleNormal="100" zoomScaleSheetLayoutView="100" zoomScalePageLayoutView="85" workbookViewId="0">
      <selection activeCell="A59" sqref="A59:AO61"/>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0" t="s">
        <v>327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79"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79" ht="9.75" customHeight="1" x14ac:dyDescent="0.15">
      <c r="A3" s="307" t="s">
        <v>24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275</v>
      </c>
    </row>
    <row r="4" spans="1:79"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276</v>
      </c>
    </row>
    <row r="5" spans="1:79" ht="9.75" customHeight="1" x14ac:dyDescent="0.15">
      <c r="A5" s="308" t="s">
        <v>37</v>
      </c>
      <c r="B5" s="308"/>
      <c r="C5" s="308"/>
      <c r="D5" s="308"/>
      <c r="E5" s="308"/>
      <c r="F5" s="308"/>
      <c r="G5" s="308"/>
      <c r="H5" s="308"/>
      <c r="I5" s="308"/>
      <c r="J5" s="154" t="s">
        <v>649</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BH5" s="13">
        <v>1</v>
      </c>
      <c r="BI5" s="13" t="str">
        <f>"ITEM"&amp;BH5&amp; BG5 &amp;"="&amp; IF(TRIM($J5)="","",$J5)</f>
        <v>ITEM1=府民文化部府政情報室情報公開課　公文書総合センター（府政情報センター）
〒540-8570　大阪市中央区大手前２丁目　大阪府庁本館
電話番号　06-6944-6066
大阪府こころの健康総合センター　総務課
〒558-0056　大阪市住吉区万代東３丁目１番４６号
電話番号　06-6691-3749</v>
      </c>
      <c r="CA5" s="13" t="s">
        <v>272</v>
      </c>
    </row>
    <row r="6" spans="1:79" ht="9.75" customHeight="1" x14ac:dyDescent="0.15">
      <c r="A6" s="308"/>
      <c r="B6" s="308"/>
      <c r="C6" s="308"/>
      <c r="D6" s="308"/>
      <c r="E6" s="308"/>
      <c r="F6" s="308"/>
      <c r="G6" s="308"/>
      <c r="H6" s="308"/>
      <c r="I6" s="308"/>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row>
    <row r="7" spans="1:79" ht="9.75" customHeight="1" x14ac:dyDescent="0.15">
      <c r="A7" s="308"/>
      <c r="B7" s="308"/>
      <c r="C7" s="308"/>
      <c r="D7" s="308"/>
      <c r="E7" s="308"/>
      <c r="F7" s="308"/>
      <c r="G7" s="308"/>
      <c r="H7" s="308"/>
      <c r="I7" s="308"/>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row>
    <row r="8" spans="1:79" ht="62.25" customHeight="1" x14ac:dyDescent="0.15">
      <c r="A8" s="308"/>
      <c r="B8" s="308"/>
      <c r="C8" s="308"/>
      <c r="D8" s="308"/>
      <c r="E8" s="308"/>
      <c r="F8" s="308"/>
      <c r="G8" s="308"/>
      <c r="H8" s="308"/>
      <c r="I8" s="308"/>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row>
    <row r="9" spans="1:79" ht="9.75" customHeight="1" x14ac:dyDescent="0.15">
      <c r="A9" s="299" t="s">
        <v>38</v>
      </c>
      <c r="B9" s="300"/>
      <c r="C9" s="300"/>
      <c r="D9" s="300"/>
      <c r="E9" s="300"/>
      <c r="F9" s="300"/>
      <c r="G9" s="300"/>
      <c r="H9" s="300"/>
      <c r="I9" s="301"/>
      <c r="J9" s="120" t="s">
        <v>650</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ITEM2=指定様式による書面の提出により開示・訂正・利用停止請求を受け付ける。</v>
      </c>
    </row>
    <row r="10" spans="1:79" ht="9.75" customHeight="1" x14ac:dyDescent="0.15">
      <c r="A10" s="320"/>
      <c r="B10" s="321"/>
      <c r="C10" s="321"/>
      <c r="D10" s="321"/>
      <c r="E10" s="321"/>
      <c r="F10" s="321"/>
      <c r="G10" s="321"/>
      <c r="H10" s="321"/>
      <c r="I10" s="322"/>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15">
      <c r="A11" s="320"/>
      <c r="B11" s="321"/>
      <c r="C11" s="321"/>
      <c r="D11" s="321"/>
      <c r="E11" s="321"/>
      <c r="F11" s="321"/>
      <c r="G11" s="321"/>
      <c r="H11" s="321"/>
      <c r="I11" s="322"/>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15">
      <c r="A12" s="308" t="s">
        <v>570</v>
      </c>
      <c r="B12" s="308"/>
      <c r="C12" s="308"/>
      <c r="D12" s="308"/>
      <c r="E12" s="308"/>
      <c r="F12" s="308"/>
      <c r="G12" s="308"/>
      <c r="H12" s="308"/>
      <c r="I12" s="308"/>
      <c r="J12" s="154" t="s">
        <v>645</v>
      </c>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BH12" s="13">
        <v>3</v>
      </c>
      <c r="BI12" s="13" t="str">
        <f>"ITEM"&amp;BH12&amp; BG12 &amp;"="&amp; IF(TRIM($J12)="","",$J12)</f>
        <v>ITEM3=　-</v>
      </c>
    </row>
    <row r="13" spans="1:79" ht="9.75" customHeight="1" x14ac:dyDescent="0.15">
      <c r="A13" s="308"/>
      <c r="B13" s="308"/>
      <c r="C13" s="308"/>
      <c r="D13" s="308"/>
      <c r="E13" s="308"/>
      <c r="F13" s="308"/>
      <c r="G13" s="308"/>
      <c r="H13" s="308"/>
      <c r="I13" s="308"/>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79" ht="9.75" customHeight="1" x14ac:dyDescent="0.15">
      <c r="A14" s="308"/>
      <c r="B14" s="308"/>
      <c r="C14" s="308"/>
      <c r="D14" s="308"/>
      <c r="E14" s="308"/>
      <c r="F14" s="308"/>
      <c r="G14" s="308"/>
      <c r="H14" s="308"/>
      <c r="I14" s="308"/>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row>
    <row r="15" spans="1:79" ht="9.75" customHeight="1" x14ac:dyDescent="0.15">
      <c r="A15" s="308"/>
      <c r="B15" s="308"/>
      <c r="C15" s="308"/>
      <c r="D15" s="308"/>
      <c r="E15" s="308"/>
      <c r="F15" s="308"/>
      <c r="G15" s="308"/>
      <c r="H15" s="308"/>
      <c r="I15" s="308"/>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row>
    <row r="16" spans="1:79" ht="9.75" customHeight="1" x14ac:dyDescent="0.15">
      <c r="A16" s="299" t="s">
        <v>571</v>
      </c>
      <c r="B16" s="300"/>
      <c r="C16" s="300"/>
      <c r="D16" s="300"/>
      <c r="E16" s="300"/>
      <c r="F16" s="300"/>
      <c r="G16" s="300"/>
      <c r="H16" s="300"/>
      <c r="I16" s="301"/>
      <c r="J16" s="120" t="s">
        <v>645</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　-</v>
      </c>
    </row>
    <row r="17" spans="1:61" ht="9.75" customHeight="1" x14ac:dyDescent="0.15">
      <c r="A17" s="320"/>
      <c r="B17" s="321"/>
      <c r="C17" s="321"/>
      <c r="D17" s="321"/>
      <c r="E17" s="321"/>
      <c r="F17" s="321"/>
      <c r="G17" s="321"/>
      <c r="H17" s="321"/>
      <c r="I17" s="322"/>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15">
      <c r="A18" s="320"/>
      <c r="B18" s="321"/>
      <c r="C18" s="321"/>
      <c r="D18" s="321"/>
      <c r="E18" s="321"/>
      <c r="F18" s="321"/>
      <c r="G18" s="321"/>
      <c r="H18" s="321"/>
      <c r="I18" s="322"/>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15">
      <c r="A19" s="302"/>
      <c r="B19" s="303"/>
      <c r="C19" s="303"/>
      <c r="D19" s="303"/>
      <c r="E19" s="303"/>
      <c r="F19" s="303"/>
      <c r="G19" s="303"/>
      <c r="H19" s="303"/>
      <c r="I19" s="304"/>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15">
      <c r="A20" s="307" t="s">
        <v>328</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15">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9.75" customHeight="1" x14ac:dyDescent="0.15">
      <c r="A22" s="308" t="s">
        <v>39</v>
      </c>
      <c r="B22" s="308"/>
      <c r="C22" s="308"/>
      <c r="D22" s="308"/>
      <c r="E22" s="308"/>
      <c r="F22" s="308"/>
      <c r="G22" s="308"/>
      <c r="H22" s="308"/>
      <c r="I22" s="308"/>
      <c r="J22" s="154" t="s">
        <v>651</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BH22" s="13">
        <v>5</v>
      </c>
      <c r="BI22" s="13" t="str">
        <f>"ITEM"&amp;BH22&amp; BG22 &amp;"="&amp; IF(TRIM($J22)="","",$J22)</f>
        <v>ITEM5=大阪府こころの健康総合センター　総務課
〒558-0056　大阪市住吉区万代東３丁目１番４６号
電話番号　06-6691-3749</v>
      </c>
    </row>
    <row r="23" spans="1:61" ht="9.75" customHeight="1" x14ac:dyDescent="0.15">
      <c r="A23" s="308"/>
      <c r="B23" s="308"/>
      <c r="C23" s="308"/>
      <c r="D23" s="308"/>
      <c r="E23" s="308"/>
      <c r="F23" s="308"/>
      <c r="G23" s="308"/>
      <c r="H23" s="308"/>
      <c r="I23" s="308"/>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row>
    <row r="24" spans="1:61" ht="9.75" customHeight="1" x14ac:dyDescent="0.15">
      <c r="A24" s="308"/>
      <c r="B24" s="308"/>
      <c r="C24" s="308"/>
      <c r="D24" s="308"/>
      <c r="E24" s="308"/>
      <c r="F24" s="308"/>
      <c r="G24" s="308"/>
      <c r="H24" s="308"/>
      <c r="I24" s="308"/>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row>
    <row r="25" spans="1:61" ht="9.75" customHeight="1" x14ac:dyDescent="0.15">
      <c r="A25" s="308"/>
      <c r="B25" s="308"/>
      <c r="C25" s="308"/>
      <c r="D25" s="308"/>
      <c r="E25" s="308"/>
      <c r="F25" s="308"/>
      <c r="G25" s="308"/>
      <c r="H25" s="308"/>
      <c r="I25" s="308"/>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row>
    <row r="26" spans="1:61" ht="9.75" customHeight="1" x14ac:dyDescent="0.15">
      <c r="A26" s="299" t="s">
        <v>40</v>
      </c>
      <c r="B26" s="300"/>
      <c r="C26" s="300"/>
      <c r="D26" s="300"/>
      <c r="E26" s="300"/>
      <c r="F26" s="300"/>
      <c r="G26" s="300"/>
      <c r="H26" s="300"/>
      <c r="I26" s="301"/>
      <c r="J26" s="120" t="s">
        <v>652</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ITEM6=・問合せの受付時に、問合せに対する対応について記録を残す。</v>
      </c>
    </row>
    <row r="27" spans="1:61" ht="9.75" customHeight="1" x14ac:dyDescent="0.15">
      <c r="A27" s="320"/>
      <c r="B27" s="321"/>
      <c r="C27" s="321"/>
      <c r="D27" s="321"/>
      <c r="E27" s="321"/>
      <c r="F27" s="321"/>
      <c r="G27" s="321"/>
      <c r="H27" s="321"/>
      <c r="I27" s="322"/>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15">
      <c r="A28" s="320"/>
      <c r="B28" s="321"/>
      <c r="C28" s="321"/>
      <c r="D28" s="321"/>
      <c r="E28" s="321"/>
      <c r="F28" s="321"/>
      <c r="G28" s="321"/>
      <c r="H28" s="321"/>
      <c r="I28" s="322"/>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15">
      <c r="A29" s="302"/>
      <c r="B29" s="303"/>
      <c r="C29" s="303"/>
      <c r="D29" s="303"/>
      <c r="E29" s="303"/>
      <c r="F29" s="303"/>
      <c r="G29" s="303"/>
      <c r="H29" s="303"/>
      <c r="I29" s="304"/>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15">
      <c r="A31" s="150" t="s">
        <v>11</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row>
    <row r="32" spans="1:61" ht="9.75" customHeight="1" x14ac:dyDescent="0.1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row>
    <row r="33" spans="1:61" ht="9.75" customHeight="1" x14ac:dyDescent="0.15">
      <c r="A33" s="307" t="s">
        <v>25</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15">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15">
      <c r="A35" s="299" t="s">
        <v>41</v>
      </c>
      <c r="B35" s="300"/>
      <c r="C35" s="300"/>
      <c r="D35" s="300"/>
      <c r="E35" s="300"/>
      <c r="F35" s="300"/>
      <c r="G35" s="300"/>
      <c r="H35" s="300"/>
      <c r="I35" s="301"/>
      <c r="J35" s="273">
        <v>44998</v>
      </c>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ITEM7=20230313</v>
      </c>
    </row>
    <row r="36" spans="1:61" ht="9.75" customHeight="1" x14ac:dyDescent="0.15">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15">
      <c r="A37" s="299" t="s">
        <v>42</v>
      </c>
      <c r="B37" s="300"/>
      <c r="C37" s="300"/>
      <c r="D37" s="300"/>
      <c r="E37" s="300"/>
      <c r="F37" s="300"/>
      <c r="G37" s="300"/>
      <c r="H37" s="300"/>
      <c r="I37" s="301"/>
      <c r="J37" s="185"/>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0"/>
      <c r="B38" s="321"/>
      <c r="C38" s="321"/>
      <c r="D38" s="321"/>
      <c r="E38" s="321"/>
      <c r="F38" s="321"/>
      <c r="G38" s="321"/>
      <c r="H38" s="321"/>
      <c r="I38" s="322"/>
      <c r="J38" s="260"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94" t="s">
        <v>294</v>
      </c>
      <c r="AM38" s="195"/>
    </row>
    <row r="39" spans="1:61" ht="9.75" customHeight="1" x14ac:dyDescent="0.15">
      <c r="A39" s="320"/>
      <c r="B39" s="321"/>
      <c r="C39" s="321"/>
      <c r="D39" s="321"/>
      <c r="E39" s="321"/>
      <c r="F39" s="321"/>
      <c r="G39" s="321"/>
      <c r="H39" s="321"/>
      <c r="I39" s="322"/>
      <c r="J39" s="260"/>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194"/>
      <c r="AM39" s="195"/>
    </row>
    <row r="40" spans="1:61" ht="9.75" customHeight="1" x14ac:dyDescent="0.15">
      <c r="A40" s="320"/>
      <c r="B40" s="321"/>
      <c r="C40" s="321"/>
      <c r="D40" s="321"/>
      <c r="E40" s="321"/>
      <c r="F40" s="321"/>
      <c r="G40" s="321"/>
      <c r="H40" s="321"/>
      <c r="I40" s="322"/>
      <c r="J40" s="21"/>
      <c r="K40" s="198" t="s">
        <v>177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15">
      <c r="A41" s="320"/>
      <c r="B41" s="321"/>
      <c r="C41" s="321"/>
      <c r="D41" s="321"/>
      <c r="E41" s="321"/>
      <c r="F41" s="321"/>
      <c r="G41" s="321"/>
      <c r="H41" s="321"/>
      <c r="I41" s="322"/>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15">
      <c r="A42" s="320"/>
      <c r="B42" s="321"/>
      <c r="C42" s="321"/>
      <c r="D42" s="321"/>
      <c r="E42" s="321"/>
      <c r="F42" s="321"/>
      <c r="G42" s="321"/>
      <c r="H42" s="321"/>
      <c r="I42" s="322"/>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15">
      <c r="A43" s="320"/>
      <c r="B43" s="321"/>
      <c r="C43" s="321"/>
      <c r="D43" s="321"/>
      <c r="E43" s="321"/>
      <c r="F43" s="321"/>
      <c r="G43" s="321"/>
      <c r="H43" s="321"/>
      <c r="I43" s="322"/>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15">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15">
      <c r="A45" s="315" t="s">
        <v>26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15">
      <c r="A47" s="299" t="s">
        <v>43</v>
      </c>
      <c r="B47" s="300"/>
      <c r="C47" s="300"/>
      <c r="D47" s="300"/>
      <c r="E47" s="300"/>
      <c r="F47" s="300"/>
      <c r="G47" s="300"/>
      <c r="H47" s="300"/>
      <c r="I47" s="301"/>
      <c r="J47" s="120" t="s">
        <v>653</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ITEM9=大阪府パブリックコメント手続実施要綱に基づき実施</v>
      </c>
    </row>
    <row r="48" spans="1:61" ht="9.75" customHeight="1" x14ac:dyDescent="0.15">
      <c r="A48" s="320"/>
      <c r="B48" s="321"/>
      <c r="C48" s="321"/>
      <c r="D48" s="321"/>
      <c r="E48" s="321"/>
      <c r="F48" s="321"/>
      <c r="G48" s="321"/>
      <c r="H48" s="321"/>
      <c r="I48" s="322"/>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15">
      <c r="A49" s="320"/>
      <c r="B49" s="321"/>
      <c r="C49" s="321"/>
      <c r="D49" s="321"/>
      <c r="E49" s="321"/>
      <c r="F49" s="321"/>
      <c r="G49" s="321"/>
      <c r="H49" s="321"/>
      <c r="I49" s="322"/>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15">
      <c r="A50" s="320"/>
      <c r="B50" s="321"/>
      <c r="C50" s="321"/>
      <c r="D50" s="321"/>
      <c r="E50" s="321"/>
      <c r="F50" s="321"/>
      <c r="G50" s="321"/>
      <c r="H50" s="321"/>
      <c r="I50" s="322"/>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row>
    <row r="51" spans="1:61" ht="9.75" customHeight="1" x14ac:dyDescent="0.15">
      <c r="A51" s="299" t="s">
        <v>44</v>
      </c>
      <c r="B51" s="300"/>
      <c r="C51" s="300"/>
      <c r="D51" s="300"/>
      <c r="E51" s="300"/>
      <c r="F51" s="300"/>
      <c r="G51" s="300"/>
      <c r="H51" s="300"/>
      <c r="I51" s="301"/>
      <c r="J51" s="120" t="s">
        <v>654</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ITEM10=令和５年１月６日から３２日間</v>
      </c>
    </row>
    <row r="52" spans="1:61" ht="9.75" customHeight="1" x14ac:dyDescent="0.15">
      <c r="A52" s="320"/>
      <c r="B52" s="321"/>
      <c r="C52" s="321"/>
      <c r="D52" s="321"/>
      <c r="E52" s="321"/>
      <c r="F52" s="321"/>
      <c r="G52" s="321"/>
      <c r="H52" s="321"/>
      <c r="I52" s="322"/>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15">
      <c r="A53" s="299" t="s">
        <v>45</v>
      </c>
      <c r="B53" s="300"/>
      <c r="C53" s="300"/>
      <c r="D53" s="300"/>
      <c r="E53" s="300"/>
      <c r="F53" s="300"/>
      <c r="G53" s="300"/>
      <c r="H53" s="300"/>
      <c r="I53" s="301"/>
      <c r="J53" s="120" t="s">
        <v>655</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ITEM11_1=意見はありませんでした。</v>
      </c>
    </row>
    <row r="54" spans="1:61" ht="9.75" customHeight="1" x14ac:dyDescent="0.15">
      <c r="A54" s="320"/>
      <c r="B54" s="321"/>
      <c r="C54" s="321"/>
      <c r="D54" s="321"/>
      <c r="E54" s="321"/>
      <c r="F54" s="321"/>
      <c r="G54" s="321"/>
      <c r="H54" s="321"/>
      <c r="I54" s="322"/>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15">
      <c r="A55" s="320"/>
      <c r="B55" s="321"/>
      <c r="C55" s="321"/>
      <c r="D55" s="321"/>
      <c r="E55" s="321"/>
      <c r="F55" s="321"/>
      <c r="G55" s="321"/>
      <c r="H55" s="321"/>
      <c r="I55" s="322"/>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15">
      <c r="A56" s="320"/>
      <c r="B56" s="321"/>
      <c r="C56" s="321"/>
      <c r="D56" s="321"/>
      <c r="E56" s="321"/>
      <c r="F56" s="321"/>
      <c r="G56" s="321"/>
      <c r="H56" s="321"/>
      <c r="I56" s="322"/>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15">
      <c r="A57" s="320"/>
      <c r="B57" s="321"/>
      <c r="C57" s="321"/>
      <c r="D57" s="321"/>
      <c r="E57" s="321"/>
      <c r="F57" s="321"/>
      <c r="G57" s="321"/>
      <c r="H57" s="321"/>
      <c r="I57" s="322"/>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15">
      <c r="A58" s="320"/>
      <c r="B58" s="321"/>
      <c r="C58" s="321"/>
      <c r="D58" s="321"/>
      <c r="E58" s="321"/>
      <c r="F58" s="321"/>
      <c r="G58" s="321"/>
      <c r="H58" s="321"/>
      <c r="I58" s="322"/>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15">
      <c r="A59" s="307" t="s">
        <v>315</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15">
      <c r="A61" s="340" t="s">
        <v>46</v>
      </c>
      <c r="B61" s="341"/>
      <c r="C61" s="341"/>
      <c r="D61" s="341"/>
      <c r="E61" s="341"/>
      <c r="F61" s="341"/>
      <c r="G61" s="341"/>
      <c r="H61" s="341"/>
      <c r="I61" s="342"/>
      <c r="J61" s="282" t="s">
        <v>656</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ITEM12=令和５年２月２８日</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47</v>
      </c>
      <c r="B63" s="341"/>
      <c r="C63" s="341"/>
      <c r="D63" s="341"/>
      <c r="E63" s="341"/>
      <c r="F63" s="341"/>
      <c r="G63" s="341"/>
      <c r="H63" s="341"/>
      <c r="I63" s="342"/>
      <c r="J63" s="120" t="s">
        <v>657</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ITEM13=大阪府個人情報保護審議会への諮問による</v>
      </c>
    </row>
    <row r="64" spans="1:61" ht="9.75" customHeight="1" x14ac:dyDescent="0.15">
      <c r="A64" s="343"/>
      <c r="B64" s="344"/>
      <c r="C64" s="344"/>
      <c r="D64" s="344"/>
      <c r="E64" s="344"/>
      <c r="F64" s="344"/>
      <c r="G64" s="344"/>
      <c r="H64" s="344"/>
      <c r="I64" s="345"/>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15">
      <c r="A65" s="343"/>
      <c r="B65" s="344"/>
      <c r="C65" s="344"/>
      <c r="D65" s="344"/>
      <c r="E65" s="344"/>
      <c r="F65" s="344"/>
      <c r="G65" s="344"/>
      <c r="H65" s="344"/>
      <c r="I65" s="345"/>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15">
      <c r="A66" s="346"/>
      <c r="B66" s="347"/>
      <c r="C66" s="347"/>
      <c r="D66" s="347"/>
      <c r="E66" s="347"/>
      <c r="F66" s="347"/>
      <c r="G66" s="347"/>
      <c r="H66" s="347"/>
      <c r="I66" s="348"/>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15">
      <c r="A67" s="340" t="s">
        <v>48</v>
      </c>
      <c r="B67" s="341"/>
      <c r="C67" s="341"/>
      <c r="D67" s="341"/>
      <c r="E67" s="341"/>
      <c r="F67" s="341"/>
      <c r="G67" s="341"/>
      <c r="H67" s="341"/>
      <c r="I67" s="342"/>
      <c r="J67" s="120" t="s">
        <v>658</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ITEM14_1=以下の答申を得た。
本評価書は、当審議会の意見を踏まえたもので、個人情報保護委員会が制定した特定個人情報保護評価指針（以下「指針」という。）に定める審査の観点に基づき点検した結果、指針に定める実施手続等に適合した評価が実施されていると認められる。また、本評価書の内容は、指針に定める特定個人情報保護評価の目的に照らし妥当なものと認められる。</v>
      </c>
    </row>
    <row r="68" spans="1:61" ht="9.75" customHeight="1" x14ac:dyDescent="0.15">
      <c r="A68" s="343"/>
      <c r="B68" s="344"/>
      <c r="C68" s="344"/>
      <c r="D68" s="344"/>
      <c r="E68" s="344"/>
      <c r="F68" s="344"/>
      <c r="G68" s="344"/>
      <c r="H68" s="344"/>
      <c r="I68" s="345"/>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15">
      <c r="A69" s="343"/>
      <c r="B69" s="344"/>
      <c r="C69" s="344"/>
      <c r="D69" s="344"/>
      <c r="E69" s="344"/>
      <c r="F69" s="344"/>
      <c r="G69" s="344"/>
      <c r="H69" s="344"/>
      <c r="I69" s="345"/>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45" customHeight="1" x14ac:dyDescent="0.15">
      <c r="A70" s="343"/>
      <c r="B70" s="344"/>
      <c r="C70" s="344"/>
      <c r="D70" s="344"/>
      <c r="E70" s="344"/>
      <c r="F70" s="344"/>
      <c r="G70" s="344"/>
      <c r="H70" s="344"/>
      <c r="I70" s="345"/>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15">
      <c r="A71" s="343"/>
      <c r="B71" s="344"/>
      <c r="C71" s="344"/>
      <c r="D71" s="344"/>
      <c r="E71" s="344"/>
      <c r="F71" s="344"/>
      <c r="G71" s="344"/>
      <c r="H71" s="344"/>
      <c r="I71" s="345"/>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15">
      <c r="A72" s="346"/>
      <c r="B72" s="347"/>
      <c r="C72" s="347"/>
      <c r="D72" s="347"/>
      <c r="E72" s="347"/>
      <c r="F72" s="347"/>
      <c r="G72" s="347"/>
      <c r="H72" s="347"/>
      <c r="I72" s="348"/>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15">
      <c r="BI73" s="4" t="s">
        <v>547</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dataValidation type="date" allowBlank="1" showInputMessage="1" showErrorMessage="1" errorTitle="日付入力エラー" error="正しい日付を入力してください。_x000a_（例：平成２６年４月１日、2014/4/1）" sqref="J35:AM36">
      <formula1>18264</formula1>
      <formula2>73415</formula2>
    </dataValidation>
    <dataValidation type="list" allowBlank="1" showInputMessage="1" showErrorMessage="1" errorTitle="入力エラー" error="正しい選択肢を選んでください。" sqref="K38:AK39">
      <formula1>$CA$2:$CA$5</formula1>
    </dataValidation>
    <dataValidation allowBlank="1" showInputMessage="1" errorTitle="日付入力エラー" error="正しい日付を入力してください。_x000a_（例：平成２６年４月１日、2014/4/1）" sqref="J51:AM52"/>
  </dataValidations>
  <pageMargins left="0.78740157480314965" right="0.27559055118110237" top="0.74803149606299213" bottom="0.74803149606299213" header="0.31496062992125984" footer="0.31496062992125984"/>
  <pageSetup paperSize="9" fitToHeight="0" orientation="portrait"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abSelected="1" view="pageBreakPreview" zoomScaleNormal="85" zoomScaleSheetLayoutView="100" workbookViewId="0">
      <selection activeCell="A59" sqref="A59:AO61"/>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0" t="s">
        <v>13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I1" s="13" t="str">
        <f>"FORM=3"</f>
        <v>FORM=3</v>
      </c>
    </row>
    <row r="2" spans="1:79"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I2" s="12" t="str">
        <f>"VER=1.00"</f>
        <v>VER=1.00</v>
      </c>
    </row>
    <row r="3" spans="1:79" ht="9.75" customHeight="1" x14ac:dyDescent="0.15">
      <c r="A3" s="362" t="s">
        <v>281</v>
      </c>
      <c r="B3" s="363"/>
      <c r="C3" s="363"/>
      <c r="D3" s="364"/>
      <c r="E3" s="362" t="s">
        <v>4</v>
      </c>
      <c r="F3" s="363"/>
      <c r="G3" s="363"/>
      <c r="H3" s="363"/>
      <c r="I3" s="363"/>
      <c r="J3" s="363"/>
      <c r="K3" s="363"/>
      <c r="L3" s="363"/>
      <c r="M3" s="364"/>
      <c r="N3" s="362" t="s">
        <v>2</v>
      </c>
      <c r="O3" s="363"/>
      <c r="P3" s="363"/>
      <c r="Q3" s="363"/>
      <c r="R3" s="363"/>
      <c r="S3" s="363"/>
      <c r="T3" s="363"/>
      <c r="U3" s="363"/>
      <c r="V3" s="363"/>
      <c r="W3" s="363"/>
      <c r="X3" s="363"/>
      <c r="Y3" s="363"/>
      <c r="Z3" s="363"/>
      <c r="AA3" s="363"/>
      <c r="AB3" s="362" t="s">
        <v>3</v>
      </c>
      <c r="AC3" s="363"/>
      <c r="AD3" s="363"/>
      <c r="AE3" s="363"/>
      <c r="AF3" s="363"/>
      <c r="AG3" s="363"/>
      <c r="AH3" s="363"/>
      <c r="AI3" s="363"/>
      <c r="AJ3" s="363"/>
      <c r="AK3" s="363"/>
      <c r="AL3" s="363"/>
      <c r="AM3" s="363"/>
      <c r="AN3" s="363"/>
      <c r="AO3" s="364"/>
      <c r="AP3" s="362" t="s">
        <v>5</v>
      </c>
      <c r="AQ3" s="363"/>
      <c r="AR3" s="363"/>
      <c r="AS3" s="363"/>
      <c r="AT3" s="364"/>
      <c r="AU3" s="362" t="s">
        <v>10</v>
      </c>
      <c r="AV3" s="363"/>
      <c r="AW3" s="363"/>
      <c r="AX3" s="363"/>
      <c r="AY3" s="363"/>
      <c r="AZ3" s="363"/>
      <c r="BA3" s="363"/>
      <c r="BB3" s="363"/>
      <c r="BC3" s="364"/>
      <c r="BI3" s="13" t="str">
        <f>"SHEET=7"</f>
        <v>SHEET=7</v>
      </c>
      <c r="CA3" s="19" t="s">
        <v>572</v>
      </c>
    </row>
    <row r="4" spans="1:79" ht="9.75" customHeight="1" x14ac:dyDescent="0.15">
      <c r="A4" s="365"/>
      <c r="B4" s="366"/>
      <c r="C4" s="366"/>
      <c r="D4" s="367"/>
      <c r="E4" s="365"/>
      <c r="F4" s="366"/>
      <c r="G4" s="366"/>
      <c r="H4" s="366"/>
      <c r="I4" s="366"/>
      <c r="J4" s="366"/>
      <c r="K4" s="366"/>
      <c r="L4" s="366"/>
      <c r="M4" s="367"/>
      <c r="N4" s="365"/>
      <c r="O4" s="366"/>
      <c r="P4" s="366"/>
      <c r="Q4" s="366"/>
      <c r="R4" s="366"/>
      <c r="S4" s="366"/>
      <c r="T4" s="366"/>
      <c r="U4" s="366"/>
      <c r="V4" s="366"/>
      <c r="W4" s="366"/>
      <c r="X4" s="366"/>
      <c r="Y4" s="366"/>
      <c r="Z4" s="366"/>
      <c r="AA4" s="366"/>
      <c r="AB4" s="365"/>
      <c r="AC4" s="366"/>
      <c r="AD4" s="366"/>
      <c r="AE4" s="366"/>
      <c r="AF4" s="366"/>
      <c r="AG4" s="366"/>
      <c r="AH4" s="366"/>
      <c r="AI4" s="366"/>
      <c r="AJ4" s="366"/>
      <c r="AK4" s="366"/>
      <c r="AL4" s="366"/>
      <c r="AM4" s="366"/>
      <c r="AN4" s="366"/>
      <c r="AO4" s="367"/>
      <c r="AP4" s="365"/>
      <c r="AQ4" s="366"/>
      <c r="AR4" s="366"/>
      <c r="AS4" s="366"/>
      <c r="AT4" s="367"/>
      <c r="AU4" s="365"/>
      <c r="AV4" s="366"/>
      <c r="AW4" s="366"/>
      <c r="AX4" s="366"/>
      <c r="AY4" s="366"/>
      <c r="AZ4" s="366"/>
      <c r="BA4" s="366"/>
      <c r="BB4" s="366"/>
      <c r="BC4" s="367"/>
      <c r="BD4" s="20"/>
      <c r="BE4" s="20"/>
      <c r="BF4" s="20"/>
      <c r="BG4" s="20"/>
      <c r="BH4" s="20"/>
      <c r="BI4" s="19">
        <v>1</v>
      </c>
      <c r="BJ4" s="19">
        <v>2</v>
      </c>
      <c r="BK4" s="19">
        <v>3</v>
      </c>
      <c r="BL4" s="19">
        <v>4</v>
      </c>
      <c r="BM4" s="19">
        <v>5</v>
      </c>
      <c r="BN4" s="19">
        <v>6</v>
      </c>
      <c r="CA4" s="19" t="s">
        <v>573</v>
      </c>
    </row>
    <row r="5" spans="1:79" ht="21" customHeight="1" x14ac:dyDescent="0.15">
      <c r="A5" s="352"/>
      <c r="B5" s="353"/>
      <c r="C5" s="353"/>
      <c r="D5" s="354"/>
      <c r="E5" s="355"/>
      <c r="F5" s="356"/>
      <c r="G5" s="356"/>
      <c r="H5" s="356"/>
      <c r="I5" s="356"/>
      <c r="J5" s="356"/>
      <c r="K5" s="356"/>
      <c r="L5" s="356"/>
      <c r="M5" s="357"/>
      <c r="N5" s="355"/>
      <c r="O5" s="356"/>
      <c r="P5" s="356"/>
      <c r="Q5" s="356"/>
      <c r="R5" s="356"/>
      <c r="S5" s="356"/>
      <c r="T5" s="356"/>
      <c r="U5" s="356"/>
      <c r="V5" s="356"/>
      <c r="W5" s="356"/>
      <c r="X5" s="356"/>
      <c r="Y5" s="356"/>
      <c r="Z5" s="356"/>
      <c r="AA5" s="357"/>
      <c r="AB5" s="355"/>
      <c r="AC5" s="356"/>
      <c r="AD5" s="356"/>
      <c r="AE5" s="356"/>
      <c r="AF5" s="356"/>
      <c r="AG5" s="356"/>
      <c r="AH5" s="356"/>
      <c r="AI5" s="356"/>
      <c r="AJ5" s="356"/>
      <c r="AK5" s="356"/>
      <c r="AL5" s="356"/>
      <c r="AM5" s="356"/>
      <c r="AN5" s="356"/>
      <c r="AO5" s="357"/>
      <c r="AP5" s="358"/>
      <c r="AQ5" s="359"/>
      <c r="AR5" s="359"/>
      <c r="AS5" s="359"/>
      <c r="AT5" s="360"/>
      <c r="AU5" s="361"/>
      <c r="AV5" s="361"/>
      <c r="AW5" s="361"/>
      <c r="AX5" s="361"/>
      <c r="AY5" s="361"/>
      <c r="AZ5" s="361"/>
      <c r="BA5" s="361"/>
      <c r="BB5" s="361"/>
      <c r="BC5" s="361"/>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15">
      <c r="A6" s="352"/>
      <c r="B6" s="353"/>
      <c r="C6" s="353"/>
      <c r="D6" s="354"/>
      <c r="E6" s="355"/>
      <c r="F6" s="356"/>
      <c r="G6" s="356"/>
      <c r="H6" s="356"/>
      <c r="I6" s="356"/>
      <c r="J6" s="356"/>
      <c r="K6" s="356"/>
      <c r="L6" s="356"/>
      <c r="M6" s="357"/>
      <c r="N6" s="355"/>
      <c r="O6" s="356"/>
      <c r="P6" s="356"/>
      <c r="Q6" s="356"/>
      <c r="R6" s="356"/>
      <c r="S6" s="356"/>
      <c r="T6" s="356"/>
      <c r="U6" s="356"/>
      <c r="V6" s="356"/>
      <c r="W6" s="356"/>
      <c r="X6" s="356"/>
      <c r="Y6" s="356"/>
      <c r="Z6" s="356"/>
      <c r="AA6" s="357"/>
      <c r="AB6" s="355"/>
      <c r="AC6" s="356"/>
      <c r="AD6" s="356"/>
      <c r="AE6" s="356"/>
      <c r="AF6" s="356"/>
      <c r="AG6" s="356"/>
      <c r="AH6" s="356"/>
      <c r="AI6" s="356"/>
      <c r="AJ6" s="356"/>
      <c r="AK6" s="356"/>
      <c r="AL6" s="356"/>
      <c r="AM6" s="356"/>
      <c r="AN6" s="356"/>
      <c r="AO6" s="357"/>
      <c r="AP6" s="358"/>
      <c r="AQ6" s="359"/>
      <c r="AR6" s="359"/>
      <c r="AS6" s="359"/>
      <c r="AT6" s="360"/>
      <c r="AU6" s="361"/>
      <c r="AV6" s="361"/>
      <c r="AW6" s="361"/>
      <c r="AX6" s="361"/>
      <c r="AY6" s="361"/>
      <c r="AZ6" s="361"/>
      <c r="BA6" s="361"/>
      <c r="BB6" s="361"/>
      <c r="BC6" s="361"/>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15">
      <c r="A7" s="352"/>
      <c r="B7" s="353"/>
      <c r="C7" s="353"/>
      <c r="D7" s="354"/>
      <c r="E7" s="355"/>
      <c r="F7" s="356"/>
      <c r="G7" s="356"/>
      <c r="H7" s="356"/>
      <c r="I7" s="356"/>
      <c r="J7" s="356"/>
      <c r="K7" s="356"/>
      <c r="L7" s="356"/>
      <c r="M7" s="357"/>
      <c r="N7" s="355"/>
      <c r="O7" s="356"/>
      <c r="P7" s="356"/>
      <c r="Q7" s="356"/>
      <c r="R7" s="356"/>
      <c r="S7" s="356"/>
      <c r="T7" s="356"/>
      <c r="U7" s="356"/>
      <c r="V7" s="356"/>
      <c r="W7" s="356"/>
      <c r="X7" s="356"/>
      <c r="Y7" s="356"/>
      <c r="Z7" s="356"/>
      <c r="AA7" s="357"/>
      <c r="AB7" s="355"/>
      <c r="AC7" s="356"/>
      <c r="AD7" s="356"/>
      <c r="AE7" s="356"/>
      <c r="AF7" s="356"/>
      <c r="AG7" s="356"/>
      <c r="AH7" s="356"/>
      <c r="AI7" s="356"/>
      <c r="AJ7" s="356"/>
      <c r="AK7" s="356"/>
      <c r="AL7" s="356"/>
      <c r="AM7" s="356"/>
      <c r="AN7" s="356"/>
      <c r="AO7" s="357"/>
      <c r="AP7" s="358"/>
      <c r="AQ7" s="359"/>
      <c r="AR7" s="359"/>
      <c r="AS7" s="359"/>
      <c r="AT7" s="360"/>
      <c r="AU7" s="361"/>
      <c r="AV7" s="361"/>
      <c r="AW7" s="361"/>
      <c r="AX7" s="361"/>
      <c r="AY7" s="361"/>
      <c r="AZ7" s="361"/>
      <c r="BA7" s="361"/>
      <c r="BB7" s="361"/>
      <c r="BC7" s="361"/>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15">
      <c r="A8" s="352"/>
      <c r="B8" s="353"/>
      <c r="C8" s="353"/>
      <c r="D8" s="354"/>
      <c r="E8" s="355"/>
      <c r="F8" s="356"/>
      <c r="G8" s="356"/>
      <c r="H8" s="356"/>
      <c r="I8" s="356"/>
      <c r="J8" s="356"/>
      <c r="K8" s="356"/>
      <c r="L8" s="356"/>
      <c r="M8" s="357"/>
      <c r="N8" s="355"/>
      <c r="O8" s="356"/>
      <c r="P8" s="356"/>
      <c r="Q8" s="356"/>
      <c r="R8" s="356"/>
      <c r="S8" s="356"/>
      <c r="T8" s="356"/>
      <c r="U8" s="356"/>
      <c r="V8" s="356"/>
      <c r="W8" s="356"/>
      <c r="X8" s="356"/>
      <c r="Y8" s="356"/>
      <c r="Z8" s="356"/>
      <c r="AA8" s="357"/>
      <c r="AB8" s="355"/>
      <c r="AC8" s="356"/>
      <c r="AD8" s="356"/>
      <c r="AE8" s="356"/>
      <c r="AF8" s="356"/>
      <c r="AG8" s="356"/>
      <c r="AH8" s="356"/>
      <c r="AI8" s="356"/>
      <c r="AJ8" s="356"/>
      <c r="AK8" s="356"/>
      <c r="AL8" s="356"/>
      <c r="AM8" s="356"/>
      <c r="AN8" s="356"/>
      <c r="AO8" s="357"/>
      <c r="AP8" s="358"/>
      <c r="AQ8" s="359"/>
      <c r="AR8" s="359"/>
      <c r="AS8" s="359"/>
      <c r="AT8" s="360"/>
      <c r="AU8" s="361"/>
      <c r="AV8" s="361"/>
      <c r="AW8" s="361"/>
      <c r="AX8" s="361"/>
      <c r="AY8" s="361"/>
      <c r="AZ8" s="361"/>
      <c r="BA8" s="361"/>
      <c r="BB8" s="361"/>
      <c r="BC8" s="361"/>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15">
      <c r="A9" s="352"/>
      <c r="B9" s="353"/>
      <c r="C9" s="353"/>
      <c r="D9" s="354"/>
      <c r="E9" s="355"/>
      <c r="F9" s="356"/>
      <c r="G9" s="356"/>
      <c r="H9" s="356"/>
      <c r="I9" s="356"/>
      <c r="J9" s="356"/>
      <c r="K9" s="356"/>
      <c r="L9" s="356"/>
      <c r="M9" s="357"/>
      <c r="N9" s="355"/>
      <c r="O9" s="356"/>
      <c r="P9" s="356"/>
      <c r="Q9" s="356"/>
      <c r="R9" s="356"/>
      <c r="S9" s="356"/>
      <c r="T9" s="356"/>
      <c r="U9" s="356"/>
      <c r="V9" s="356"/>
      <c r="W9" s="356"/>
      <c r="X9" s="356"/>
      <c r="Y9" s="356"/>
      <c r="Z9" s="356"/>
      <c r="AA9" s="357"/>
      <c r="AB9" s="355"/>
      <c r="AC9" s="356"/>
      <c r="AD9" s="356"/>
      <c r="AE9" s="356"/>
      <c r="AF9" s="356"/>
      <c r="AG9" s="356"/>
      <c r="AH9" s="356"/>
      <c r="AI9" s="356"/>
      <c r="AJ9" s="356"/>
      <c r="AK9" s="356"/>
      <c r="AL9" s="356"/>
      <c r="AM9" s="356"/>
      <c r="AN9" s="356"/>
      <c r="AO9" s="357"/>
      <c r="AP9" s="358"/>
      <c r="AQ9" s="359"/>
      <c r="AR9" s="359"/>
      <c r="AS9" s="359"/>
      <c r="AT9" s="360"/>
      <c r="AU9" s="361"/>
      <c r="AV9" s="361"/>
      <c r="AW9" s="361"/>
      <c r="AX9" s="361"/>
      <c r="AY9" s="361"/>
      <c r="AZ9" s="361"/>
      <c r="BA9" s="361"/>
      <c r="BB9" s="361"/>
      <c r="BC9" s="361"/>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15">
      <c r="A10" s="352"/>
      <c r="B10" s="353"/>
      <c r="C10" s="353"/>
      <c r="D10" s="354"/>
      <c r="E10" s="355"/>
      <c r="F10" s="356"/>
      <c r="G10" s="356"/>
      <c r="H10" s="356"/>
      <c r="I10" s="356"/>
      <c r="J10" s="356"/>
      <c r="K10" s="356"/>
      <c r="L10" s="356"/>
      <c r="M10" s="357"/>
      <c r="N10" s="355"/>
      <c r="O10" s="356"/>
      <c r="P10" s="356"/>
      <c r="Q10" s="356"/>
      <c r="R10" s="356"/>
      <c r="S10" s="356"/>
      <c r="T10" s="356"/>
      <c r="U10" s="356"/>
      <c r="V10" s="356"/>
      <c r="W10" s="356"/>
      <c r="X10" s="356"/>
      <c r="Y10" s="356"/>
      <c r="Z10" s="356"/>
      <c r="AA10" s="357"/>
      <c r="AB10" s="355"/>
      <c r="AC10" s="356"/>
      <c r="AD10" s="356"/>
      <c r="AE10" s="356"/>
      <c r="AF10" s="356"/>
      <c r="AG10" s="356"/>
      <c r="AH10" s="356"/>
      <c r="AI10" s="356"/>
      <c r="AJ10" s="356"/>
      <c r="AK10" s="356"/>
      <c r="AL10" s="356"/>
      <c r="AM10" s="356"/>
      <c r="AN10" s="356"/>
      <c r="AO10" s="357"/>
      <c r="AP10" s="358"/>
      <c r="AQ10" s="359"/>
      <c r="AR10" s="359"/>
      <c r="AS10" s="359"/>
      <c r="AT10" s="360"/>
      <c r="AU10" s="361"/>
      <c r="AV10" s="361"/>
      <c r="AW10" s="361"/>
      <c r="AX10" s="361"/>
      <c r="AY10" s="361"/>
      <c r="AZ10" s="361"/>
      <c r="BA10" s="361"/>
      <c r="BB10" s="361"/>
      <c r="BC10" s="361"/>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15">
      <c r="A11" s="352"/>
      <c r="B11" s="353"/>
      <c r="C11" s="353"/>
      <c r="D11" s="354"/>
      <c r="E11" s="355"/>
      <c r="F11" s="356"/>
      <c r="G11" s="356"/>
      <c r="H11" s="356"/>
      <c r="I11" s="356"/>
      <c r="J11" s="356"/>
      <c r="K11" s="356"/>
      <c r="L11" s="356"/>
      <c r="M11" s="357"/>
      <c r="N11" s="355"/>
      <c r="O11" s="356"/>
      <c r="P11" s="356"/>
      <c r="Q11" s="356"/>
      <c r="R11" s="356"/>
      <c r="S11" s="356"/>
      <c r="T11" s="356"/>
      <c r="U11" s="356"/>
      <c r="V11" s="356"/>
      <c r="W11" s="356"/>
      <c r="X11" s="356"/>
      <c r="Y11" s="356"/>
      <c r="Z11" s="356"/>
      <c r="AA11" s="357"/>
      <c r="AB11" s="355"/>
      <c r="AC11" s="356"/>
      <c r="AD11" s="356"/>
      <c r="AE11" s="356"/>
      <c r="AF11" s="356"/>
      <c r="AG11" s="356"/>
      <c r="AH11" s="356"/>
      <c r="AI11" s="356"/>
      <c r="AJ11" s="356"/>
      <c r="AK11" s="356"/>
      <c r="AL11" s="356"/>
      <c r="AM11" s="356"/>
      <c r="AN11" s="356"/>
      <c r="AO11" s="357"/>
      <c r="AP11" s="358"/>
      <c r="AQ11" s="359"/>
      <c r="AR11" s="359"/>
      <c r="AS11" s="359"/>
      <c r="AT11" s="360"/>
      <c r="AU11" s="361"/>
      <c r="AV11" s="361"/>
      <c r="AW11" s="361"/>
      <c r="AX11" s="361"/>
      <c r="AY11" s="361"/>
      <c r="AZ11" s="361"/>
      <c r="BA11" s="361"/>
      <c r="BB11" s="361"/>
      <c r="BC11" s="361"/>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15">
      <c r="A12" s="352"/>
      <c r="B12" s="353"/>
      <c r="C12" s="353"/>
      <c r="D12" s="354"/>
      <c r="E12" s="355"/>
      <c r="F12" s="356"/>
      <c r="G12" s="356"/>
      <c r="H12" s="356"/>
      <c r="I12" s="356"/>
      <c r="J12" s="356"/>
      <c r="K12" s="356"/>
      <c r="L12" s="356"/>
      <c r="M12" s="357"/>
      <c r="N12" s="355"/>
      <c r="O12" s="356"/>
      <c r="P12" s="356"/>
      <c r="Q12" s="356"/>
      <c r="R12" s="356"/>
      <c r="S12" s="356"/>
      <c r="T12" s="356"/>
      <c r="U12" s="356"/>
      <c r="V12" s="356"/>
      <c r="W12" s="356"/>
      <c r="X12" s="356"/>
      <c r="Y12" s="356"/>
      <c r="Z12" s="356"/>
      <c r="AA12" s="357"/>
      <c r="AB12" s="355"/>
      <c r="AC12" s="356"/>
      <c r="AD12" s="356"/>
      <c r="AE12" s="356"/>
      <c r="AF12" s="356"/>
      <c r="AG12" s="356"/>
      <c r="AH12" s="356"/>
      <c r="AI12" s="356"/>
      <c r="AJ12" s="356"/>
      <c r="AK12" s="356"/>
      <c r="AL12" s="356"/>
      <c r="AM12" s="356"/>
      <c r="AN12" s="356"/>
      <c r="AO12" s="357"/>
      <c r="AP12" s="358"/>
      <c r="AQ12" s="359"/>
      <c r="AR12" s="359"/>
      <c r="AS12" s="359"/>
      <c r="AT12" s="360"/>
      <c r="AU12" s="361"/>
      <c r="AV12" s="361"/>
      <c r="AW12" s="361"/>
      <c r="AX12" s="361"/>
      <c r="AY12" s="361"/>
      <c r="AZ12" s="361"/>
      <c r="BA12" s="361"/>
      <c r="BB12" s="361"/>
      <c r="BC12" s="361"/>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15">
      <c r="A13" s="352"/>
      <c r="B13" s="353"/>
      <c r="C13" s="353"/>
      <c r="D13" s="354"/>
      <c r="E13" s="355"/>
      <c r="F13" s="356"/>
      <c r="G13" s="356"/>
      <c r="H13" s="356"/>
      <c r="I13" s="356"/>
      <c r="J13" s="356"/>
      <c r="K13" s="356"/>
      <c r="L13" s="356"/>
      <c r="M13" s="357"/>
      <c r="N13" s="355"/>
      <c r="O13" s="356"/>
      <c r="P13" s="356"/>
      <c r="Q13" s="356"/>
      <c r="R13" s="356"/>
      <c r="S13" s="356"/>
      <c r="T13" s="356"/>
      <c r="U13" s="356"/>
      <c r="V13" s="356"/>
      <c r="W13" s="356"/>
      <c r="X13" s="356"/>
      <c r="Y13" s="356"/>
      <c r="Z13" s="356"/>
      <c r="AA13" s="357"/>
      <c r="AB13" s="355"/>
      <c r="AC13" s="356"/>
      <c r="AD13" s="356"/>
      <c r="AE13" s="356"/>
      <c r="AF13" s="356"/>
      <c r="AG13" s="356"/>
      <c r="AH13" s="356"/>
      <c r="AI13" s="356"/>
      <c r="AJ13" s="356"/>
      <c r="AK13" s="356"/>
      <c r="AL13" s="356"/>
      <c r="AM13" s="356"/>
      <c r="AN13" s="356"/>
      <c r="AO13" s="357"/>
      <c r="AP13" s="358"/>
      <c r="AQ13" s="359"/>
      <c r="AR13" s="359"/>
      <c r="AS13" s="359"/>
      <c r="AT13" s="360"/>
      <c r="AU13" s="361"/>
      <c r="AV13" s="361"/>
      <c r="AW13" s="361"/>
      <c r="AX13" s="361"/>
      <c r="AY13" s="361"/>
      <c r="AZ13" s="361"/>
      <c r="BA13" s="361"/>
      <c r="BB13" s="361"/>
      <c r="BC13" s="361"/>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15">
      <c r="A14" s="352"/>
      <c r="B14" s="353"/>
      <c r="C14" s="353"/>
      <c r="D14" s="354"/>
      <c r="E14" s="355"/>
      <c r="F14" s="356"/>
      <c r="G14" s="356"/>
      <c r="H14" s="356"/>
      <c r="I14" s="356"/>
      <c r="J14" s="356"/>
      <c r="K14" s="356"/>
      <c r="L14" s="356"/>
      <c r="M14" s="357"/>
      <c r="N14" s="355"/>
      <c r="O14" s="356"/>
      <c r="P14" s="356"/>
      <c r="Q14" s="356"/>
      <c r="R14" s="356"/>
      <c r="S14" s="356"/>
      <c r="T14" s="356"/>
      <c r="U14" s="356"/>
      <c r="V14" s="356"/>
      <c r="W14" s="356"/>
      <c r="X14" s="356"/>
      <c r="Y14" s="356"/>
      <c r="Z14" s="356"/>
      <c r="AA14" s="357"/>
      <c r="AB14" s="355"/>
      <c r="AC14" s="356"/>
      <c r="AD14" s="356"/>
      <c r="AE14" s="356"/>
      <c r="AF14" s="356"/>
      <c r="AG14" s="356"/>
      <c r="AH14" s="356"/>
      <c r="AI14" s="356"/>
      <c r="AJ14" s="356"/>
      <c r="AK14" s="356"/>
      <c r="AL14" s="356"/>
      <c r="AM14" s="356"/>
      <c r="AN14" s="356"/>
      <c r="AO14" s="357"/>
      <c r="AP14" s="358"/>
      <c r="AQ14" s="359"/>
      <c r="AR14" s="359"/>
      <c r="AS14" s="359"/>
      <c r="AT14" s="360"/>
      <c r="AU14" s="361"/>
      <c r="AV14" s="361"/>
      <c r="AW14" s="361"/>
      <c r="AX14" s="361"/>
      <c r="AY14" s="361"/>
      <c r="AZ14" s="361"/>
      <c r="BA14" s="361"/>
      <c r="BB14" s="361"/>
      <c r="BC14" s="361"/>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15">
      <c r="A15" s="352"/>
      <c r="B15" s="353"/>
      <c r="C15" s="353"/>
      <c r="D15" s="354"/>
      <c r="E15" s="355"/>
      <c r="F15" s="356"/>
      <c r="G15" s="356"/>
      <c r="H15" s="356"/>
      <c r="I15" s="356"/>
      <c r="J15" s="356"/>
      <c r="K15" s="356"/>
      <c r="L15" s="356"/>
      <c r="M15" s="357"/>
      <c r="N15" s="355"/>
      <c r="O15" s="356"/>
      <c r="P15" s="356"/>
      <c r="Q15" s="356"/>
      <c r="R15" s="356"/>
      <c r="S15" s="356"/>
      <c r="T15" s="356"/>
      <c r="U15" s="356"/>
      <c r="V15" s="356"/>
      <c r="W15" s="356"/>
      <c r="X15" s="356"/>
      <c r="Y15" s="356"/>
      <c r="Z15" s="356"/>
      <c r="AA15" s="357"/>
      <c r="AB15" s="355"/>
      <c r="AC15" s="356"/>
      <c r="AD15" s="356"/>
      <c r="AE15" s="356"/>
      <c r="AF15" s="356"/>
      <c r="AG15" s="356"/>
      <c r="AH15" s="356"/>
      <c r="AI15" s="356"/>
      <c r="AJ15" s="356"/>
      <c r="AK15" s="356"/>
      <c r="AL15" s="356"/>
      <c r="AM15" s="356"/>
      <c r="AN15" s="356"/>
      <c r="AO15" s="357"/>
      <c r="AP15" s="358"/>
      <c r="AQ15" s="359"/>
      <c r="AR15" s="359"/>
      <c r="AS15" s="359"/>
      <c r="AT15" s="360"/>
      <c r="AU15" s="361"/>
      <c r="AV15" s="361"/>
      <c r="AW15" s="361"/>
      <c r="AX15" s="361"/>
      <c r="AY15" s="361"/>
      <c r="AZ15" s="361"/>
      <c r="BA15" s="361"/>
      <c r="BB15" s="361"/>
      <c r="BC15" s="361"/>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15">
      <c r="A16" s="352"/>
      <c r="B16" s="353"/>
      <c r="C16" s="353"/>
      <c r="D16" s="354"/>
      <c r="E16" s="355"/>
      <c r="F16" s="356"/>
      <c r="G16" s="356"/>
      <c r="H16" s="356"/>
      <c r="I16" s="356"/>
      <c r="J16" s="356"/>
      <c r="K16" s="356"/>
      <c r="L16" s="356"/>
      <c r="M16" s="357"/>
      <c r="N16" s="355"/>
      <c r="O16" s="356"/>
      <c r="P16" s="356"/>
      <c r="Q16" s="356"/>
      <c r="R16" s="356"/>
      <c r="S16" s="356"/>
      <c r="T16" s="356"/>
      <c r="U16" s="356"/>
      <c r="V16" s="356"/>
      <c r="W16" s="356"/>
      <c r="X16" s="356"/>
      <c r="Y16" s="356"/>
      <c r="Z16" s="356"/>
      <c r="AA16" s="357"/>
      <c r="AB16" s="355"/>
      <c r="AC16" s="356"/>
      <c r="AD16" s="356"/>
      <c r="AE16" s="356"/>
      <c r="AF16" s="356"/>
      <c r="AG16" s="356"/>
      <c r="AH16" s="356"/>
      <c r="AI16" s="356"/>
      <c r="AJ16" s="356"/>
      <c r="AK16" s="356"/>
      <c r="AL16" s="356"/>
      <c r="AM16" s="356"/>
      <c r="AN16" s="356"/>
      <c r="AO16" s="357"/>
      <c r="AP16" s="358"/>
      <c r="AQ16" s="359"/>
      <c r="AR16" s="359"/>
      <c r="AS16" s="359"/>
      <c r="AT16" s="360"/>
      <c r="AU16" s="361"/>
      <c r="AV16" s="361"/>
      <c r="AW16" s="361"/>
      <c r="AX16" s="361"/>
      <c r="AY16" s="361"/>
      <c r="AZ16" s="361"/>
      <c r="BA16" s="361"/>
      <c r="BB16" s="361"/>
      <c r="BC16" s="361"/>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15">
      <c r="A17" s="352"/>
      <c r="B17" s="353"/>
      <c r="C17" s="353"/>
      <c r="D17" s="354"/>
      <c r="E17" s="355"/>
      <c r="F17" s="356"/>
      <c r="G17" s="356"/>
      <c r="H17" s="356"/>
      <c r="I17" s="356"/>
      <c r="J17" s="356"/>
      <c r="K17" s="356"/>
      <c r="L17" s="356"/>
      <c r="M17" s="357"/>
      <c r="N17" s="355"/>
      <c r="O17" s="356"/>
      <c r="P17" s="356"/>
      <c r="Q17" s="356"/>
      <c r="R17" s="356"/>
      <c r="S17" s="356"/>
      <c r="T17" s="356"/>
      <c r="U17" s="356"/>
      <c r="V17" s="356"/>
      <c r="W17" s="356"/>
      <c r="X17" s="356"/>
      <c r="Y17" s="356"/>
      <c r="Z17" s="356"/>
      <c r="AA17" s="357"/>
      <c r="AB17" s="355"/>
      <c r="AC17" s="356"/>
      <c r="AD17" s="356"/>
      <c r="AE17" s="356"/>
      <c r="AF17" s="356"/>
      <c r="AG17" s="356"/>
      <c r="AH17" s="356"/>
      <c r="AI17" s="356"/>
      <c r="AJ17" s="356"/>
      <c r="AK17" s="356"/>
      <c r="AL17" s="356"/>
      <c r="AM17" s="356"/>
      <c r="AN17" s="356"/>
      <c r="AO17" s="357"/>
      <c r="AP17" s="358"/>
      <c r="AQ17" s="359"/>
      <c r="AR17" s="359"/>
      <c r="AS17" s="359"/>
      <c r="AT17" s="360"/>
      <c r="AU17" s="361"/>
      <c r="AV17" s="361"/>
      <c r="AW17" s="361"/>
      <c r="AX17" s="361"/>
      <c r="AY17" s="361"/>
      <c r="AZ17" s="361"/>
      <c r="BA17" s="361"/>
      <c r="BB17" s="361"/>
      <c r="BC17" s="361"/>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15">
      <c r="A18" s="352"/>
      <c r="B18" s="353"/>
      <c r="C18" s="353"/>
      <c r="D18" s="354"/>
      <c r="E18" s="355"/>
      <c r="F18" s="356"/>
      <c r="G18" s="356"/>
      <c r="H18" s="356"/>
      <c r="I18" s="356"/>
      <c r="J18" s="356"/>
      <c r="K18" s="356"/>
      <c r="L18" s="356"/>
      <c r="M18" s="357"/>
      <c r="N18" s="355"/>
      <c r="O18" s="356"/>
      <c r="P18" s="356"/>
      <c r="Q18" s="356"/>
      <c r="R18" s="356"/>
      <c r="S18" s="356"/>
      <c r="T18" s="356"/>
      <c r="U18" s="356"/>
      <c r="V18" s="356"/>
      <c r="W18" s="356"/>
      <c r="X18" s="356"/>
      <c r="Y18" s="356"/>
      <c r="Z18" s="356"/>
      <c r="AA18" s="357"/>
      <c r="AB18" s="355"/>
      <c r="AC18" s="356"/>
      <c r="AD18" s="356"/>
      <c r="AE18" s="356"/>
      <c r="AF18" s="356"/>
      <c r="AG18" s="356"/>
      <c r="AH18" s="356"/>
      <c r="AI18" s="356"/>
      <c r="AJ18" s="356"/>
      <c r="AK18" s="356"/>
      <c r="AL18" s="356"/>
      <c r="AM18" s="356"/>
      <c r="AN18" s="356"/>
      <c r="AO18" s="357"/>
      <c r="AP18" s="358"/>
      <c r="AQ18" s="359"/>
      <c r="AR18" s="359"/>
      <c r="AS18" s="359"/>
      <c r="AT18" s="360"/>
      <c r="AU18" s="361"/>
      <c r="AV18" s="361"/>
      <c r="AW18" s="361"/>
      <c r="AX18" s="361"/>
      <c r="AY18" s="361"/>
      <c r="AZ18" s="361"/>
      <c r="BA18" s="361"/>
      <c r="BB18" s="361"/>
      <c r="BC18" s="361"/>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15">
      <c r="A19" s="352"/>
      <c r="B19" s="353"/>
      <c r="C19" s="353"/>
      <c r="D19" s="354"/>
      <c r="E19" s="355"/>
      <c r="F19" s="356"/>
      <c r="G19" s="356"/>
      <c r="H19" s="356"/>
      <c r="I19" s="356"/>
      <c r="J19" s="356"/>
      <c r="K19" s="356"/>
      <c r="L19" s="356"/>
      <c r="M19" s="357"/>
      <c r="N19" s="355"/>
      <c r="O19" s="356"/>
      <c r="P19" s="356"/>
      <c r="Q19" s="356"/>
      <c r="R19" s="356"/>
      <c r="S19" s="356"/>
      <c r="T19" s="356"/>
      <c r="U19" s="356"/>
      <c r="V19" s="356"/>
      <c r="W19" s="356"/>
      <c r="X19" s="356"/>
      <c r="Y19" s="356"/>
      <c r="Z19" s="356"/>
      <c r="AA19" s="357"/>
      <c r="AB19" s="355"/>
      <c r="AC19" s="356"/>
      <c r="AD19" s="356"/>
      <c r="AE19" s="356"/>
      <c r="AF19" s="356"/>
      <c r="AG19" s="356"/>
      <c r="AH19" s="356"/>
      <c r="AI19" s="356"/>
      <c r="AJ19" s="356"/>
      <c r="AK19" s="356"/>
      <c r="AL19" s="356"/>
      <c r="AM19" s="356"/>
      <c r="AN19" s="356"/>
      <c r="AO19" s="357"/>
      <c r="AP19" s="358"/>
      <c r="AQ19" s="359"/>
      <c r="AR19" s="359"/>
      <c r="AS19" s="359"/>
      <c r="AT19" s="360"/>
      <c r="AU19" s="361"/>
      <c r="AV19" s="361"/>
      <c r="AW19" s="361"/>
      <c r="AX19" s="361"/>
      <c r="AY19" s="361"/>
      <c r="AZ19" s="361"/>
      <c r="BA19" s="361"/>
      <c r="BB19" s="361"/>
      <c r="BC19" s="361"/>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15">
      <c r="A20" s="352"/>
      <c r="B20" s="353"/>
      <c r="C20" s="353"/>
      <c r="D20" s="354"/>
      <c r="E20" s="355"/>
      <c r="F20" s="356"/>
      <c r="G20" s="356"/>
      <c r="H20" s="356"/>
      <c r="I20" s="356"/>
      <c r="J20" s="356"/>
      <c r="K20" s="356"/>
      <c r="L20" s="356"/>
      <c r="M20" s="357"/>
      <c r="N20" s="355"/>
      <c r="O20" s="356"/>
      <c r="P20" s="356"/>
      <c r="Q20" s="356"/>
      <c r="R20" s="356"/>
      <c r="S20" s="356"/>
      <c r="T20" s="356"/>
      <c r="U20" s="356"/>
      <c r="V20" s="356"/>
      <c r="W20" s="356"/>
      <c r="X20" s="356"/>
      <c r="Y20" s="356"/>
      <c r="Z20" s="356"/>
      <c r="AA20" s="357"/>
      <c r="AB20" s="355"/>
      <c r="AC20" s="356"/>
      <c r="AD20" s="356"/>
      <c r="AE20" s="356"/>
      <c r="AF20" s="356"/>
      <c r="AG20" s="356"/>
      <c r="AH20" s="356"/>
      <c r="AI20" s="356"/>
      <c r="AJ20" s="356"/>
      <c r="AK20" s="356"/>
      <c r="AL20" s="356"/>
      <c r="AM20" s="356"/>
      <c r="AN20" s="356"/>
      <c r="AO20" s="357"/>
      <c r="AP20" s="358"/>
      <c r="AQ20" s="359"/>
      <c r="AR20" s="359"/>
      <c r="AS20" s="359"/>
      <c r="AT20" s="360"/>
      <c r="AU20" s="361"/>
      <c r="AV20" s="361"/>
      <c r="AW20" s="361"/>
      <c r="AX20" s="361"/>
      <c r="AY20" s="361"/>
      <c r="AZ20" s="361"/>
      <c r="BA20" s="361"/>
      <c r="BB20" s="361"/>
      <c r="BC20" s="361"/>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15">
      <c r="A21" s="352"/>
      <c r="B21" s="353"/>
      <c r="C21" s="353"/>
      <c r="D21" s="354"/>
      <c r="E21" s="355"/>
      <c r="F21" s="356"/>
      <c r="G21" s="356"/>
      <c r="H21" s="356"/>
      <c r="I21" s="356"/>
      <c r="J21" s="356"/>
      <c r="K21" s="356"/>
      <c r="L21" s="356"/>
      <c r="M21" s="357"/>
      <c r="N21" s="355"/>
      <c r="O21" s="356"/>
      <c r="P21" s="356"/>
      <c r="Q21" s="356"/>
      <c r="R21" s="356"/>
      <c r="S21" s="356"/>
      <c r="T21" s="356"/>
      <c r="U21" s="356"/>
      <c r="V21" s="356"/>
      <c r="W21" s="356"/>
      <c r="X21" s="356"/>
      <c r="Y21" s="356"/>
      <c r="Z21" s="356"/>
      <c r="AA21" s="357"/>
      <c r="AB21" s="355"/>
      <c r="AC21" s="356"/>
      <c r="AD21" s="356"/>
      <c r="AE21" s="356"/>
      <c r="AF21" s="356"/>
      <c r="AG21" s="356"/>
      <c r="AH21" s="356"/>
      <c r="AI21" s="356"/>
      <c r="AJ21" s="356"/>
      <c r="AK21" s="356"/>
      <c r="AL21" s="356"/>
      <c r="AM21" s="356"/>
      <c r="AN21" s="356"/>
      <c r="AO21" s="357"/>
      <c r="AP21" s="358"/>
      <c r="AQ21" s="359"/>
      <c r="AR21" s="359"/>
      <c r="AS21" s="359"/>
      <c r="AT21" s="360"/>
      <c r="AU21" s="361"/>
      <c r="AV21" s="361"/>
      <c r="AW21" s="361"/>
      <c r="AX21" s="361"/>
      <c r="AY21" s="361"/>
      <c r="AZ21" s="361"/>
      <c r="BA21" s="361"/>
      <c r="BB21" s="361"/>
      <c r="BC21" s="361"/>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15">
      <c r="A22" s="352"/>
      <c r="B22" s="353"/>
      <c r="C22" s="353"/>
      <c r="D22" s="354"/>
      <c r="E22" s="355"/>
      <c r="F22" s="356"/>
      <c r="G22" s="356"/>
      <c r="H22" s="356"/>
      <c r="I22" s="356"/>
      <c r="J22" s="356"/>
      <c r="K22" s="356"/>
      <c r="L22" s="356"/>
      <c r="M22" s="357"/>
      <c r="N22" s="355"/>
      <c r="O22" s="356"/>
      <c r="P22" s="356"/>
      <c r="Q22" s="356"/>
      <c r="R22" s="356"/>
      <c r="S22" s="356"/>
      <c r="T22" s="356"/>
      <c r="U22" s="356"/>
      <c r="V22" s="356"/>
      <c r="W22" s="356"/>
      <c r="X22" s="356"/>
      <c r="Y22" s="356"/>
      <c r="Z22" s="356"/>
      <c r="AA22" s="357"/>
      <c r="AB22" s="355"/>
      <c r="AC22" s="356"/>
      <c r="AD22" s="356"/>
      <c r="AE22" s="356"/>
      <c r="AF22" s="356"/>
      <c r="AG22" s="356"/>
      <c r="AH22" s="356"/>
      <c r="AI22" s="356"/>
      <c r="AJ22" s="356"/>
      <c r="AK22" s="356"/>
      <c r="AL22" s="356"/>
      <c r="AM22" s="356"/>
      <c r="AN22" s="356"/>
      <c r="AO22" s="357"/>
      <c r="AP22" s="358"/>
      <c r="AQ22" s="359"/>
      <c r="AR22" s="359"/>
      <c r="AS22" s="359"/>
      <c r="AT22" s="360"/>
      <c r="AU22" s="361"/>
      <c r="AV22" s="361"/>
      <c r="AW22" s="361"/>
      <c r="AX22" s="361"/>
      <c r="AY22" s="361"/>
      <c r="AZ22" s="361"/>
      <c r="BA22" s="361"/>
      <c r="BB22" s="361"/>
      <c r="BC22" s="361"/>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15">
      <c r="A23" s="352"/>
      <c r="B23" s="353"/>
      <c r="C23" s="353"/>
      <c r="D23" s="354"/>
      <c r="E23" s="355"/>
      <c r="F23" s="356"/>
      <c r="G23" s="356"/>
      <c r="H23" s="356"/>
      <c r="I23" s="356"/>
      <c r="J23" s="356"/>
      <c r="K23" s="356"/>
      <c r="L23" s="356"/>
      <c r="M23" s="357"/>
      <c r="N23" s="355"/>
      <c r="O23" s="356"/>
      <c r="P23" s="356"/>
      <c r="Q23" s="356"/>
      <c r="R23" s="356"/>
      <c r="S23" s="356"/>
      <c r="T23" s="356"/>
      <c r="U23" s="356"/>
      <c r="V23" s="356"/>
      <c r="W23" s="356"/>
      <c r="X23" s="356"/>
      <c r="Y23" s="356"/>
      <c r="Z23" s="356"/>
      <c r="AA23" s="357"/>
      <c r="AB23" s="355"/>
      <c r="AC23" s="356"/>
      <c r="AD23" s="356"/>
      <c r="AE23" s="356"/>
      <c r="AF23" s="356"/>
      <c r="AG23" s="356"/>
      <c r="AH23" s="356"/>
      <c r="AI23" s="356"/>
      <c r="AJ23" s="356"/>
      <c r="AK23" s="356"/>
      <c r="AL23" s="356"/>
      <c r="AM23" s="356"/>
      <c r="AN23" s="356"/>
      <c r="AO23" s="357"/>
      <c r="AP23" s="358"/>
      <c r="AQ23" s="359"/>
      <c r="AR23" s="359"/>
      <c r="AS23" s="359"/>
      <c r="AT23" s="360"/>
      <c r="AU23" s="361"/>
      <c r="AV23" s="361"/>
      <c r="AW23" s="361"/>
      <c r="AX23" s="361"/>
      <c r="AY23" s="361"/>
      <c r="AZ23" s="361"/>
      <c r="BA23" s="361"/>
      <c r="BB23" s="361"/>
      <c r="BC23" s="361"/>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15">
      <c r="A24" s="352"/>
      <c r="B24" s="353"/>
      <c r="C24" s="353"/>
      <c r="D24" s="354"/>
      <c r="E24" s="355"/>
      <c r="F24" s="356"/>
      <c r="G24" s="356"/>
      <c r="H24" s="356"/>
      <c r="I24" s="356"/>
      <c r="J24" s="356"/>
      <c r="K24" s="356"/>
      <c r="L24" s="356"/>
      <c r="M24" s="357"/>
      <c r="N24" s="355"/>
      <c r="O24" s="356"/>
      <c r="P24" s="356"/>
      <c r="Q24" s="356"/>
      <c r="R24" s="356"/>
      <c r="S24" s="356"/>
      <c r="T24" s="356"/>
      <c r="U24" s="356"/>
      <c r="V24" s="356"/>
      <c r="W24" s="356"/>
      <c r="X24" s="356"/>
      <c r="Y24" s="356"/>
      <c r="Z24" s="356"/>
      <c r="AA24" s="357"/>
      <c r="AB24" s="355"/>
      <c r="AC24" s="356"/>
      <c r="AD24" s="356"/>
      <c r="AE24" s="356"/>
      <c r="AF24" s="356"/>
      <c r="AG24" s="356"/>
      <c r="AH24" s="356"/>
      <c r="AI24" s="356"/>
      <c r="AJ24" s="356"/>
      <c r="AK24" s="356"/>
      <c r="AL24" s="356"/>
      <c r="AM24" s="356"/>
      <c r="AN24" s="356"/>
      <c r="AO24" s="357"/>
      <c r="AP24" s="358"/>
      <c r="AQ24" s="359"/>
      <c r="AR24" s="359"/>
      <c r="AS24" s="359"/>
      <c r="AT24" s="360"/>
      <c r="AU24" s="361"/>
      <c r="AV24" s="361"/>
      <c r="AW24" s="361"/>
      <c r="AX24" s="361"/>
      <c r="AY24" s="361"/>
      <c r="AZ24" s="361"/>
      <c r="BA24" s="361"/>
      <c r="BB24" s="361"/>
      <c r="BC24" s="361"/>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15">
      <c r="A25" s="352"/>
      <c r="B25" s="353"/>
      <c r="C25" s="353"/>
      <c r="D25" s="354"/>
      <c r="E25" s="355"/>
      <c r="F25" s="356"/>
      <c r="G25" s="356"/>
      <c r="H25" s="356"/>
      <c r="I25" s="356"/>
      <c r="J25" s="356"/>
      <c r="K25" s="356"/>
      <c r="L25" s="356"/>
      <c r="M25" s="357"/>
      <c r="N25" s="355"/>
      <c r="O25" s="356"/>
      <c r="P25" s="356"/>
      <c r="Q25" s="356"/>
      <c r="R25" s="356"/>
      <c r="S25" s="356"/>
      <c r="T25" s="356"/>
      <c r="U25" s="356"/>
      <c r="V25" s="356"/>
      <c r="W25" s="356"/>
      <c r="X25" s="356"/>
      <c r="Y25" s="356"/>
      <c r="Z25" s="356"/>
      <c r="AA25" s="357"/>
      <c r="AB25" s="355"/>
      <c r="AC25" s="356"/>
      <c r="AD25" s="356"/>
      <c r="AE25" s="356"/>
      <c r="AF25" s="356"/>
      <c r="AG25" s="356"/>
      <c r="AH25" s="356"/>
      <c r="AI25" s="356"/>
      <c r="AJ25" s="356"/>
      <c r="AK25" s="356"/>
      <c r="AL25" s="356"/>
      <c r="AM25" s="356"/>
      <c r="AN25" s="356"/>
      <c r="AO25" s="357"/>
      <c r="AP25" s="358"/>
      <c r="AQ25" s="359"/>
      <c r="AR25" s="359"/>
      <c r="AS25" s="359"/>
      <c r="AT25" s="360"/>
      <c r="AU25" s="361"/>
      <c r="AV25" s="361"/>
      <c r="AW25" s="361"/>
      <c r="AX25" s="361"/>
      <c r="AY25" s="361"/>
      <c r="AZ25" s="361"/>
      <c r="BA25" s="361"/>
      <c r="BB25" s="361"/>
      <c r="BC25" s="361"/>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15">
      <c r="A26" s="352"/>
      <c r="B26" s="353"/>
      <c r="C26" s="353"/>
      <c r="D26" s="354"/>
      <c r="E26" s="355"/>
      <c r="F26" s="356"/>
      <c r="G26" s="356"/>
      <c r="H26" s="356"/>
      <c r="I26" s="356"/>
      <c r="J26" s="356"/>
      <c r="K26" s="356"/>
      <c r="L26" s="356"/>
      <c r="M26" s="357"/>
      <c r="N26" s="355"/>
      <c r="O26" s="356"/>
      <c r="P26" s="356"/>
      <c r="Q26" s="356"/>
      <c r="R26" s="356"/>
      <c r="S26" s="356"/>
      <c r="T26" s="356"/>
      <c r="U26" s="356"/>
      <c r="V26" s="356"/>
      <c r="W26" s="356"/>
      <c r="X26" s="356"/>
      <c r="Y26" s="356"/>
      <c r="Z26" s="356"/>
      <c r="AA26" s="357"/>
      <c r="AB26" s="355"/>
      <c r="AC26" s="356"/>
      <c r="AD26" s="356"/>
      <c r="AE26" s="356"/>
      <c r="AF26" s="356"/>
      <c r="AG26" s="356"/>
      <c r="AH26" s="356"/>
      <c r="AI26" s="356"/>
      <c r="AJ26" s="356"/>
      <c r="AK26" s="356"/>
      <c r="AL26" s="356"/>
      <c r="AM26" s="356"/>
      <c r="AN26" s="356"/>
      <c r="AO26" s="357"/>
      <c r="AP26" s="358"/>
      <c r="AQ26" s="359"/>
      <c r="AR26" s="359"/>
      <c r="AS26" s="359"/>
      <c r="AT26" s="360"/>
      <c r="AU26" s="361"/>
      <c r="AV26" s="361"/>
      <c r="AW26" s="361"/>
      <c r="AX26" s="361"/>
      <c r="AY26" s="361"/>
      <c r="AZ26" s="361"/>
      <c r="BA26" s="361"/>
      <c r="BB26" s="361"/>
      <c r="BC26" s="361"/>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15">
      <c r="A27" s="352"/>
      <c r="B27" s="353"/>
      <c r="C27" s="353"/>
      <c r="D27" s="354"/>
      <c r="E27" s="355"/>
      <c r="F27" s="356"/>
      <c r="G27" s="356"/>
      <c r="H27" s="356"/>
      <c r="I27" s="356"/>
      <c r="J27" s="356"/>
      <c r="K27" s="356"/>
      <c r="L27" s="356"/>
      <c r="M27" s="357"/>
      <c r="N27" s="355"/>
      <c r="O27" s="356"/>
      <c r="P27" s="356"/>
      <c r="Q27" s="356"/>
      <c r="R27" s="356"/>
      <c r="S27" s="356"/>
      <c r="T27" s="356"/>
      <c r="U27" s="356"/>
      <c r="V27" s="356"/>
      <c r="W27" s="356"/>
      <c r="X27" s="356"/>
      <c r="Y27" s="356"/>
      <c r="Z27" s="356"/>
      <c r="AA27" s="357"/>
      <c r="AB27" s="355"/>
      <c r="AC27" s="356"/>
      <c r="AD27" s="356"/>
      <c r="AE27" s="356"/>
      <c r="AF27" s="356"/>
      <c r="AG27" s="356"/>
      <c r="AH27" s="356"/>
      <c r="AI27" s="356"/>
      <c r="AJ27" s="356"/>
      <c r="AK27" s="356"/>
      <c r="AL27" s="356"/>
      <c r="AM27" s="356"/>
      <c r="AN27" s="356"/>
      <c r="AO27" s="357"/>
      <c r="AP27" s="358"/>
      <c r="AQ27" s="359"/>
      <c r="AR27" s="359"/>
      <c r="AS27" s="359"/>
      <c r="AT27" s="360"/>
      <c r="AU27" s="361"/>
      <c r="AV27" s="361"/>
      <c r="AW27" s="361"/>
      <c r="AX27" s="361"/>
      <c r="AY27" s="361"/>
      <c r="AZ27" s="361"/>
      <c r="BA27" s="361"/>
      <c r="BB27" s="361"/>
      <c r="BC27" s="361"/>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15">
      <c r="A28" s="352"/>
      <c r="B28" s="353"/>
      <c r="C28" s="353"/>
      <c r="D28" s="354"/>
      <c r="E28" s="355"/>
      <c r="F28" s="356"/>
      <c r="G28" s="356"/>
      <c r="H28" s="356"/>
      <c r="I28" s="356"/>
      <c r="J28" s="356"/>
      <c r="K28" s="356"/>
      <c r="L28" s="356"/>
      <c r="M28" s="357"/>
      <c r="N28" s="355"/>
      <c r="O28" s="356"/>
      <c r="P28" s="356"/>
      <c r="Q28" s="356"/>
      <c r="R28" s="356"/>
      <c r="S28" s="356"/>
      <c r="T28" s="356"/>
      <c r="U28" s="356"/>
      <c r="V28" s="356"/>
      <c r="W28" s="356"/>
      <c r="X28" s="356"/>
      <c r="Y28" s="356"/>
      <c r="Z28" s="356"/>
      <c r="AA28" s="357"/>
      <c r="AB28" s="355"/>
      <c r="AC28" s="356"/>
      <c r="AD28" s="356"/>
      <c r="AE28" s="356"/>
      <c r="AF28" s="356"/>
      <c r="AG28" s="356"/>
      <c r="AH28" s="356"/>
      <c r="AI28" s="356"/>
      <c r="AJ28" s="356"/>
      <c r="AK28" s="356"/>
      <c r="AL28" s="356"/>
      <c r="AM28" s="356"/>
      <c r="AN28" s="356"/>
      <c r="AO28" s="357"/>
      <c r="AP28" s="358"/>
      <c r="AQ28" s="359"/>
      <c r="AR28" s="359"/>
      <c r="AS28" s="359"/>
      <c r="AT28" s="360"/>
      <c r="AU28" s="361"/>
      <c r="AV28" s="361"/>
      <c r="AW28" s="361"/>
      <c r="AX28" s="361"/>
      <c r="AY28" s="361"/>
      <c r="AZ28" s="361"/>
      <c r="BA28" s="361"/>
      <c r="BB28" s="361"/>
      <c r="BC28" s="361"/>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15">
      <c r="A29" s="352"/>
      <c r="B29" s="353"/>
      <c r="C29" s="353"/>
      <c r="D29" s="354"/>
      <c r="E29" s="355"/>
      <c r="F29" s="356"/>
      <c r="G29" s="356"/>
      <c r="H29" s="356"/>
      <c r="I29" s="356"/>
      <c r="J29" s="356"/>
      <c r="K29" s="356"/>
      <c r="L29" s="356"/>
      <c r="M29" s="357"/>
      <c r="N29" s="355"/>
      <c r="O29" s="356"/>
      <c r="P29" s="356"/>
      <c r="Q29" s="356"/>
      <c r="R29" s="356"/>
      <c r="S29" s="356"/>
      <c r="T29" s="356"/>
      <c r="U29" s="356"/>
      <c r="V29" s="356"/>
      <c r="W29" s="356"/>
      <c r="X29" s="356"/>
      <c r="Y29" s="356"/>
      <c r="Z29" s="356"/>
      <c r="AA29" s="357"/>
      <c r="AB29" s="355"/>
      <c r="AC29" s="356"/>
      <c r="AD29" s="356"/>
      <c r="AE29" s="356"/>
      <c r="AF29" s="356"/>
      <c r="AG29" s="356"/>
      <c r="AH29" s="356"/>
      <c r="AI29" s="356"/>
      <c r="AJ29" s="356"/>
      <c r="AK29" s="356"/>
      <c r="AL29" s="356"/>
      <c r="AM29" s="356"/>
      <c r="AN29" s="356"/>
      <c r="AO29" s="357"/>
      <c r="AP29" s="358"/>
      <c r="AQ29" s="359"/>
      <c r="AR29" s="359"/>
      <c r="AS29" s="359"/>
      <c r="AT29" s="360"/>
      <c r="AU29" s="361"/>
      <c r="AV29" s="361"/>
      <c r="AW29" s="361"/>
      <c r="AX29" s="361"/>
      <c r="AY29" s="361"/>
      <c r="AZ29" s="361"/>
      <c r="BA29" s="361"/>
      <c r="BB29" s="361"/>
      <c r="BC29" s="361"/>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15">
      <c r="A30" s="352"/>
      <c r="B30" s="353"/>
      <c r="C30" s="353"/>
      <c r="D30" s="354"/>
      <c r="E30" s="355"/>
      <c r="F30" s="356"/>
      <c r="G30" s="356"/>
      <c r="H30" s="356"/>
      <c r="I30" s="356"/>
      <c r="J30" s="356"/>
      <c r="K30" s="356"/>
      <c r="L30" s="356"/>
      <c r="M30" s="357"/>
      <c r="N30" s="355"/>
      <c r="O30" s="356"/>
      <c r="P30" s="356"/>
      <c r="Q30" s="356"/>
      <c r="R30" s="356"/>
      <c r="S30" s="356"/>
      <c r="T30" s="356"/>
      <c r="U30" s="356"/>
      <c r="V30" s="356"/>
      <c r="W30" s="356"/>
      <c r="X30" s="356"/>
      <c r="Y30" s="356"/>
      <c r="Z30" s="356"/>
      <c r="AA30" s="357"/>
      <c r="AB30" s="355"/>
      <c r="AC30" s="356"/>
      <c r="AD30" s="356"/>
      <c r="AE30" s="356"/>
      <c r="AF30" s="356"/>
      <c r="AG30" s="356"/>
      <c r="AH30" s="356"/>
      <c r="AI30" s="356"/>
      <c r="AJ30" s="356"/>
      <c r="AK30" s="356"/>
      <c r="AL30" s="356"/>
      <c r="AM30" s="356"/>
      <c r="AN30" s="356"/>
      <c r="AO30" s="357"/>
      <c r="AP30" s="358"/>
      <c r="AQ30" s="359"/>
      <c r="AR30" s="359"/>
      <c r="AS30" s="359"/>
      <c r="AT30" s="360"/>
      <c r="AU30" s="361"/>
      <c r="AV30" s="361"/>
      <c r="AW30" s="361"/>
      <c r="AX30" s="361"/>
      <c r="AY30" s="361"/>
      <c r="AZ30" s="361"/>
      <c r="BA30" s="361"/>
      <c r="BB30" s="361"/>
      <c r="BC30" s="361"/>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15">
      <c r="A31" s="352"/>
      <c r="B31" s="353"/>
      <c r="C31" s="353"/>
      <c r="D31" s="354"/>
      <c r="E31" s="355"/>
      <c r="F31" s="356"/>
      <c r="G31" s="356"/>
      <c r="H31" s="356"/>
      <c r="I31" s="356"/>
      <c r="J31" s="356"/>
      <c r="K31" s="356"/>
      <c r="L31" s="356"/>
      <c r="M31" s="357"/>
      <c r="N31" s="355"/>
      <c r="O31" s="356"/>
      <c r="P31" s="356"/>
      <c r="Q31" s="356"/>
      <c r="R31" s="356"/>
      <c r="S31" s="356"/>
      <c r="T31" s="356"/>
      <c r="U31" s="356"/>
      <c r="V31" s="356"/>
      <c r="W31" s="356"/>
      <c r="X31" s="356"/>
      <c r="Y31" s="356"/>
      <c r="Z31" s="356"/>
      <c r="AA31" s="357"/>
      <c r="AB31" s="355"/>
      <c r="AC31" s="356"/>
      <c r="AD31" s="356"/>
      <c r="AE31" s="356"/>
      <c r="AF31" s="356"/>
      <c r="AG31" s="356"/>
      <c r="AH31" s="356"/>
      <c r="AI31" s="356"/>
      <c r="AJ31" s="356"/>
      <c r="AK31" s="356"/>
      <c r="AL31" s="356"/>
      <c r="AM31" s="356"/>
      <c r="AN31" s="356"/>
      <c r="AO31" s="357"/>
      <c r="AP31" s="358"/>
      <c r="AQ31" s="359"/>
      <c r="AR31" s="359"/>
      <c r="AS31" s="359"/>
      <c r="AT31" s="360"/>
      <c r="AU31" s="361"/>
      <c r="AV31" s="361"/>
      <c r="AW31" s="361"/>
      <c r="AX31" s="361"/>
      <c r="AY31" s="361"/>
      <c r="AZ31" s="361"/>
      <c r="BA31" s="361"/>
      <c r="BB31" s="361"/>
      <c r="BC31" s="361"/>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15">
      <c r="A32" s="352"/>
      <c r="B32" s="353"/>
      <c r="C32" s="353"/>
      <c r="D32" s="354"/>
      <c r="E32" s="355"/>
      <c r="F32" s="356"/>
      <c r="G32" s="356"/>
      <c r="H32" s="356"/>
      <c r="I32" s="356"/>
      <c r="J32" s="356"/>
      <c r="K32" s="356"/>
      <c r="L32" s="356"/>
      <c r="M32" s="357"/>
      <c r="N32" s="355"/>
      <c r="O32" s="356"/>
      <c r="P32" s="356"/>
      <c r="Q32" s="356"/>
      <c r="R32" s="356"/>
      <c r="S32" s="356"/>
      <c r="T32" s="356"/>
      <c r="U32" s="356"/>
      <c r="V32" s="356"/>
      <c r="W32" s="356"/>
      <c r="X32" s="356"/>
      <c r="Y32" s="356"/>
      <c r="Z32" s="356"/>
      <c r="AA32" s="357"/>
      <c r="AB32" s="355"/>
      <c r="AC32" s="356"/>
      <c r="AD32" s="356"/>
      <c r="AE32" s="356"/>
      <c r="AF32" s="356"/>
      <c r="AG32" s="356"/>
      <c r="AH32" s="356"/>
      <c r="AI32" s="356"/>
      <c r="AJ32" s="356"/>
      <c r="AK32" s="356"/>
      <c r="AL32" s="356"/>
      <c r="AM32" s="356"/>
      <c r="AN32" s="356"/>
      <c r="AO32" s="357"/>
      <c r="AP32" s="358"/>
      <c r="AQ32" s="359"/>
      <c r="AR32" s="359"/>
      <c r="AS32" s="359"/>
      <c r="AT32" s="360"/>
      <c r="AU32" s="361"/>
      <c r="AV32" s="361"/>
      <c r="AW32" s="361"/>
      <c r="AX32" s="361"/>
      <c r="AY32" s="361"/>
      <c r="AZ32" s="361"/>
      <c r="BA32" s="361"/>
      <c r="BB32" s="361"/>
      <c r="BC32" s="361"/>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15">
      <c r="A33" s="352"/>
      <c r="B33" s="353"/>
      <c r="C33" s="353"/>
      <c r="D33" s="354"/>
      <c r="E33" s="355"/>
      <c r="F33" s="356"/>
      <c r="G33" s="356"/>
      <c r="H33" s="356"/>
      <c r="I33" s="356"/>
      <c r="J33" s="356"/>
      <c r="K33" s="356"/>
      <c r="L33" s="356"/>
      <c r="M33" s="357"/>
      <c r="N33" s="355"/>
      <c r="O33" s="356"/>
      <c r="P33" s="356"/>
      <c r="Q33" s="356"/>
      <c r="R33" s="356"/>
      <c r="S33" s="356"/>
      <c r="T33" s="356"/>
      <c r="U33" s="356"/>
      <c r="V33" s="356"/>
      <c r="W33" s="356"/>
      <c r="X33" s="356"/>
      <c r="Y33" s="356"/>
      <c r="Z33" s="356"/>
      <c r="AA33" s="357"/>
      <c r="AB33" s="355"/>
      <c r="AC33" s="356"/>
      <c r="AD33" s="356"/>
      <c r="AE33" s="356"/>
      <c r="AF33" s="356"/>
      <c r="AG33" s="356"/>
      <c r="AH33" s="356"/>
      <c r="AI33" s="356"/>
      <c r="AJ33" s="356"/>
      <c r="AK33" s="356"/>
      <c r="AL33" s="356"/>
      <c r="AM33" s="356"/>
      <c r="AN33" s="356"/>
      <c r="AO33" s="357"/>
      <c r="AP33" s="358"/>
      <c r="AQ33" s="359"/>
      <c r="AR33" s="359"/>
      <c r="AS33" s="359"/>
      <c r="AT33" s="360"/>
      <c r="AU33" s="361"/>
      <c r="AV33" s="361"/>
      <c r="AW33" s="361"/>
      <c r="AX33" s="361"/>
      <c r="AY33" s="361"/>
      <c r="AZ33" s="361"/>
      <c r="BA33" s="361"/>
      <c r="BB33" s="361"/>
      <c r="BC33" s="361"/>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15">
      <c r="A34" s="352"/>
      <c r="B34" s="353"/>
      <c r="C34" s="353"/>
      <c r="D34" s="354"/>
      <c r="E34" s="355"/>
      <c r="F34" s="356"/>
      <c r="G34" s="356"/>
      <c r="H34" s="356"/>
      <c r="I34" s="356"/>
      <c r="J34" s="356"/>
      <c r="K34" s="356"/>
      <c r="L34" s="356"/>
      <c r="M34" s="357"/>
      <c r="N34" s="355"/>
      <c r="O34" s="356"/>
      <c r="P34" s="356"/>
      <c r="Q34" s="356"/>
      <c r="R34" s="356"/>
      <c r="S34" s="356"/>
      <c r="T34" s="356"/>
      <c r="U34" s="356"/>
      <c r="V34" s="356"/>
      <c r="W34" s="356"/>
      <c r="X34" s="356"/>
      <c r="Y34" s="356"/>
      <c r="Z34" s="356"/>
      <c r="AA34" s="357"/>
      <c r="AB34" s="355"/>
      <c r="AC34" s="356"/>
      <c r="AD34" s="356"/>
      <c r="AE34" s="356"/>
      <c r="AF34" s="356"/>
      <c r="AG34" s="356"/>
      <c r="AH34" s="356"/>
      <c r="AI34" s="356"/>
      <c r="AJ34" s="356"/>
      <c r="AK34" s="356"/>
      <c r="AL34" s="356"/>
      <c r="AM34" s="356"/>
      <c r="AN34" s="356"/>
      <c r="AO34" s="357"/>
      <c r="AP34" s="358"/>
      <c r="AQ34" s="359"/>
      <c r="AR34" s="359"/>
      <c r="AS34" s="359"/>
      <c r="AT34" s="360"/>
      <c r="AU34" s="361"/>
      <c r="AV34" s="361"/>
      <c r="AW34" s="361"/>
      <c r="AX34" s="361"/>
      <c r="AY34" s="361"/>
      <c r="AZ34" s="361"/>
      <c r="BA34" s="361"/>
      <c r="BB34" s="361"/>
      <c r="BC34" s="361"/>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15">
      <c r="A35" s="352"/>
      <c r="B35" s="353"/>
      <c r="C35" s="353"/>
      <c r="D35" s="354"/>
      <c r="E35" s="355"/>
      <c r="F35" s="356"/>
      <c r="G35" s="356"/>
      <c r="H35" s="356"/>
      <c r="I35" s="356"/>
      <c r="J35" s="356"/>
      <c r="K35" s="356"/>
      <c r="L35" s="356"/>
      <c r="M35" s="357"/>
      <c r="N35" s="355"/>
      <c r="O35" s="356"/>
      <c r="P35" s="356"/>
      <c r="Q35" s="356"/>
      <c r="R35" s="356"/>
      <c r="S35" s="356"/>
      <c r="T35" s="356"/>
      <c r="U35" s="356"/>
      <c r="V35" s="356"/>
      <c r="W35" s="356"/>
      <c r="X35" s="356"/>
      <c r="Y35" s="356"/>
      <c r="Z35" s="356"/>
      <c r="AA35" s="357"/>
      <c r="AB35" s="355"/>
      <c r="AC35" s="356"/>
      <c r="AD35" s="356"/>
      <c r="AE35" s="356"/>
      <c r="AF35" s="356"/>
      <c r="AG35" s="356"/>
      <c r="AH35" s="356"/>
      <c r="AI35" s="356"/>
      <c r="AJ35" s="356"/>
      <c r="AK35" s="356"/>
      <c r="AL35" s="356"/>
      <c r="AM35" s="356"/>
      <c r="AN35" s="356"/>
      <c r="AO35" s="357"/>
      <c r="AP35" s="358"/>
      <c r="AQ35" s="359"/>
      <c r="AR35" s="359"/>
      <c r="AS35" s="359"/>
      <c r="AT35" s="360"/>
      <c r="AU35" s="361"/>
      <c r="AV35" s="361"/>
      <c r="AW35" s="361"/>
      <c r="AX35" s="361"/>
      <c r="AY35" s="361"/>
      <c r="AZ35" s="361"/>
      <c r="BA35" s="361"/>
      <c r="BB35" s="361"/>
      <c r="BC35" s="361"/>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15">
      <c r="A36" s="352"/>
      <c r="B36" s="353"/>
      <c r="C36" s="353"/>
      <c r="D36" s="354"/>
      <c r="E36" s="355"/>
      <c r="F36" s="356"/>
      <c r="G36" s="356"/>
      <c r="H36" s="356"/>
      <c r="I36" s="356"/>
      <c r="J36" s="356"/>
      <c r="K36" s="356"/>
      <c r="L36" s="356"/>
      <c r="M36" s="357"/>
      <c r="N36" s="355"/>
      <c r="O36" s="356"/>
      <c r="P36" s="356"/>
      <c r="Q36" s="356"/>
      <c r="R36" s="356"/>
      <c r="S36" s="356"/>
      <c r="T36" s="356"/>
      <c r="U36" s="356"/>
      <c r="V36" s="356"/>
      <c r="W36" s="356"/>
      <c r="X36" s="356"/>
      <c r="Y36" s="356"/>
      <c r="Z36" s="356"/>
      <c r="AA36" s="357"/>
      <c r="AB36" s="355"/>
      <c r="AC36" s="356"/>
      <c r="AD36" s="356"/>
      <c r="AE36" s="356"/>
      <c r="AF36" s="356"/>
      <c r="AG36" s="356"/>
      <c r="AH36" s="356"/>
      <c r="AI36" s="356"/>
      <c r="AJ36" s="356"/>
      <c r="AK36" s="356"/>
      <c r="AL36" s="356"/>
      <c r="AM36" s="356"/>
      <c r="AN36" s="356"/>
      <c r="AO36" s="357"/>
      <c r="AP36" s="358"/>
      <c r="AQ36" s="359"/>
      <c r="AR36" s="359"/>
      <c r="AS36" s="359"/>
      <c r="AT36" s="360"/>
      <c r="AU36" s="361"/>
      <c r="AV36" s="361"/>
      <c r="AW36" s="361"/>
      <c r="AX36" s="361"/>
      <c r="AY36" s="361"/>
      <c r="AZ36" s="361"/>
      <c r="BA36" s="361"/>
      <c r="BB36" s="361"/>
      <c r="BC36" s="361"/>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15">
      <c r="A37" s="352"/>
      <c r="B37" s="353"/>
      <c r="C37" s="353"/>
      <c r="D37" s="354"/>
      <c r="E37" s="355"/>
      <c r="F37" s="356"/>
      <c r="G37" s="356"/>
      <c r="H37" s="356"/>
      <c r="I37" s="356"/>
      <c r="J37" s="356"/>
      <c r="K37" s="356"/>
      <c r="L37" s="356"/>
      <c r="M37" s="357"/>
      <c r="N37" s="355"/>
      <c r="O37" s="356"/>
      <c r="P37" s="356"/>
      <c r="Q37" s="356"/>
      <c r="R37" s="356"/>
      <c r="S37" s="356"/>
      <c r="T37" s="356"/>
      <c r="U37" s="356"/>
      <c r="V37" s="356"/>
      <c r="W37" s="356"/>
      <c r="X37" s="356"/>
      <c r="Y37" s="356"/>
      <c r="Z37" s="356"/>
      <c r="AA37" s="357"/>
      <c r="AB37" s="355"/>
      <c r="AC37" s="356"/>
      <c r="AD37" s="356"/>
      <c r="AE37" s="356"/>
      <c r="AF37" s="356"/>
      <c r="AG37" s="356"/>
      <c r="AH37" s="356"/>
      <c r="AI37" s="356"/>
      <c r="AJ37" s="356"/>
      <c r="AK37" s="356"/>
      <c r="AL37" s="356"/>
      <c r="AM37" s="356"/>
      <c r="AN37" s="356"/>
      <c r="AO37" s="357"/>
      <c r="AP37" s="358"/>
      <c r="AQ37" s="359"/>
      <c r="AR37" s="359"/>
      <c r="AS37" s="359"/>
      <c r="AT37" s="360"/>
      <c r="AU37" s="361"/>
      <c r="AV37" s="361"/>
      <c r="AW37" s="361"/>
      <c r="AX37" s="361"/>
      <c r="AY37" s="361"/>
      <c r="AZ37" s="361"/>
      <c r="BA37" s="361"/>
      <c r="BB37" s="361"/>
      <c r="BC37" s="361"/>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15">
      <c r="A38" s="352"/>
      <c r="B38" s="353"/>
      <c r="C38" s="353"/>
      <c r="D38" s="354"/>
      <c r="E38" s="355"/>
      <c r="F38" s="356"/>
      <c r="G38" s="356"/>
      <c r="H38" s="356"/>
      <c r="I38" s="356"/>
      <c r="J38" s="356"/>
      <c r="K38" s="356"/>
      <c r="L38" s="356"/>
      <c r="M38" s="357"/>
      <c r="N38" s="355"/>
      <c r="O38" s="356"/>
      <c r="P38" s="356"/>
      <c r="Q38" s="356"/>
      <c r="R38" s="356"/>
      <c r="S38" s="356"/>
      <c r="T38" s="356"/>
      <c r="U38" s="356"/>
      <c r="V38" s="356"/>
      <c r="W38" s="356"/>
      <c r="X38" s="356"/>
      <c r="Y38" s="356"/>
      <c r="Z38" s="356"/>
      <c r="AA38" s="357"/>
      <c r="AB38" s="355"/>
      <c r="AC38" s="356"/>
      <c r="AD38" s="356"/>
      <c r="AE38" s="356"/>
      <c r="AF38" s="356"/>
      <c r="AG38" s="356"/>
      <c r="AH38" s="356"/>
      <c r="AI38" s="356"/>
      <c r="AJ38" s="356"/>
      <c r="AK38" s="356"/>
      <c r="AL38" s="356"/>
      <c r="AM38" s="356"/>
      <c r="AN38" s="356"/>
      <c r="AO38" s="357"/>
      <c r="AP38" s="358"/>
      <c r="AQ38" s="359"/>
      <c r="AR38" s="359"/>
      <c r="AS38" s="359"/>
      <c r="AT38" s="360"/>
      <c r="AU38" s="361"/>
      <c r="AV38" s="361"/>
      <c r="AW38" s="361"/>
      <c r="AX38" s="361"/>
      <c r="AY38" s="361"/>
      <c r="AZ38" s="361"/>
      <c r="BA38" s="361"/>
      <c r="BB38" s="361"/>
      <c r="BC38" s="361"/>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15">
      <c r="A39" s="352"/>
      <c r="B39" s="353"/>
      <c r="C39" s="353"/>
      <c r="D39" s="354"/>
      <c r="E39" s="355"/>
      <c r="F39" s="356"/>
      <c r="G39" s="356"/>
      <c r="H39" s="356"/>
      <c r="I39" s="356"/>
      <c r="J39" s="356"/>
      <c r="K39" s="356"/>
      <c r="L39" s="356"/>
      <c r="M39" s="357"/>
      <c r="N39" s="355"/>
      <c r="O39" s="356"/>
      <c r="P39" s="356"/>
      <c r="Q39" s="356"/>
      <c r="R39" s="356"/>
      <c r="S39" s="356"/>
      <c r="T39" s="356"/>
      <c r="U39" s="356"/>
      <c r="V39" s="356"/>
      <c r="W39" s="356"/>
      <c r="X39" s="356"/>
      <c r="Y39" s="356"/>
      <c r="Z39" s="356"/>
      <c r="AA39" s="357"/>
      <c r="AB39" s="355"/>
      <c r="AC39" s="356"/>
      <c r="AD39" s="356"/>
      <c r="AE39" s="356"/>
      <c r="AF39" s="356"/>
      <c r="AG39" s="356"/>
      <c r="AH39" s="356"/>
      <c r="AI39" s="356"/>
      <c r="AJ39" s="356"/>
      <c r="AK39" s="356"/>
      <c r="AL39" s="356"/>
      <c r="AM39" s="356"/>
      <c r="AN39" s="356"/>
      <c r="AO39" s="357"/>
      <c r="AP39" s="358"/>
      <c r="AQ39" s="359"/>
      <c r="AR39" s="359"/>
      <c r="AS39" s="359"/>
      <c r="AT39" s="360"/>
      <c r="AU39" s="361"/>
      <c r="AV39" s="361"/>
      <c r="AW39" s="361"/>
      <c r="AX39" s="361"/>
      <c r="AY39" s="361"/>
      <c r="AZ39" s="361"/>
      <c r="BA39" s="361"/>
      <c r="BB39" s="361"/>
      <c r="BC39" s="361"/>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15">
      <c r="A40" s="352"/>
      <c r="B40" s="353"/>
      <c r="C40" s="353"/>
      <c r="D40" s="354"/>
      <c r="E40" s="355"/>
      <c r="F40" s="356"/>
      <c r="G40" s="356"/>
      <c r="H40" s="356"/>
      <c r="I40" s="356"/>
      <c r="J40" s="356"/>
      <c r="K40" s="356"/>
      <c r="L40" s="356"/>
      <c r="M40" s="357"/>
      <c r="N40" s="355"/>
      <c r="O40" s="356"/>
      <c r="P40" s="356"/>
      <c r="Q40" s="356"/>
      <c r="R40" s="356"/>
      <c r="S40" s="356"/>
      <c r="T40" s="356"/>
      <c r="U40" s="356"/>
      <c r="V40" s="356"/>
      <c r="W40" s="356"/>
      <c r="X40" s="356"/>
      <c r="Y40" s="356"/>
      <c r="Z40" s="356"/>
      <c r="AA40" s="357"/>
      <c r="AB40" s="355"/>
      <c r="AC40" s="356"/>
      <c r="AD40" s="356"/>
      <c r="AE40" s="356"/>
      <c r="AF40" s="356"/>
      <c r="AG40" s="356"/>
      <c r="AH40" s="356"/>
      <c r="AI40" s="356"/>
      <c r="AJ40" s="356"/>
      <c r="AK40" s="356"/>
      <c r="AL40" s="356"/>
      <c r="AM40" s="356"/>
      <c r="AN40" s="356"/>
      <c r="AO40" s="357"/>
      <c r="AP40" s="358"/>
      <c r="AQ40" s="359"/>
      <c r="AR40" s="359"/>
      <c r="AS40" s="359"/>
      <c r="AT40" s="360"/>
      <c r="AU40" s="361"/>
      <c r="AV40" s="361"/>
      <c r="AW40" s="361"/>
      <c r="AX40" s="361"/>
      <c r="AY40" s="361"/>
      <c r="AZ40" s="361"/>
      <c r="BA40" s="361"/>
      <c r="BB40" s="361"/>
      <c r="BC40" s="361"/>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15">
      <c r="A41" s="352"/>
      <c r="B41" s="353"/>
      <c r="C41" s="353"/>
      <c r="D41" s="354"/>
      <c r="E41" s="355"/>
      <c r="F41" s="356"/>
      <c r="G41" s="356"/>
      <c r="H41" s="356"/>
      <c r="I41" s="356"/>
      <c r="J41" s="356"/>
      <c r="K41" s="356"/>
      <c r="L41" s="356"/>
      <c r="M41" s="357"/>
      <c r="N41" s="355"/>
      <c r="O41" s="356"/>
      <c r="P41" s="356"/>
      <c r="Q41" s="356"/>
      <c r="R41" s="356"/>
      <c r="S41" s="356"/>
      <c r="T41" s="356"/>
      <c r="U41" s="356"/>
      <c r="V41" s="356"/>
      <c r="W41" s="356"/>
      <c r="X41" s="356"/>
      <c r="Y41" s="356"/>
      <c r="Z41" s="356"/>
      <c r="AA41" s="357"/>
      <c r="AB41" s="355"/>
      <c r="AC41" s="356"/>
      <c r="AD41" s="356"/>
      <c r="AE41" s="356"/>
      <c r="AF41" s="356"/>
      <c r="AG41" s="356"/>
      <c r="AH41" s="356"/>
      <c r="AI41" s="356"/>
      <c r="AJ41" s="356"/>
      <c r="AK41" s="356"/>
      <c r="AL41" s="356"/>
      <c r="AM41" s="356"/>
      <c r="AN41" s="356"/>
      <c r="AO41" s="357"/>
      <c r="AP41" s="358"/>
      <c r="AQ41" s="359"/>
      <c r="AR41" s="359"/>
      <c r="AS41" s="359"/>
      <c r="AT41" s="360"/>
      <c r="AU41" s="361"/>
      <c r="AV41" s="361"/>
      <c r="AW41" s="361"/>
      <c r="AX41" s="361"/>
      <c r="AY41" s="361"/>
      <c r="AZ41" s="361"/>
      <c r="BA41" s="361"/>
      <c r="BB41" s="361"/>
      <c r="BC41" s="361"/>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15">
      <c r="A42" s="352"/>
      <c r="B42" s="353"/>
      <c r="C42" s="353"/>
      <c r="D42" s="354"/>
      <c r="E42" s="355"/>
      <c r="F42" s="356"/>
      <c r="G42" s="356"/>
      <c r="H42" s="356"/>
      <c r="I42" s="356"/>
      <c r="J42" s="356"/>
      <c r="K42" s="356"/>
      <c r="L42" s="356"/>
      <c r="M42" s="357"/>
      <c r="N42" s="355"/>
      <c r="O42" s="356"/>
      <c r="P42" s="356"/>
      <c r="Q42" s="356"/>
      <c r="R42" s="356"/>
      <c r="S42" s="356"/>
      <c r="T42" s="356"/>
      <c r="U42" s="356"/>
      <c r="V42" s="356"/>
      <c r="W42" s="356"/>
      <c r="X42" s="356"/>
      <c r="Y42" s="356"/>
      <c r="Z42" s="356"/>
      <c r="AA42" s="357"/>
      <c r="AB42" s="355"/>
      <c r="AC42" s="356"/>
      <c r="AD42" s="356"/>
      <c r="AE42" s="356"/>
      <c r="AF42" s="356"/>
      <c r="AG42" s="356"/>
      <c r="AH42" s="356"/>
      <c r="AI42" s="356"/>
      <c r="AJ42" s="356"/>
      <c r="AK42" s="356"/>
      <c r="AL42" s="356"/>
      <c r="AM42" s="356"/>
      <c r="AN42" s="356"/>
      <c r="AO42" s="357"/>
      <c r="AP42" s="358"/>
      <c r="AQ42" s="359"/>
      <c r="AR42" s="359"/>
      <c r="AS42" s="359"/>
      <c r="AT42" s="360"/>
      <c r="AU42" s="361"/>
      <c r="AV42" s="361"/>
      <c r="AW42" s="361"/>
      <c r="AX42" s="361"/>
      <c r="AY42" s="361"/>
      <c r="AZ42" s="361"/>
      <c r="BA42" s="361"/>
      <c r="BB42" s="361"/>
      <c r="BC42" s="361"/>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15">
      <c r="A43" s="352"/>
      <c r="B43" s="353"/>
      <c r="C43" s="353"/>
      <c r="D43" s="354"/>
      <c r="E43" s="355"/>
      <c r="F43" s="356"/>
      <c r="G43" s="356"/>
      <c r="H43" s="356"/>
      <c r="I43" s="356"/>
      <c r="J43" s="356"/>
      <c r="K43" s="356"/>
      <c r="L43" s="356"/>
      <c r="M43" s="357"/>
      <c r="N43" s="355"/>
      <c r="O43" s="356"/>
      <c r="P43" s="356"/>
      <c r="Q43" s="356"/>
      <c r="R43" s="356"/>
      <c r="S43" s="356"/>
      <c r="T43" s="356"/>
      <c r="U43" s="356"/>
      <c r="V43" s="356"/>
      <c r="W43" s="356"/>
      <c r="X43" s="356"/>
      <c r="Y43" s="356"/>
      <c r="Z43" s="356"/>
      <c r="AA43" s="357"/>
      <c r="AB43" s="355"/>
      <c r="AC43" s="356"/>
      <c r="AD43" s="356"/>
      <c r="AE43" s="356"/>
      <c r="AF43" s="356"/>
      <c r="AG43" s="356"/>
      <c r="AH43" s="356"/>
      <c r="AI43" s="356"/>
      <c r="AJ43" s="356"/>
      <c r="AK43" s="356"/>
      <c r="AL43" s="356"/>
      <c r="AM43" s="356"/>
      <c r="AN43" s="356"/>
      <c r="AO43" s="357"/>
      <c r="AP43" s="358"/>
      <c r="AQ43" s="359"/>
      <c r="AR43" s="359"/>
      <c r="AS43" s="359"/>
      <c r="AT43" s="360"/>
      <c r="AU43" s="361"/>
      <c r="AV43" s="361"/>
      <c r="AW43" s="361"/>
      <c r="AX43" s="361"/>
      <c r="AY43" s="361"/>
      <c r="AZ43" s="361"/>
      <c r="BA43" s="361"/>
      <c r="BB43" s="361"/>
      <c r="BC43" s="361"/>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15">
      <c r="A44" s="352"/>
      <c r="B44" s="353"/>
      <c r="C44" s="353"/>
      <c r="D44" s="354"/>
      <c r="E44" s="355"/>
      <c r="F44" s="356"/>
      <c r="G44" s="356"/>
      <c r="H44" s="356"/>
      <c r="I44" s="356"/>
      <c r="J44" s="356"/>
      <c r="K44" s="356"/>
      <c r="L44" s="356"/>
      <c r="M44" s="357"/>
      <c r="N44" s="355"/>
      <c r="O44" s="356"/>
      <c r="P44" s="356"/>
      <c r="Q44" s="356"/>
      <c r="R44" s="356"/>
      <c r="S44" s="356"/>
      <c r="T44" s="356"/>
      <c r="U44" s="356"/>
      <c r="V44" s="356"/>
      <c r="W44" s="356"/>
      <c r="X44" s="356"/>
      <c r="Y44" s="356"/>
      <c r="Z44" s="356"/>
      <c r="AA44" s="357"/>
      <c r="AB44" s="355"/>
      <c r="AC44" s="356"/>
      <c r="AD44" s="356"/>
      <c r="AE44" s="356"/>
      <c r="AF44" s="356"/>
      <c r="AG44" s="356"/>
      <c r="AH44" s="356"/>
      <c r="AI44" s="356"/>
      <c r="AJ44" s="356"/>
      <c r="AK44" s="356"/>
      <c r="AL44" s="356"/>
      <c r="AM44" s="356"/>
      <c r="AN44" s="356"/>
      <c r="AO44" s="357"/>
      <c r="AP44" s="358"/>
      <c r="AQ44" s="359"/>
      <c r="AR44" s="359"/>
      <c r="AS44" s="359"/>
      <c r="AT44" s="360"/>
      <c r="AU44" s="361"/>
      <c r="AV44" s="361"/>
      <c r="AW44" s="361"/>
      <c r="AX44" s="361"/>
      <c r="AY44" s="361"/>
      <c r="AZ44" s="361"/>
      <c r="BA44" s="361"/>
      <c r="BB44" s="361"/>
      <c r="BC44" s="361"/>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15">
      <c r="A45" s="352"/>
      <c r="B45" s="353"/>
      <c r="C45" s="353"/>
      <c r="D45" s="354"/>
      <c r="E45" s="355"/>
      <c r="F45" s="356"/>
      <c r="G45" s="356"/>
      <c r="H45" s="356"/>
      <c r="I45" s="356"/>
      <c r="J45" s="356"/>
      <c r="K45" s="356"/>
      <c r="L45" s="356"/>
      <c r="M45" s="357"/>
      <c r="N45" s="355"/>
      <c r="O45" s="356"/>
      <c r="P45" s="356"/>
      <c r="Q45" s="356"/>
      <c r="R45" s="356"/>
      <c r="S45" s="356"/>
      <c r="T45" s="356"/>
      <c r="U45" s="356"/>
      <c r="V45" s="356"/>
      <c r="W45" s="356"/>
      <c r="X45" s="356"/>
      <c r="Y45" s="356"/>
      <c r="Z45" s="356"/>
      <c r="AA45" s="357"/>
      <c r="AB45" s="355"/>
      <c r="AC45" s="356"/>
      <c r="AD45" s="356"/>
      <c r="AE45" s="356"/>
      <c r="AF45" s="356"/>
      <c r="AG45" s="356"/>
      <c r="AH45" s="356"/>
      <c r="AI45" s="356"/>
      <c r="AJ45" s="356"/>
      <c r="AK45" s="356"/>
      <c r="AL45" s="356"/>
      <c r="AM45" s="356"/>
      <c r="AN45" s="356"/>
      <c r="AO45" s="357"/>
      <c r="AP45" s="358"/>
      <c r="AQ45" s="359"/>
      <c r="AR45" s="359"/>
      <c r="AS45" s="359"/>
      <c r="AT45" s="360"/>
      <c r="AU45" s="361"/>
      <c r="AV45" s="361"/>
      <c r="AW45" s="361"/>
      <c r="AX45" s="361"/>
      <c r="AY45" s="361"/>
      <c r="AZ45" s="361"/>
      <c r="BA45" s="361"/>
      <c r="BB45" s="361"/>
      <c r="BC45" s="361"/>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15">
      <c r="A46" s="352"/>
      <c r="B46" s="353"/>
      <c r="C46" s="353"/>
      <c r="D46" s="354"/>
      <c r="E46" s="355"/>
      <c r="F46" s="356"/>
      <c r="G46" s="356"/>
      <c r="H46" s="356"/>
      <c r="I46" s="356"/>
      <c r="J46" s="356"/>
      <c r="K46" s="356"/>
      <c r="L46" s="356"/>
      <c r="M46" s="357"/>
      <c r="N46" s="355"/>
      <c r="O46" s="356"/>
      <c r="P46" s="356"/>
      <c r="Q46" s="356"/>
      <c r="R46" s="356"/>
      <c r="S46" s="356"/>
      <c r="T46" s="356"/>
      <c r="U46" s="356"/>
      <c r="V46" s="356"/>
      <c r="W46" s="356"/>
      <c r="X46" s="356"/>
      <c r="Y46" s="356"/>
      <c r="Z46" s="356"/>
      <c r="AA46" s="357"/>
      <c r="AB46" s="355"/>
      <c r="AC46" s="356"/>
      <c r="AD46" s="356"/>
      <c r="AE46" s="356"/>
      <c r="AF46" s="356"/>
      <c r="AG46" s="356"/>
      <c r="AH46" s="356"/>
      <c r="AI46" s="356"/>
      <c r="AJ46" s="356"/>
      <c r="AK46" s="356"/>
      <c r="AL46" s="356"/>
      <c r="AM46" s="356"/>
      <c r="AN46" s="356"/>
      <c r="AO46" s="357"/>
      <c r="AP46" s="358"/>
      <c r="AQ46" s="359"/>
      <c r="AR46" s="359"/>
      <c r="AS46" s="359"/>
      <c r="AT46" s="360"/>
      <c r="AU46" s="361"/>
      <c r="AV46" s="361"/>
      <c r="AW46" s="361"/>
      <c r="AX46" s="361"/>
      <c r="AY46" s="361"/>
      <c r="AZ46" s="361"/>
      <c r="BA46" s="361"/>
      <c r="BB46" s="361"/>
      <c r="BC46" s="361"/>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15">
      <c r="A47" s="352"/>
      <c r="B47" s="353"/>
      <c r="C47" s="353"/>
      <c r="D47" s="354"/>
      <c r="E47" s="355"/>
      <c r="F47" s="356"/>
      <c r="G47" s="356"/>
      <c r="H47" s="356"/>
      <c r="I47" s="356"/>
      <c r="J47" s="356"/>
      <c r="K47" s="356"/>
      <c r="L47" s="356"/>
      <c r="M47" s="357"/>
      <c r="N47" s="355"/>
      <c r="O47" s="356"/>
      <c r="P47" s="356"/>
      <c r="Q47" s="356"/>
      <c r="R47" s="356"/>
      <c r="S47" s="356"/>
      <c r="T47" s="356"/>
      <c r="U47" s="356"/>
      <c r="V47" s="356"/>
      <c r="W47" s="356"/>
      <c r="X47" s="356"/>
      <c r="Y47" s="356"/>
      <c r="Z47" s="356"/>
      <c r="AA47" s="357"/>
      <c r="AB47" s="355"/>
      <c r="AC47" s="356"/>
      <c r="AD47" s="356"/>
      <c r="AE47" s="356"/>
      <c r="AF47" s="356"/>
      <c r="AG47" s="356"/>
      <c r="AH47" s="356"/>
      <c r="AI47" s="356"/>
      <c r="AJ47" s="356"/>
      <c r="AK47" s="356"/>
      <c r="AL47" s="356"/>
      <c r="AM47" s="356"/>
      <c r="AN47" s="356"/>
      <c r="AO47" s="357"/>
      <c r="AP47" s="358"/>
      <c r="AQ47" s="359"/>
      <c r="AR47" s="359"/>
      <c r="AS47" s="359"/>
      <c r="AT47" s="360"/>
      <c r="AU47" s="361"/>
      <c r="AV47" s="361"/>
      <c r="AW47" s="361"/>
      <c r="AX47" s="361"/>
      <c r="AY47" s="361"/>
      <c r="AZ47" s="361"/>
      <c r="BA47" s="361"/>
      <c r="BB47" s="361"/>
      <c r="BC47" s="361"/>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52"/>
      <c r="B48" s="353"/>
      <c r="C48" s="353"/>
      <c r="D48" s="354"/>
      <c r="E48" s="355"/>
      <c r="F48" s="356"/>
      <c r="G48" s="356"/>
      <c r="H48" s="356"/>
      <c r="I48" s="356"/>
      <c r="J48" s="356"/>
      <c r="K48" s="356"/>
      <c r="L48" s="356"/>
      <c r="M48" s="357"/>
      <c r="N48" s="355"/>
      <c r="O48" s="356"/>
      <c r="P48" s="356"/>
      <c r="Q48" s="356"/>
      <c r="R48" s="356"/>
      <c r="S48" s="356"/>
      <c r="T48" s="356"/>
      <c r="U48" s="356"/>
      <c r="V48" s="356"/>
      <c r="W48" s="356"/>
      <c r="X48" s="356"/>
      <c r="Y48" s="356"/>
      <c r="Z48" s="356"/>
      <c r="AA48" s="357"/>
      <c r="AB48" s="355"/>
      <c r="AC48" s="356"/>
      <c r="AD48" s="356"/>
      <c r="AE48" s="356"/>
      <c r="AF48" s="356"/>
      <c r="AG48" s="356"/>
      <c r="AH48" s="356"/>
      <c r="AI48" s="356"/>
      <c r="AJ48" s="356"/>
      <c r="AK48" s="356"/>
      <c r="AL48" s="356"/>
      <c r="AM48" s="356"/>
      <c r="AN48" s="356"/>
      <c r="AO48" s="357"/>
      <c r="AP48" s="358"/>
      <c r="AQ48" s="359"/>
      <c r="AR48" s="359"/>
      <c r="AS48" s="359"/>
      <c r="AT48" s="360"/>
      <c r="AU48" s="361"/>
      <c r="AV48" s="361"/>
      <c r="AW48" s="361"/>
      <c r="AX48" s="361"/>
      <c r="AY48" s="361"/>
      <c r="AZ48" s="361"/>
      <c r="BA48" s="361"/>
      <c r="BB48" s="361"/>
      <c r="BC48" s="361"/>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52"/>
      <c r="B49" s="353"/>
      <c r="C49" s="353"/>
      <c r="D49" s="354"/>
      <c r="E49" s="355"/>
      <c r="F49" s="356"/>
      <c r="G49" s="356"/>
      <c r="H49" s="356"/>
      <c r="I49" s="356"/>
      <c r="J49" s="356"/>
      <c r="K49" s="356"/>
      <c r="L49" s="356"/>
      <c r="M49" s="357"/>
      <c r="N49" s="355"/>
      <c r="O49" s="356"/>
      <c r="P49" s="356"/>
      <c r="Q49" s="356"/>
      <c r="R49" s="356"/>
      <c r="S49" s="356"/>
      <c r="T49" s="356"/>
      <c r="U49" s="356"/>
      <c r="V49" s="356"/>
      <c r="W49" s="356"/>
      <c r="X49" s="356"/>
      <c r="Y49" s="356"/>
      <c r="Z49" s="356"/>
      <c r="AA49" s="357"/>
      <c r="AB49" s="355"/>
      <c r="AC49" s="356"/>
      <c r="AD49" s="356"/>
      <c r="AE49" s="356"/>
      <c r="AF49" s="356"/>
      <c r="AG49" s="356"/>
      <c r="AH49" s="356"/>
      <c r="AI49" s="356"/>
      <c r="AJ49" s="356"/>
      <c r="AK49" s="356"/>
      <c r="AL49" s="356"/>
      <c r="AM49" s="356"/>
      <c r="AN49" s="356"/>
      <c r="AO49" s="357"/>
      <c r="AP49" s="358"/>
      <c r="AQ49" s="359"/>
      <c r="AR49" s="359"/>
      <c r="AS49" s="359"/>
      <c r="AT49" s="360"/>
      <c r="AU49" s="361"/>
      <c r="AV49" s="361"/>
      <c r="AW49" s="361"/>
      <c r="AX49" s="361"/>
      <c r="AY49" s="361"/>
      <c r="AZ49" s="361"/>
      <c r="BA49" s="361"/>
      <c r="BB49" s="361"/>
      <c r="BC49" s="361"/>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52"/>
      <c r="B50" s="353"/>
      <c r="C50" s="353"/>
      <c r="D50" s="354"/>
      <c r="E50" s="355"/>
      <c r="F50" s="356"/>
      <c r="G50" s="356"/>
      <c r="H50" s="356"/>
      <c r="I50" s="356"/>
      <c r="J50" s="356"/>
      <c r="K50" s="356"/>
      <c r="L50" s="356"/>
      <c r="M50" s="357"/>
      <c r="N50" s="355"/>
      <c r="O50" s="356"/>
      <c r="P50" s="356"/>
      <c r="Q50" s="356"/>
      <c r="R50" s="356"/>
      <c r="S50" s="356"/>
      <c r="T50" s="356"/>
      <c r="U50" s="356"/>
      <c r="V50" s="356"/>
      <c r="W50" s="356"/>
      <c r="X50" s="356"/>
      <c r="Y50" s="356"/>
      <c r="Z50" s="356"/>
      <c r="AA50" s="357"/>
      <c r="AB50" s="355"/>
      <c r="AC50" s="356"/>
      <c r="AD50" s="356"/>
      <c r="AE50" s="356"/>
      <c r="AF50" s="356"/>
      <c r="AG50" s="356"/>
      <c r="AH50" s="356"/>
      <c r="AI50" s="356"/>
      <c r="AJ50" s="356"/>
      <c r="AK50" s="356"/>
      <c r="AL50" s="356"/>
      <c r="AM50" s="356"/>
      <c r="AN50" s="356"/>
      <c r="AO50" s="357"/>
      <c r="AP50" s="358"/>
      <c r="AQ50" s="359"/>
      <c r="AR50" s="359"/>
      <c r="AS50" s="359"/>
      <c r="AT50" s="360"/>
      <c r="AU50" s="361"/>
      <c r="AV50" s="361"/>
      <c r="AW50" s="361"/>
      <c r="AX50" s="361"/>
      <c r="AY50" s="361"/>
      <c r="AZ50" s="361"/>
      <c r="BA50" s="361"/>
      <c r="BB50" s="361"/>
      <c r="BC50" s="361"/>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52"/>
      <c r="B51" s="353"/>
      <c r="C51" s="353"/>
      <c r="D51" s="354"/>
      <c r="E51" s="355"/>
      <c r="F51" s="356"/>
      <c r="G51" s="356"/>
      <c r="H51" s="356"/>
      <c r="I51" s="356"/>
      <c r="J51" s="356"/>
      <c r="K51" s="356"/>
      <c r="L51" s="356"/>
      <c r="M51" s="357"/>
      <c r="N51" s="355"/>
      <c r="O51" s="356"/>
      <c r="P51" s="356"/>
      <c r="Q51" s="356"/>
      <c r="R51" s="356"/>
      <c r="S51" s="356"/>
      <c r="T51" s="356"/>
      <c r="U51" s="356"/>
      <c r="V51" s="356"/>
      <c r="W51" s="356"/>
      <c r="X51" s="356"/>
      <c r="Y51" s="356"/>
      <c r="Z51" s="356"/>
      <c r="AA51" s="357"/>
      <c r="AB51" s="355"/>
      <c r="AC51" s="356"/>
      <c r="AD51" s="356"/>
      <c r="AE51" s="356"/>
      <c r="AF51" s="356"/>
      <c r="AG51" s="356"/>
      <c r="AH51" s="356"/>
      <c r="AI51" s="356"/>
      <c r="AJ51" s="356"/>
      <c r="AK51" s="356"/>
      <c r="AL51" s="356"/>
      <c r="AM51" s="356"/>
      <c r="AN51" s="356"/>
      <c r="AO51" s="357"/>
      <c r="AP51" s="358"/>
      <c r="AQ51" s="359"/>
      <c r="AR51" s="359"/>
      <c r="AS51" s="359"/>
      <c r="AT51" s="360"/>
      <c r="AU51" s="361"/>
      <c r="AV51" s="361"/>
      <c r="AW51" s="361"/>
      <c r="AX51" s="361"/>
      <c r="AY51" s="361"/>
      <c r="AZ51" s="361"/>
      <c r="BA51" s="361"/>
      <c r="BB51" s="361"/>
      <c r="BC51" s="361"/>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52"/>
      <c r="B52" s="353"/>
      <c r="C52" s="353"/>
      <c r="D52" s="354"/>
      <c r="E52" s="355"/>
      <c r="F52" s="356"/>
      <c r="G52" s="356"/>
      <c r="H52" s="356"/>
      <c r="I52" s="356"/>
      <c r="J52" s="356"/>
      <c r="K52" s="356"/>
      <c r="L52" s="356"/>
      <c r="M52" s="357"/>
      <c r="N52" s="355"/>
      <c r="O52" s="356"/>
      <c r="P52" s="356"/>
      <c r="Q52" s="356"/>
      <c r="R52" s="356"/>
      <c r="S52" s="356"/>
      <c r="T52" s="356"/>
      <c r="U52" s="356"/>
      <c r="V52" s="356"/>
      <c r="W52" s="356"/>
      <c r="X52" s="356"/>
      <c r="Y52" s="356"/>
      <c r="Z52" s="356"/>
      <c r="AA52" s="357"/>
      <c r="AB52" s="355"/>
      <c r="AC52" s="356"/>
      <c r="AD52" s="356"/>
      <c r="AE52" s="356"/>
      <c r="AF52" s="356"/>
      <c r="AG52" s="356"/>
      <c r="AH52" s="356"/>
      <c r="AI52" s="356"/>
      <c r="AJ52" s="356"/>
      <c r="AK52" s="356"/>
      <c r="AL52" s="356"/>
      <c r="AM52" s="356"/>
      <c r="AN52" s="356"/>
      <c r="AO52" s="357"/>
      <c r="AP52" s="358"/>
      <c r="AQ52" s="359"/>
      <c r="AR52" s="359"/>
      <c r="AS52" s="359"/>
      <c r="AT52" s="360"/>
      <c r="AU52" s="361"/>
      <c r="AV52" s="361"/>
      <c r="AW52" s="361"/>
      <c r="AX52" s="361"/>
      <c r="AY52" s="361"/>
      <c r="AZ52" s="361"/>
      <c r="BA52" s="361"/>
      <c r="BB52" s="361"/>
      <c r="BC52" s="361"/>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52"/>
      <c r="B53" s="353"/>
      <c r="C53" s="353"/>
      <c r="D53" s="354"/>
      <c r="E53" s="355"/>
      <c r="F53" s="356"/>
      <c r="G53" s="356"/>
      <c r="H53" s="356"/>
      <c r="I53" s="356"/>
      <c r="J53" s="356"/>
      <c r="K53" s="356"/>
      <c r="L53" s="356"/>
      <c r="M53" s="357"/>
      <c r="N53" s="355"/>
      <c r="O53" s="356"/>
      <c r="P53" s="356"/>
      <c r="Q53" s="356"/>
      <c r="R53" s="356"/>
      <c r="S53" s="356"/>
      <c r="T53" s="356"/>
      <c r="U53" s="356"/>
      <c r="V53" s="356"/>
      <c r="W53" s="356"/>
      <c r="X53" s="356"/>
      <c r="Y53" s="356"/>
      <c r="Z53" s="356"/>
      <c r="AA53" s="357"/>
      <c r="AB53" s="355"/>
      <c r="AC53" s="356"/>
      <c r="AD53" s="356"/>
      <c r="AE53" s="356"/>
      <c r="AF53" s="356"/>
      <c r="AG53" s="356"/>
      <c r="AH53" s="356"/>
      <c r="AI53" s="356"/>
      <c r="AJ53" s="356"/>
      <c r="AK53" s="356"/>
      <c r="AL53" s="356"/>
      <c r="AM53" s="356"/>
      <c r="AN53" s="356"/>
      <c r="AO53" s="357"/>
      <c r="AP53" s="358"/>
      <c r="AQ53" s="359"/>
      <c r="AR53" s="359"/>
      <c r="AS53" s="359"/>
      <c r="AT53" s="360"/>
      <c r="AU53" s="361"/>
      <c r="AV53" s="361"/>
      <c r="AW53" s="361"/>
      <c r="AX53" s="361"/>
      <c r="AY53" s="361"/>
      <c r="AZ53" s="361"/>
      <c r="BA53" s="361"/>
      <c r="BB53" s="361"/>
      <c r="BC53" s="361"/>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52"/>
      <c r="B54" s="353"/>
      <c r="C54" s="353"/>
      <c r="D54" s="354"/>
      <c r="E54" s="355"/>
      <c r="F54" s="356"/>
      <c r="G54" s="356"/>
      <c r="H54" s="356"/>
      <c r="I54" s="356"/>
      <c r="J54" s="356"/>
      <c r="K54" s="356"/>
      <c r="L54" s="356"/>
      <c r="M54" s="357"/>
      <c r="N54" s="355"/>
      <c r="O54" s="356"/>
      <c r="P54" s="356"/>
      <c r="Q54" s="356"/>
      <c r="R54" s="356"/>
      <c r="S54" s="356"/>
      <c r="T54" s="356"/>
      <c r="U54" s="356"/>
      <c r="V54" s="356"/>
      <c r="W54" s="356"/>
      <c r="X54" s="356"/>
      <c r="Y54" s="356"/>
      <c r="Z54" s="356"/>
      <c r="AA54" s="357"/>
      <c r="AB54" s="355"/>
      <c r="AC54" s="356"/>
      <c r="AD54" s="356"/>
      <c r="AE54" s="356"/>
      <c r="AF54" s="356"/>
      <c r="AG54" s="356"/>
      <c r="AH54" s="356"/>
      <c r="AI54" s="356"/>
      <c r="AJ54" s="356"/>
      <c r="AK54" s="356"/>
      <c r="AL54" s="356"/>
      <c r="AM54" s="356"/>
      <c r="AN54" s="356"/>
      <c r="AO54" s="357"/>
      <c r="AP54" s="358"/>
      <c r="AQ54" s="359"/>
      <c r="AR54" s="359"/>
      <c r="AS54" s="359"/>
      <c r="AT54" s="360"/>
      <c r="AU54" s="361"/>
      <c r="AV54" s="361"/>
      <c r="AW54" s="361"/>
      <c r="AX54" s="361"/>
      <c r="AY54" s="361"/>
      <c r="AZ54" s="361"/>
      <c r="BA54" s="361"/>
      <c r="BB54" s="361"/>
      <c r="BC54" s="361"/>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52"/>
      <c r="B55" s="353"/>
      <c r="C55" s="353"/>
      <c r="D55" s="354"/>
      <c r="E55" s="355"/>
      <c r="F55" s="356"/>
      <c r="G55" s="356"/>
      <c r="H55" s="356"/>
      <c r="I55" s="356"/>
      <c r="J55" s="356"/>
      <c r="K55" s="356"/>
      <c r="L55" s="356"/>
      <c r="M55" s="357"/>
      <c r="N55" s="355"/>
      <c r="O55" s="356"/>
      <c r="P55" s="356"/>
      <c r="Q55" s="356"/>
      <c r="R55" s="356"/>
      <c r="S55" s="356"/>
      <c r="T55" s="356"/>
      <c r="U55" s="356"/>
      <c r="V55" s="356"/>
      <c r="W55" s="356"/>
      <c r="X55" s="356"/>
      <c r="Y55" s="356"/>
      <c r="Z55" s="356"/>
      <c r="AA55" s="357"/>
      <c r="AB55" s="355"/>
      <c r="AC55" s="356"/>
      <c r="AD55" s="356"/>
      <c r="AE55" s="356"/>
      <c r="AF55" s="356"/>
      <c r="AG55" s="356"/>
      <c r="AH55" s="356"/>
      <c r="AI55" s="356"/>
      <c r="AJ55" s="356"/>
      <c r="AK55" s="356"/>
      <c r="AL55" s="356"/>
      <c r="AM55" s="356"/>
      <c r="AN55" s="356"/>
      <c r="AO55" s="357"/>
      <c r="AP55" s="358"/>
      <c r="AQ55" s="359"/>
      <c r="AR55" s="359"/>
      <c r="AS55" s="359"/>
      <c r="AT55" s="360"/>
      <c r="AU55" s="361"/>
      <c r="AV55" s="361"/>
      <c r="AW55" s="361"/>
      <c r="AX55" s="361"/>
      <c r="AY55" s="361"/>
      <c r="AZ55" s="361"/>
      <c r="BA55" s="361"/>
      <c r="BB55" s="361"/>
      <c r="BC55" s="361"/>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52"/>
      <c r="B56" s="353"/>
      <c r="C56" s="353"/>
      <c r="D56" s="354"/>
      <c r="E56" s="355"/>
      <c r="F56" s="356"/>
      <c r="G56" s="356"/>
      <c r="H56" s="356"/>
      <c r="I56" s="356"/>
      <c r="J56" s="356"/>
      <c r="K56" s="356"/>
      <c r="L56" s="356"/>
      <c r="M56" s="357"/>
      <c r="N56" s="355"/>
      <c r="O56" s="356"/>
      <c r="P56" s="356"/>
      <c r="Q56" s="356"/>
      <c r="R56" s="356"/>
      <c r="S56" s="356"/>
      <c r="T56" s="356"/>
      <c r="U56" s="356"/>
      <c r="V56" s="356"/>
      <c r="W56" s="356"/>
      <c r="X56" s="356"/>
      <c r="Y56" s="356"/>
      <c r="Z56" s="356"/>
      <c r="AA56" s="357"/>
      <c r="AB56" s="355"/>
      <c r="AC56" s="356"/>
      <c r="AD56" s="356"/>
      <c r="AE56" s="356"/>
      <c r="AF56" s="356"/>
      <c r="AG56" s="356"/>
      <c r="AH56" s="356"/>
      <c r="AI56" s="356"/>
      <c r="AJ56" s="356"/>
      <c r="AK56" s="356"/>
      <c r="AL56" s="356"/>
      <c r="AM56" s="356"/>
      <c r="AN56" s="356"/>
      <c r="AO56" s="357"/>
      <c r="AP56" s="358"/>
      <c r="AQ56" s="359"/>
      <c r="AR56" s="359"/>
      <c r="AS56" s="359"/>
      <c r="AT56" s="360"/>
      <c r="AU56" s="361"/>
      <c r="AV56" s="361"/>
      <c r="AW56" s="361"/>
      <c r="AX56" s="361"/>
      <c r="AY56" s="361"/>
      <c r="AZ56" s="361"/>
      <c r="BA56" s="361"/>
      <c r="BB56" s="361"/>
      <c r="BC56" s="361"/>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52"/>
      <c r="B57" s="353"/>
      <c r="C57" s="353"/>
      <c r="D57" s="354"/>
      <c r="E57" s="355"/>
      <c r="F57" s="356"/>
      <c r="G57" s="356"/>
      <c r="H57" s="356"/>
      <c r="I57" s="356"/>
      <c r="J57" s="356"/>
      <c r="K57" s="356"/>
      <c r="L57" s="356"/>
      <c r="M57" s="357"/>
      <c r="N57" s="355"/>
      <c r="O57" s="356"/>
      <c r="P57" s="356"/>
      <c r="Q57" s="356"/>
      <c r="R57" s="356"/>
      <c r="S57" s="356"/>
      <c r="T57" s="356"/>
      <c r="U57" s="356"/>
      <c r="V57" s="356"/>
      <c r="W57" s="356"/>
      <c r="X57" s="356"/>
      <c r="Y57" s="356"/>
      <c r="Z57" s="356"/>
      <c r="AA57" s="357"/>
      <c r="AB57" s="355"/>
      <c r="AC57" s="356"/>
      <c r="AD57" s="356"/>
      <c r="AE57" s="356"/>
      <c r="AF57" s="356"/>
      <c r="AG57" s="356"/>
      <c r="AH57" s="356"/>
      <c r="AI57" s="356"/>
      <c r="AJ57" s="356"/>
      <c r="AK57" s="356"/>
      <c r="AL57" s="356"/>
      <c r="AM57" s="356"/>
      <c r="AN57" s="356"/>
      <c r="AO57" s="357"/>
      <c r="AP57" s="358"/>
      <c r="AQ57" s="359"/>
      <c r="AR57" s="359"/>
      <c r="AS57" s="359"/>
      <c r="AT57" s="360"/>
      <c r="AU57" s="361"/>
      <c r="AV57" s="361"/>
      <c r="AW57" s="361"/>
      <c r="AX57" s="361"/>
      <c r="AY57" s="361"/>
      <c r="AZ57" s="361"/>
      <c r="BA57" s="361"/>
      <c r="BB57" s="361"/>
      <c r="BC57" s="361"/>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52"/>
      <c r="B58" s="353"/>
      <c r="C58" s="353"/>
      <c r="D58" s="354"/>
      <c r="E58" s="355"/>
      <c r="F58" s="356"/>
      <c r="G58" s="356"/>
      <c r="H58" s="356"/>
      <c r="I58" s="356"/>
      <c r="J58" s="356"/>
      <c r="K58" s="356"/>
      <c r="L58" s="356"/>
      <c r="M58" s="357"/>
      <c r="N58" s="355"/>
      <c r="O58" s="356"/>
      <c r="P58" s="356"/>
      <c r="Q58" s="356"/>
      <c r="R58" s="356"/>
      <c r="S58" s="356"/>
      <c r="T58" s="356"/>
      <c r="U58" s="356"/>
      <c r="V58" s="356"/>
      <c r="W58" s="356"/>
      <c r="X58" s="356"/>
      <c r="Y58" s="356"/>
      <c r="Z58" s="356"/>
      <c r="AA58" s="357"/>
      <c r="AB58" s="355"/>
      <c r="AC58" s="356"/>
      <c r="AD58" s="356"/>
      <c r="AE58" s="356"/>
      <c r="AF58" s="356"/>
      <c r="AG58" s="356"/>
      <c r="AH58" s="356"/>
      <c r="AI58" s="356"/>
      <c r="AJ58" s="356"/>
      <c r="AK58" s="356"/>
      <c r="AL58" s="356"/>
      <c r="AM58" s="356"/>
      <c r="AN58" s="356"/>
      <c r="AO58" s="357"/>
      <c r="AP58" s="358"/>
      <c r="AQ58" s="359"/>
      <c r="AR58" s="359"/>
      <c r="AS58" s="359"/>
      <c r="AT58" s="360"/>
      <c r="AU58" s="361"/>
      <c r="AV58" s="361"/>
      <c r="AW58" s="361"/>
      <c r="AX58" s="361"/>
      <c r="AY58" s="361"/>
      <c r="AZ58" s="361"/>
      <c r="BA58" s="361"/>
      <c r="BB58" s="361"/>
      <c r="BC58" s="361"/>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52"/>
      <c r="B59" s="353"/>
      <c r="C59" s="353"/>
      <c r="D59" s="354"/>
      <c r="E59" s="355"/>
      <c r="F59" s="356"/>
      <c r="G59" s="356"/>
      <c r="H59" s="356"/>
      <c r="I59" s="356"/>
      <c r="J59" s="356"/>
      <c r="K59" s="356"/>
      <c r="L59" s="356"/>
      <c r="M59" s="357"/>
      <c r="N59" s="355"/>
      <c r="O59" s="356"/>
      <c r="P59" s="356"/>
      <c r="Q59" s="356"/>
      <c r="R59" s="356"/>
      <c r="S59" s="356"/>
      <c r="T59" s="356"/>
      <c r="U59" s="356"/>
      <c r="V59" s="356"/>
      <c r="W59" s="356"/>
      <c r="X59" s="356"/>
      <c r="Y59" s="356"/>
      <c r="Z59" s="356"/>
      <c r="AA59" s="357"/>
      <c r="AB59" s="355"/>
      <c r="AC59" s="356"/>
      <c r="AD59" s="356"/>
      <c r="AE59" s="356"/>
      <c r="AF59" s="356"/>
      <c r="AG59" s="356"/>
      <c r="AH59" s="356"/>
      <c r="AI59" s="356"/>
      <c r="AJ59" s="356"/>
      <c r="AK59" s="356"/>
      <c r="AL59" s="356"/>
      <c r="AM59" s="356"/>
      <c r="AN59" s="356"/>
      <c r="AO59" s="357"/>
      <c r="AP59" s="358"/>
      <c r="AQ59" s="359"/>
      <c r="AR59" s="359"/>
      <c r="AS59" s="359"/>
      <c r="AT59" s="360"/>
      <c r="AU59" s="361"/>
      <c r="AV59" s="361"/>
      <c r="AW59" s="361"/>
      <c r="AX59" s="361"/>
      <c r="AY59" s="361"/>
      <c r="AZ59" s="361"/>
      <c r="BA59" s="361"/>
      <c r="BB59" s="361"/>
      <c r="BC59" s="361"/>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52"/>
      <c r="B60" s="353"/>
      <c r="C60" s="353"/>
      <c r="D60" s="354"/>
      <c r="E60" s="355"/>
      <c r="F60" s="356"/>
      <c r="G60" s="356"/>
      <c r="H60" s="356"/>
      <c r="I60" s="356"/>
      <c r="J60" s="356"/>
      <c r="K60" s="356"/>
      <c r="L60" s="356"/>
      <c r="M60" s="357"/>
      <c r="N60" s="355"/>
      <c r="O60" s="356"/>
      <c r="P60" s="356"/>
      <c r="Q60" s="356"/>
      <c r="R60" s="356"/>
      <c r="S60" s="356"/>
      <c r="T60" s="356"/>
      <c r="U60" s="356"/>
      <c r="V60" s="356"/>
      <c r="W60" s="356"/>
      <c r="X60" s="356"/>
      <c r="Y60" s="356"/>
      <c r="Z60" s="356"/>
      <c r="AA60" s="357"/>
      <c r="AB60" s="355"/>
      <c r="AC60" s="356"/>
      <c r="AD60" s="356"/>
      <c r="AE60" s="356"/>
      <c r="AF60" s="356"/>
      <c r="AG60" s="356"/>
      <c r="AH60" s="356"/>
      <c r="AI60" s="356"/>
      <c r="AJ60" s="356"/>
      <c r="AK60" s="356"/>
      <c r="AL60" s="356"/>
      <c r="AM60" s="356"/>
      <c r="AN60" s="356"/>
      <c r="AO60" s="357"/>
      <c r="AP60" s="358"/>
      <c r="AQ60" s="359"/>
      <c r="AR60" s="359"/>
      <c r="AS60" s="359"/>
      <c r="AT60" s="360"/>
      <c r="AU60" s="361"/>
      <c r="AV60" s="361"/>
      <c r="AW60" s="361"/>
      <c r="AX60" s="361"/>
      <c r="AY60" s="361"/>
      <c r="AZ60" s="361"/>
      <c r="BA60" s="361"/>
      <c r="BB60" s="361"/>
      <c r="BC60" s="361"/>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52"/>
      <c r="B61" s="353"/>
      <c r="C61" s="353"/>
      <c r="D61" s="354"/>
      <c r="E61" s="355"/>
      <c r="F61" s="356"/>
      <c r="G61" s="356"/>
      <c r="H61" s="356"/>
      <c r="I61" s="356"/>
      <c r="J61" s="356"/>
      <c r="K61" s="356"/>
      <c r="L61" s="356"/>
      <c r="M61" s="357"/>
      <c r="N61" s="355"/>
      <c r="O61" s="356"/>
      <c r="P61" s="356"/>
      <c r="Q61" s="356"/>
      <c r="R61" s="356"/>
      <c r="S61" s="356"/>
      <c r="T61" s="356"/>
      <c r="U61" s="356"/>
      <c r="V61" s="356"/>
      <c r="W61" s="356"/>
      <c r="X61" s="356"/>
      <c r="Y61" s="356"/>
      <c r="Z61" s="356"/>
      <c r="AA61" s="357"/>
      <c r="AB61" s="355"/>
      <c r="AC61" s="356"/>
      <c r="AD61" s="356"/>
      <c r="AE61" s="356"/>
      <c r="AF61" s="356"/>
      <c r="AG61" s="356"/>
      <c r="AH61" s="356"/>
      <c r="AI61" s="356"/>
      <c r="AJ61" s="356"/>
      <c r="AK61" s="356"/>
      <c r="AL61" s="356"/>
      <c r="AM61" s="356"/>
      <c r="AN61" s="356"/>
      <c r="AO61" s="357"/>
      <c r="AP61" s="358"/>
      <c r="AQ61" s="359"/>
      <c r="AR61" s="359"/>
      <c r="AS61" s="359"/>
      <c r="AT61" s="360"/>
      <c r="AU61" s="361"/>
      <c r="AV61" s="361"/>
      <c r="AW61" s="361"/>
      <c r="AX61" s="361"/>
      <c r="AY61" s="361"/>
      <c r="AZ61" s="361"/>
      <c r="BA61" s="361"/>
      <c r="BB61" s="361"/>
      <c r="BC61" s="361"/>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52"/>
      <c r="B62" s="353"/>
      <c r="C62" s="353"/>
      <c r="D62" s="354"/>
      <c r="E62" s="355"/>
      <c r="F62" s="356"/>
      <c r="G62" s="356"/>
      <c r="H62" s="356"/>
      <c r="I62" s="356"/>
      <c r="J62" s="356"/>
      <c r="K62" s="356"/>
      <c r="L62" s="356"/>
      <c r="M62" s="357"/>
      <c r="N62" s="355"/>
      <c r="O62" s="356"/>
      <c r="P62" s="356"/>
      <c r="Q62" s="356"/>
      <c r="R62" s="356"/>
      <c r="S62" s="356"/>
      <c r="T62" s="356"/>
      <c r="U62" s="356"/>
      <c r="V62" s="356"/>
      <c r="W62" s="356"/>
      <c r="X62" s="356"/>
      <c r="Y62" s="356"/>
      <c r="Z62" s="356"/>
      <c r="AA62" s="357"/>
      <c r="AB62" s="355"/>
      <c r="AC62" s="356"/>
      <c r="AD62" s="356"/>
      <c r="AE62" s="356"/>
      <c r="AF62" s="356"/>
      <c r="AG62" s="356"/>
      <c r="AH62" s="356"/>
      <c r="AI62" s="356"/>
      <c r="AJ62" s="356"/>
      <c r="AK62" s="356"/>
      <c r="AL62" s="356"/>
      <c r="AM62" s="356"/>
      <c r="AN62" s="356"/>
      <c r="AO62" s="357"/>
      <c r="AP62" s="358"/>
      <c r="AQ62" s="359"/>
      <c r="AR62" s="359"/>
      <c r="AS62" s="359"/>
      <c r="AT62" s="360"/>
      <c r="AU62" s="361"/>
      <c r="AV62" s="361"/>
      <c r="AW62" s="361"/>
      <c r="AX62" s="361"/>
      <c r="AY62" s="361"/>
      <c r="AZ62" s="361"/>
      <c r="BA62" s="361"/>
      <c r="BB62" s="361"/>
      <c r="BC62" s="361"/>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52"/>
      <c r="B63" s="353"/>
      <c r="C63" s="353"/>
      <c r="D63" s="354"/>
      <c r="E63" s="355"/>
      <c r="F63" s="356"/>
      <c r="G63" s="356"/>
      <c r="H63" s="356"/>
      <c r="I63" s="356"/>
      <c r="J63" s="356"/>
      <c r="K63" s="356"/>
      <c r="L63" s="356"/>
      <c r="M63" s="357"/>
      <c r="N63" s="355"/>
      <c r="O63" s="356"/>
      <c r="P63" s="356"/>
      <c r="Q63" s="356"/>
      <c r="R63" s="356"/>
      <c r="S63" s="356"/>
      <c r="T63" s="356"/>
      <c r="U63" s="356"/>
      <c r="V63" s="356"/>
      <c r="W63" s="356"/>
      <c r="X63" s="356"/>
      <c r="Y63" s="356"/>
      <c r="Z63" s="356"/>
      <c r="AA63" s="357"/>
      <c r="AB63" s="355"/>
      <c r="AC63" s="356"/>
      <c r="AD63" s="356"/>
      <c r="AE63" s="356"/>
      <c r="AF63" s="356"/>
      <c r="AG63" s="356"/>
      <c r="AH63" s="356"/>
      <c r="AI63" s="356"/>
      <c r="AJ63" s="356"/>
      <c r="AK63" s="356"/>
      <c r="AL63" s="356"/>
      <c r="AM63" s="356"/>
      <c r="AN63" s="356"/>
      <c r="AO63" s="357"/>
      <c r="AP63" s="358"/>
      <c r="AQ63" s="359"/>
      <c r="AR63" s="359"/>
      <c r="AS63" s="359"/>
      <c r="AT63" s="360"/>
      <c r="AU63" s="361"/>
      <c r="AV63" s="361"/>
      <c r="AW63" s="361"/>
      <c r="AX63" s="361"/>
      <c r="AY63" s="361"/>
      <c r="AZ63" s="361"/>
      <c r="BA63" s="361"/>
      <c r="BB63" s="361"/>
      <c r="BC63" s="361"/>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52"/>
      <c r="B64" s="353"/>
      <c r="C64" s="353"/>
      <c r="D64" s="354"/>
      <c r="E64" s="355"/>
      <c r="F64" s="356"/>
      <c r="G64" s="356"/>
      <c r="H64" s="356"/>
      <c r="I64" s="356"/>
      <c r="J64" s="356"/>
      <c r="K64" s="356"/>
      <c r="L64" s="356"/>
      <c r="M64" s="357"/>
      <c r="N64" s="355"/>
      <c r="O64" s="356"/>
      <c r="P64" s="356"/>
      <c r="Q64" s="356"/>
      <c r="R64" s="356"/>
      <c r="S64" s="356"/>
      <c r="T64" s="356"/>
      <c r="U64" s="356"/>
      <c r="V64" s="356"/>
      <c r="W64" s="356"/>
      <c r="X64" s="356"/>
      <c r="Y64" s="356"/>
      <c r="Z64" s="356"/>
      <c r="AA64" s="357"/>
      <c r="AB64" s="355"/>
      <c r="AC64" s="356"/>
      <c r="AD64" s="356"/>
      <c r="AE64" s="356"/>
      <c r="AF64" s="356"/>
      <c r="AG64" s="356"/>
      <c r="AH64" s="356"/>
      <c r="AI64" s="356"/>
      <c r="AJ64" s="356"/>
      <c r="AK64" s="356"/>
      <c r="AL64" s="356"/>
      <c r="AM64" s="356"/>
      <c r="AN64" s="356"/>
      <c r="AO64" s="357"/>
      <c r="AP64" s="358"/>
      <c r="AQ64" s="359"/>
      <c r="AR64" s="359"/>
      <c r="AS64" s="359"/>
      <c r="AT64" s="360"/>
      <c r="AU64" s="361"/>
      <c r="AV64" s="361"/>
      <c r="AW64" s="361"/>
      <c r="AX64" s="361"/>
      <c r="AY64" s="361"/>
      <c r="AZ64" s="361"/>
      <c r="BA64" s="361"/>
      <c r="BB64" s="361"/>
      <c r="BC64" s="361"/>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52"/>
      <c r="B65" s="353"/>
      <c r="C65" s="353"/>
      <c r="D65" s="354"/>
      <c r="E65" s="355"/>
      <c r="F65" s="356"/>
      <c r="G65" s="356"/>
      <c r="H65" s="356"/>
      <c r="I65" s="356"/>
      <c r="J65" s="356"/>
      <c r="K65" s="356"/>
      <c r="L65" s="356"/>
      <c r="M65" s="357"/>
      <c r="N65" s="355"/>
      <c r="O65" s="356"/>
      <c r="P65" s="356"/>
      <c r="Q65" s="356"/>
      <c r="R65" s="356"/>
      <c r="S65" s="356"/>
      <c r="T65" s="356"/>
      <c r="U65" s="356"/>
      <c r="V65" s="356"/>
      <c r="W65" s="356"/>
      <c r="X65" s="356"/>
      <c r="Y65" s="356"/>
      <c r="Z65" s="356"/>
      <c r="AA65" s="357"/>
      <c r="AB65" s="355"/>
      <c r="AC65" s="356"/>
      <c r="AD65" s="356"/>
      <c r="AE65" s="356"/>
      <c r="AF65" s="356"/>
      <c r="AG65" s="356"/>
      <c r="AH65" s="356"/>
      <c r="AI65" s="356"/>
      <c r="AJ65" s="356"/>
      <c r="AK65" s="356"/>
      <c r="AL65" s="356"/>
      <c r="AM65" s="356"/>
      <c r="AN65" s="356"/>
      <c r="AO65" s="357"/>
      <c r="AP65" s="358"/>
      <c r="AQ65" s="359"/>
      <c r="AR65" s="359"/>
      <c r="AS65" s="359"/>
      <c r="AT65" s="360"/>
      <c r="AU65" s="361"/>
      <c r="AV65" s="361"/>
      <c r="AW65" s="361"/>
      <c r="AX65" s="361"/>
      <c r="AY65" s="361"/>
      <c r="AZ65" s="361"/>
      <c r="BA65" s="361"/>
      <c r="BB65" s="361"/>
      <c r="BC65" s="361"/>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52"/>
      <c r="B66" s="353"/>
      <c r="C66" s="353"/>
      <c r="D66" s="354"/>
      <c r="E66" s="355"/>
      <c r="F66" s="356"/>
      <c r="G66" s="356"/>
      <c r="H66" s="356"/>
      <c r="I66" s="356"/>
      <c r="J66" s="356"/>
      <c r="K66" s="356"/>
      <c r="L66" s="356"/>
      <c r="M66" s="357"/>
      <c r="N66" s="355"/>
      <c r="O66" s="356"/>
      <c r="P66" s="356"/>
      <c r="Q66" s="356"/>
      <c r="R66" s="356"/>
      <c r="S66" s="356"/>
      <c r="T66" s="356"/>
      <c r="U66" s="356"/>
      <c r="V66" s="356"/>
      <c r="W66" s="356"/>
      <c r="X66" s="356"/>
      <c r="Y66" s="356"/>
      <c r="Z66" s="356"/>
      <c r="AA66" s="357"/>
      <c r="AB66" s="355"/>
      <c r="AC66" s="356"/>
      <c r="AD66" s="356"/>
      <c r="AE66" s="356"/>
      <c r="AF66" s="356"/>
      <c r="AG66" s="356"/>
      <c r="AH66" s="356"/>
      <c r="AI66" s="356"/>
      <c r="AJ66" s="356"/>
      <c r="AK66" s="356"/>
      <c r="AL66" s="356"/>
      <c r="AM66" s="356"/>
      <c r="AN66" s="356"/>
      <c r="AO66" s="357"/>
      <c r="AP66" s="358"/>
      <c r="AQ66" s="359"/>
      <c r="AR66" s="359"/>
      <c r="AS66" s="359"/>
      <c r="AT66" s="360"/>
      <c r="AU66" s="361"/>
      <c r="AV66" s="361"/>
      <c r="AW66" s="361"/>
      <c r="AX66" s="361"/>
      <c r="AY66" s="361"/>
      <c r="AZ66" s="361"/>
      <c r="BA66" s="361"/>
      <c r="BB66" s="361"/>
      <c r="BC66" s="361"/>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52"/>
      <c r="B67" s="353"/>
      <c r="C67" s="353"/>
      <c r="D67" s="354"/>
      <c r="E67" s="355"/>
      <c r="F67" s="356"/>
      <c r="G67" s="356"/>
      <c r="H67" s="356"/>
      <c r="I67" s="356"/>
      <c r="J67" s="356"/>
      <c r="K67" s="356"/>
      <c r="L67" s="356"/>
      <c r="M67" s="357"/>
      <c r="N67" s="355"/>
      <c r="O67" s="356"/>
      <c r="P67" s="356"/>
      <c r="Q67" s="356"/>
      <c r="R67" s="356"/>
      <c r="S67" s="356"/>
      <c r="T67" s="356"/>
      <c r="U67" s="356"/>
      <c r="V67" s="356"/>
      <c r="W67" s="356"/>
      <c r="X67" s="356"/>
      <c r="Y67" s="356"/>
      <c r="Z67" s="356"/>
      <c r="AA67" s="357"/>
      <c r="AB67" s="355"/>
      <c r="AC67" s="356"/>
      <c r="AD67" s="356"/>
      <c r="AE67" s="356"/>
      <c r="AF67" s="356"/>
      <c r="AG67" s="356"/>
      <c r="AH67" s="356"/>
      <c r="AI67" s="356"/>
      <c r="AJ67" s="356"/>
      <c r="AK67" s="356"/>
      <c r="AL67" s="356"/>
      <c r="AM67" s="356"/>
      <c r="AN67" s="356"/>
      <c r="AO67" s="357"/>
      <c r="AP67" s="358"/>
      <c r="AQ67" s="359"/>
      <c r="AR67" s="359"/>
      <c r="AS67" s="359"/>
      <c r="AT67" s="360"/>
      <c r="AU67" s="361"/>
      <c r="AV67" s="361"/>
      <c r="AW67" s="361"/>
      <c r="AX67" s="361"/>
      <c r="AY67" s="361"/>
      <c r="AZ67" s="361"/>
      <c r="BA67" s="361"/>
      <c r="BB67" s="361"/>
      <c r="BC67" s="361"/>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52"/>
      <c r="B68" s="353"/>
      <c r="C68" s="353"/>
      <c r="D68" s="354"/>
      <c r="E68" s="355"/>
      <c r="F68" s="356"/>
      <c r="G68" s="356"/>
      <c r="H68" s="356"/>
      <c r="I68" s="356"/>
      <c r="J68" s="356"/>
      <c r="K68" s="356"/>
      <c r="L68" s="356"/>
      <c r="M68" s="357"/>
      <c r="N68" s="355"/>
      <c r="O68" s="356"/>
      <c r="P68" s="356"/>
      <c r="Q68" s="356"/>
      <c r="R68" s="356"/>
      <c r="S68" s="356"/>
      <c r="T68" s="356"/>
      <c r="U68" s="356"/>
      <c r="V68" s="356"/>
      <c r="W68" s="356"/>
      <c r="X68" s="356"/>
      <c r="Y68" s="356"/>
      <c r="Z68" s="356"/>
      <c r="AA68" s="357"/>
      <c r="AB68" s="355"/>
      <c r="AC68" s="356"/>
      <c r="AD68" s="356"/>
      <c r="AE68" s="356"/>
      <c r="AF68" s="356"/>
      <c r="AG68" s="356"/>
      <c r="AH68" s="356"/>
      <c r="AI68" s="356"/>
      <c r="AJ68" s="356"/>
      <c r="AK68" s="356"/>
      <c r="AL68" s="356"/>
      <c r="AM68" s="356"/>
      <c r="AN68" s="356"/>
      <c r="AO68" s="357"/>
      <c r="AP68" s="358"/>
      <c r="AQ68" s="359"/>
      <c r="AR68" s="359"/>
      <c r="AS68" s="359"/>
      <c r="AT68" s="360"/>
      <c r="AU68" s="361"/>
      <c r="AV68" s="361"/>
      <c r="AW68" s="361"/>
      <c r="AX68" s="361"/>
      <c r="AY68" s="361"/>
      <c r="AZ68" s="361"/>
      <c r="BA68" s="361"/>
      <c r="BB68" s="361"/>
      <c r="BC68" s="361"/>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52"/>
      <c r="B69" s="353"/>
      <c r="C69" s="353"/>
      <c r="D69" s="354"/>
      <c r="E69" s="355"/>
      <c r="F69" s="356"/>
      <c r="G69" s="356"/>
      <c r="H69" s="356"/>
      <c r="I69" s="356"/>
      <c r="J69" s="356"/>
      <c r="K69" s="356"/>
      <c r="L69" s="356"/>
      <c r="M69" s="357"/>
      <c r="N69" s="355"/>
      <c r="O69" s="356"/>
      <c r="P69" s="356"/>
      <c r="Q69" s="356"/>
      <c r="R69" s="356"/>
      <c r="S69" s="356"/>
      <c r="T69" s="356"/>
      <c r="U69" s="356"/>
      <c r="V69" s="356"/>
      <c r="W69" s="356"/>
      <c r="X69" s="356"/>
      <c r="Y69" s="356"/>
      <c r="Z69" s="356"/>
      <c r="AA69" s="357"/>
      <c r="AB69" s="355"/>
      <c r="AC69" s="356"/>
      <c r="AD69" s="356"/>
      <c r="AE69" s="356"/>
      <c r="AF69" s="356"/>
      <c r="AG69" s="356"/>
      <c r="AH69" s="356"/>
      <c r="AI69" s="356"/>
      <c r="AJ69" s="356"/>
      <c r="AK69" s="356"/>
      <c r="AL69" s="356"/>
      <c r="AM69" s="356"/>
      <c r="AN69" s="356"/>
      <c r="AO69" s="357"/>
      <c r="AP69" s="358"/>
      <c r="AQ69" s="359"/>
      <c r="AR69" s="359"/>
      <c r="AS69" s="359"/>
      <c r="AT69" s="360"/>
      <c r="AU69" s="361"/>
      <c r="AV69" s="361"/>
      <c r="AW69" s="361"/>
      <c r="AX69" s="361"/>
      <c r="AY69" s="361"/>
      <c r="AZ69" s="361"/>
      <c r="BA69" s="361"/>
      <c r="BB69" s="361"/>
      <c r="BC69" s="361"/>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52"/>
      <c r="B70" s="353"/>
      <c r="C70" s="353"/>
      <c r="D70" s="354"/>
      <c r="E70" s="355"/>
      <c r="F70" s="356"/>
      <c r="G70" s="356"/>
      <c r="H70" s="356"/>
      <c r="I70" s="356"/>
      <c r="J70" s="356"/>
      <c r="K70" s="356"/>
      <c r="L70" s="356"/>
      <c r="M70" s="357"/>
      <c r="N70" s="355"/>
      <c r="O70" s="356"/>
      <c r="P70" s="356"/>
      <c r="Q70" s="356"/>
      <c r="R70" s="356"/>
      <c r="S70" s="356"/>
      <c r="T70" s="356"/>
      <c r="U70" s="356"/>
      <c r="V70" s="356"/>
      <c r="W70" s="356"/>
      <c r="X70" s="356"/>
      <c r="Y70" s="356"/>
      <c r="Z70" s="356"/>
      <c r="AA70" s="357"/>
      <c r="AB70" s="355"/>
      <c r="AC70" s="356"/>
      <c r="AD70" s="356"/>
      <c r="AE70" s="356"/>
      <c r="AF70" s="356"/>
      <c r="AG70" s="356"/>
      <c r="AH70" s="356"/>
      <c r="AI70" s="356"/>
      <c r="AJ70" s="356"/>
      <c r="AK70" s="356"/>
      <c r="AL70" s="356"/>
      <c r="AM70" s="356"/>
      <c r="AN70" s="356"/>
      <c r="AO70" s="357"/>
      <c r="AP70" s="358"/>
      <c r="AQ70" s="359"/>
      <c r="AR70" s="359"/>
      <c r="AS70" s="359"/>
      <c r="AT70" s="360"/>
      <c r="AU70" s="361"/>
      <c r="AV70" s="361"/>
      <c r="AW70" s="361"/>
      <c r="AX70" s="361"/>
      <c r="AY70" s="361"/>
      <c r="AZ70" s="361"/>
      <c r="BA70" s="361"/>
      <c r="BB70" s="361"/>
      <c r="BC70" s="361"/>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52"/>
      <c r="B71" s="353"/>
      <c r="C71" s="353"/>
      <c r="D71" s="354"/>
      <c r="E71" s="355"/>
      <c r="F71" s="356"/>
      <c r="G71" s="356"/>
      <c r="H71" s="356"/>
      <c r="I71" s="356"/>
      <c r="J71" s="356"/>
      <c r="K71" s="356"/>
      <c r="L71" s="356"/>
      <c r="M71" s="357"/>
      <c r="N71" s="355"/>
      <c r="O71" s="356"/>
      <c r="P71" s="356"/>
      <c r="Q71" s="356"/>
      <c r="R71" s="356"/>
      <c r="S71" s="356"/>
      <c r="T71" s="356"/>
      <c r="U71" s="356"/>
      <c r="V71" s="356"/>
      <c r="W71" s="356"/>
      <c r="X71" s="356"/>
      <c r="Y71" s="356"/>
      <c r="Z71" s="356"/>
      <c r="AA71" s="357"/>
      <c r="AB71" s="355"/>
      <c r="AC71" s="356"/>
      <c r="AD71" s="356"/>
      <c r="AE71" s="356"/>
      <c r="AF71" s="356"/>
      <c r="AG71" s="356"/>
      <c r="AH71" s="356"/>
      <c r="AI71" s="356"/>
      <c r="AJ71" s="356"/>
      <c r="AK71" s="356"/>
      <c r="AL71" s="356"/>
      <c r="AM71" s="356"/>
      <c r="AN71" s="356"/>
      <c r="AO71" s="357"/>
      <c r="AP71" s="358"/>
      <c r="AQ71" s="359"/>
      <c r="AR71" s="359"/>
      <c r="AS71" s="359"/>
      <c r="AT71" s="360"/>
      <c r="AU71" s="361"/>
      <c r="AV71" s="361"/>
      <c r="AW71" s="361"/>
      <c r="AX71" s="361"/>
      <c r="AY71" s="361"/>
      <c r="AZ71" s="361"/>
      <c r="BA71" s="361"/>
      <c r="BB71" s="361"/>
      <c r="BC71" s="361"/>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52"/>
      <c r="B72" s="353"/>
      <c r="C72" s="353"/>
      <c r="D72" s="354"/>
      <c r="E72" s="355"/>
      <c r="F72" s="356"/>
      <c r="G72" s="356"/>
      <c r="H72" s="356"/>
      <c r="I72" s="356"/>
      <c r="J72" s="356"/>
      <c r="K72" s="356"/>
      <c r="L72" s="356"/>
      <c r="M72" s="357"/>
      <c r="N72" s="355"/>
      <c r="O72" s="356"/>
      <c r="P72" s="356"/>
      <c r="Q72" s="356"/>
      <c r="R72" s="356"/>
      <c r="S72" s="356"/>
      <c r="T72" s="356"/>
      <c r="U72" s="356"/>
      <c r="V72" s="356"/>
      <c r="W72" s="356"/>
      <c r="X72" s="356"/>
      <c r="Y72" s="356"/>
      <c r="Z72" s="356"/>
      <c r="AA72" s="357"/>
      <c r="AB72" s="355"/>
      <c r="AC72" s="356"/>
      <c r="AD72" s="356"/>
      <c r="AE72" s="356"/>
      <c r="AF72" s="356"/>
      <c r="AG72" s="356"/>
      <c r="AH72" s="356"/>
      <c r="AI72" s="356"/>
      <c r="AJ72" s="356"/>
      <c r="AK72" s="356"/>
      <c r="AL72" s="356"/>
      <c r="AM72" s="356"/>
      <c r="AN72" s="356"/>
      <c r="AO72" s="357"/>
      <c r="AP72" s="358"/>
      <c r="AQ72" s="359"/>
      <c r="AR72" s="359"/>
      <c r="AS72" s="359"/>
      <c r="AT72" s="360"/>
      <c r="AU72" s="361"/>
      <c r="AV72" s="361"/>
      <c r="AW72" s="361"/>
      <c r="AX72" s="361"/>
      <c r="AY72" s="361"/>
      <c r="AZ72" s="361"/>
      <c r="BA72" s="361"/>
      <c r="BB72" s="361"/>
      <c r="BC72" s="361"/>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52"/>
      <c r="B73" s="353"/>
      <c r="C73" s="353"/>
      <c r="D73" s="354"/>
      <c r="E73" s="355"/>
      <c r="F73" s="356"/>
      <c r="G73" s="356"/>
      <c r="H73" s="356"/>
      <c r="I73" s="356"/>
      <c r="J73" s="356"/>
      <c r="K73" s="356"/>
      <c r="L73" s="356"/>
      <c r="M73" s="357"/>
      <c r="N73" s="355"/>
      <c r="O73" s="356"/>
      <c r="P73" s="356"/>
      <c r="Q73" s="356"/>
      <c r="R73" s="356"/>
      <c r="S73" s="356"/>
      <c r="T73" s="356"/>
      <c r="U73" s="356"/>
      <c r="V73" s="356"/>
      <c r="W73" s="356"/>
      <c r="X73" s="356"/>
      <c r="Y73" s="356"/>
      <c r="Z73" s="356"/>
      <c r="AA73" s="357"/>
      <c r="AB73" s="355"/>
      <c r="AC73" s="356"/>
      <c r="AD73" s="356"/>
      <c r="AE73" s="356"/>
      <c r="AF73" s="356"/>
      <c r="AG73" s="356"/>
      <c r="AH73" s="356"/>
      <c r="AI73" s="356"/>
      <c r="AJ73" s="356"/>
      <c r="AK73" s="356"/>
      <c r="AL73" s="356"/>
      <c r="AM73" s="356"/>
      <c r="AN73" s="356"/>
      <c r="AO73" s="357"/>
      <c r="AP73" s="358"/>
      <c r="AQ73" s="359"/>
      <c r="AR73" s="359"/>
      <c r="AS73" s="359"/>
      <c r="AT73" s="360"/>
      <c r="AU73" s="361"/>
      <c r="AV73" s="361"/>
      <c r="AW73" s="361"/>
      <c r="AX73" s="361"/>
      <c r="AY73" s="361"/>
      <c r="AZ73" s="361"/>
      <c r="BA73" s="361"/>
      <c r="BB73" s="361"/>
      <c r="BC73" s="361"/>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52"/>
      <c r="B74" s="353"/>
      <c r="C74" s="353"/>
      <c r="D74" s="354"/>
      <c r="E74" s="355"/>
      <c r="F74" s="356"/>
      <c r="G74" s="356"/>
      <c r="H74" s="356"/>
      <c r="I74" s="356"/>
      <c r="J74" s="356"/>
      <c r="K74" s="356"/>
      <c r="L74" s="356"/>
      <c r="M74" s="357"/>
      <c r="N74" s="355"/>
      <c r="O74" s="356"/>
      <c r="P74" s="356"/>
      <c r="Q74" s="356"/>
      <c r="R74" s="356"/>
      <c r="S74" s="356"/>
      <c r="T74" s="356"/>
      <c r="U74" s="356"/>
      <c r="V74" s="356"/>
      <c r="W74" s="356"/>
      <c r="X74" s="356"/>
      <c r="Y74" s="356"/>
      <c r="Z74" s="356"/>
      <c r="AA74" s="357"/>
      <c r="AB74" s="355"/>
      <c r="AC74" s="356"/>
      <c r="AD74" s="356"/>
      <c r="AE74" s="356"/>
      <c r="AF74" s="356"/>
      <c r="AG74" s="356"/>
      <c r="AH74" s="356"/>
      <c r="AI74" s="356"/>
      <c r="AJ74" s="356"/>
      <c r="AK74" s="356"/>
      <c r="AL74" s="356"/>
      <c r="AM74" s="356"/>
      <c r="AN74" s="356"/>
      <c r="AO74" s="357"/>
      <c r="AP74" s="358"/>
      <c r="AQ74" s="359"/>
      <c r="AR74" s="359"/>
      <c r="AS74" s="359"/>
      <c r="AT74" s="360"/>
      <c r="AU74" s="361"/>
      <c r="AV74" s="361"/>
      <c r="AW74" s="361"/>
      <c r="AX74" s="361"/>
      <c r="AY74" s="361"/>
      <c r="AZ74" s="361"/>
      <c r="BA74" s="361"/>
      <c r="BB74" s="361"/>
      <c r="BC74" s="361"/>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52"/>
      <c r="B75" s="353"/>
      <c r="C75" s="353"/>
      <c r="D75" s="354"/>
      <c r="E75" s="355"/>
      <c r="F75" s="356"/>
      <c r="G75" s="356"/>
      <c r="H75" s="356"/>
      <c r="I75" s="356"/>
      <c r="J75" s="356"/>
      <c r="K75" s="356"/>
      <c r="L75" s="356"/>
      <c r="M75" s="357"/>
      <c r="N75" s="355"/>
      <c r="O75" s="356"/>
      <c r="P75" s="356"/>
      <c r="Q75" s="356"/>
      <c r="R75" s="356"/>
      <c r="S75" s="356"/>
      <c r="T75" s="356"/>
      <c r="U75" s="356"/>
      <c r="V75" s="356"/>
      <c r="W75" s="356"/>
      <c r="X75" s="356"/>
      <c r="Y75" s="356"/>
      <c r="Z75" s="356"/>
      <c r="AA75" s="357"/>
      <c r="AB75" s="355"/>
      <c r="AC75" s="356"/>
      <c r="AD75" s="356"/>
      <c r="AE75" s="356"/>
      <c r="AF75" s="356"/>
      <c r="AG75" s="356"/>
      <c r="AH75" s="356"/>
      <c r="AI75" s="356"/>
      <c r="AJ75" s="356"/>
      <c r="AK75" s="356"/>
      <c r="AL75" s="356"/>
      <c r="AM75" s="356"/>
      <c r="AN75" s="356"/>
      <c r="AO75" s="357"/>
      <c r="AP75" s="358"/>
      <c r="AQ75" s="359"/>
      <c r="AR75" s="359"/>
      <c r="AS75" s="359"/>
      <c r="AT75" s="360"/>
      <c r="AU75" s="361"/>
      <c r="AV75" s="361"/>
      <c r="AW75" s="361"/>
      <c r="AX75" s="361"/>
      <c r="AY75" s="361"/>
      <c r="AZ75" s="361"/>
      <c r="BA75" s="361"/>
      <c r="BB75" s="361"/>
      <c r="BC75" s="361"/>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52"/>
      <c r="B76" s="353"/>
      <c r="C76" s="353"/>
      <c r="D76" s="354"/>
      <c r="E76" s="355"/>
      <c r="F76" s="356"/>
      <c r="G76" s="356"/>
      <c r="H76" s="356"/>
      <c r="I76" s="356"/>
      <c r="J76" s="356"/>
      <c r="K76" s="356"/>
      <c r="L76" s="356"/>
      <c r="M76" s="357"/>
      <c r="N76" s="355"/>
      <c r="O76" s="356"/>
      <c r="P76" s="356"/>
      <c r="Q76" s="356"/>
      <c r="R76" s="356"/>
      <c r="S76" s="356"/>
      <c r="T76" s="356"/>
      <c r="U76" s="356"/>
      <c r="V76" s="356"/>
      <c r="W76" s="356"/>
      <c r="X76" s="356"/>
      <c r="Y76" s="356"/>
      <c r="Z76" s="356"/>
      <c r="AA76" s="357"/>
      <c r="AB76" s="355"/>
      <c r="AC76" s="356"/>
      <c r="AD76" s="356"/>
      <c r="AE76" s="356"/>
      <c r="AF76" s="356"/>
      <c r="AG76" s="356"/>
      <c r="AH76" s="356"/>
      <c r="AI76" s="356"/>
      <c r="AJ76" s="356"/>
      <c r="AK76" s="356"/>
      <c r="AL76" s="356"/>
      <c r="AM76" s="356"/>
      <c r="AN76" s="356"/>
      <c r="AO76" s="357"/>
      <c r="AP76" s="358"/>
      <c r="AQ76" s="359"/>
      <c r="AR76" s="359"/>
      <c r="AS76" s="359"/>
      <c r="AT76" s="360"/>
      <c r="AU76" s="361"/>
      <c r="AV76" s="361"/>
      <c r="AW76" s="361"/>
      <c r="AX76" s="361"/>
      <c r="AY76" s="361"/>
      <c r="AZ76" s="361"/>
      <c r="BA76" s="361"/>
      <c r="BB76" s="361"/>
      <c r="BC76" s="361"/>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52"/>
      <c r="B77" s="353"/>
      <c r="C77" s="353"/>
      <c r="D77" s="354"/>
      <c r="E77" s="355"/>
      <c r="F77" s="356"/>
      <c r="G77" s="356"/>
      <c r="H77" s="356"/>
      <c r="I77" s="356"/>
      <c r="J77" s="356"/>
      <c r="K77" s="356"/>
      <c r="L77" s="356"/>
      <c r="M77" s="357"/>
      <c r="N77" s="355"/>
      <c r="O77" s="356"/>
      <c r="P77" s="356"/>
      <c r="Q77" s="356"/>
      <c r="R77" s="356"/>
      <c r="S77" s="356"/>
      <c r="T77" s="356"/>
      <c r="U77" s="356"/>
      <c r="V77" s="356"/>
      <c r="W77" s="356"/>
      <c r="X77" s="356"/>
      <c r="Y77" s="356"/>
      <c r="Z77" s="356"/>
      <c r="AA77" s="357"/>
      <c r="AB77" s="355"/>
      <c r="AC77" s="356"/>
      <c r="AD77" s="356"/>
      <c r="AE77" s="356"/>
      <c r="AF77" s="356"/>
      <c r="AG77" s="356"/>
      <c r="AH77" s="356"/>
      <c r="AI77" s="356"/>
      <c r="AJ77" s="356"/>
      <c r="AK77" s="356"/>
      <c r="AL77" s="356"/>
      <c r="AM77" s="356"/>
      <c r="AN77" s="356"/>
      <c r="AO77" s="357"/>
      <c r="AP77" s="358"/>
      <c r="AQ77" s="359"/>
      <c r="AR77" s="359"/>
      <c r="AS77" s="359"/>
      <c r="AT77" s="360"/>
      <c r="AU77" s="361"/>
      <c r="AV77" s="361"/>
      <c r="AW77" s="361"/>
      <c r="AX77" s="361"/>
      <c r="AY77" s="361"/>
      <c r="AZ77" s="361"/>
      <c r="BA77" s="361"/>
      <c r="BB77" s="361"/>
      <c r="BC77" s="361"/>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52"/>
      <c r="B78" s="353"/>
      <c r="C78" s="353"/>
      <c r="D78" s="354"/>
      <c r="E78" s="355"/>
      <c r="F78" s="356"/>
      <c r="G78" s="356"/>
      <c r="H78" s="356"/>
      <c r="I78" s="356"/>
      <c r="J78" s="356"/>
      <c r="K78" s="356"/>
      <c r="L78" s="356"/>
      <c r="M78" s="357"/>
      <c r="N78" s="355"/>
      <c r="O78" s="356"/>
      <c r="P78" s="356"/>
      <c r="Q78" s="356"/>
      <c r="R78" s="356"/>
      <c r="S78" s="356"/>
      <c r="T78" s="356"/>
      <c r="U78" s="356"/>
      <c r="V78" s="356"/>
      <c r="W78" s="356"/>
      <c r="X78" s="356"/>
      <c r="Y78" s="356"/>
      <c r="Z78" s="356"/>
      <c r="AA78" s="357"/>
      <c r="AB78" s="355"/>
      <c r="AC78" s="356"/>
      <c r="AD78" s="356"/>
      <c r="AE78" s="356"/>
      <c r="AF78" s="356"/>
      <c r="AG78" s="356"/>
      <c r="AH78" s="356"/>
      <c r="AI78" s="356"/>
      <c r="AJ78" s="356"/>
      <c r="AK78" s="356"/>
      <c r="AL78" s="356"/>
      <c r="AM78" s="356"/>
      <c r="AN78" s="356"/>
      <c r="AO78" s="357"/>
      <c r="AP78" s="358"/>
      <c r="AQ78" s="359"/>
      <c r="AR78" s="359"/>
      <c r="AS78" s="359"/>
      <c r="AT78" s="360"/>
      <c r="AU78" s="361"/>
      <c r="AV78" s="361"/>
      <c r="AW78" s="361"/>
      <c r="AX78" s="361"/>
      <c r="AY78" s="361"/>
      <c r="AZ78" s="361"/>
      <c r="BA78" s="361"/>
      <c r="BB78" s="361"/>
      <c r="BC78" s="361"/>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52"/>
      <c r="B79" s="353"/>
      <c r="C79" s="353"/>
      <c r="D79" s="354"/>
      <c r="E79" s="355"/>
      <c r="F79" s="356"/>
      <c r="G79" s="356"/>
      <c r="H79" s="356"/>
      <c r="I79" s="356"/>
      <c r="J79" s="356"/>
      <c r="K79" s="356"/>
      <c r="L79" s="356"/>
      <c r="M79" s="357"/>
      <c r="N79" s="355"/>
      <c r="O79" s="356"/>
      <c r="P79" s="356"/>
      <c r="Q79" s="356"/>
      <c r="R79" s="356"/>
      <c r="S79" s="356"/>
      <c r="T79" s="356"/>
      <c r="U79" s="356"/>
      <c r="V79" s="356"/>
      <c r="W79" s="356"/>
      <c r="X79" s="356"/>
      <c r="Y79" s="356"/>
      <c r="Z79" s="356"/>
      <c r="AA79" s="357"/>
      <c r="AB79" s="355"/>
      <c r="AC79" s="356"/>
      <c r="AD79" s="356"/>
      <c r="AE79" s="356"/>
      <c r="AF79" s="356"/>
      <c r="AG79" s="356"/>
      <c r="AH79" s="356"/>
      <c r="AI79" s="356"/>
      <c r="AJ79" s="356"/>
      <c r="AK79" s="356"/>
      <c r="AL79" s="356"/>
      <c r="AM79" s="356"/>
      <c r="AN79" s="356"/>
      <c r="AO79" s="357"/>
      <c r="AP79" s="358"/>
      <c r="AQ79" s="359"/>
      <c r="AR79" s="359"/>
      <c r="AS79" s="359"/>
      <c r="AT79" s="360"/>
      <c r="AU79" s="361"/>
      <c r="AV79" s="361"/>
      <c r="AW79" s="361"/>
      <c r="AX79" s="361"/>
      <c r="AY79" s="361"/>
      <c r="AZ79" s="361"/>
      <c r="BA79" s="361"/>
      <c r="BB79" s="361"/>
      <c r="BC79" s="361"/>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52"/>
      <c r="B80" s="353"/>
      <c r="C80" s="353"/>
      <c r="D80" s="354"/>
      <c r="E80" s="355"/>
      <c r="F80" s="356"/>
      <c r="G80" s="356"/>
      <c r="H80" s="356"/>
      <c r="I80" s="356"/>
      <c r="J80" s="356"/>
      <c r="K80" s="356"/>
      <c r="L80" s="356"/>
      <c r="M80" s="357"/>
      <c r="N80" s="355"/>
      <c r="O80" s="356"/>
      <c r="P80" s="356"/>
      <c r="Q80" s="356"/>
      <c r="R80" s="356"/>
      <c r="S80" s="356"/>
      <c r="T80" s="356"/>
      <c r="U80" s="356"/>
      <c r="V80" s="356"/>
      <c r="W80" s="356"/>
      <c r="X80" s="356"/>
      <c r="Y80" s="356"/>
      <c r="Z80" s="356"/>
      <c r="AA80" s="357"/>
      <c r="AB80" s="355"/>
      <c r="AC80" s="356"/>
      <c r="AD80" s="356"/>
      <c r="AE80" s="356"/>
      <c r="AF80" s="356"/>
      <c r="AG80" s="356"/>
      <c r="AH80" s="356"/>
      <c r="AI80" s="356"/>
      <c r="AJ80" s="356"/>
      <c r="AK80" s="356"/>
      <c r="AL80" s="356"/>
      <c r="AM80" s="356"/>
      <c r="AN80" s="356"/>
      <c r="AO80" s="357"/>
      <c r="AP80" s="358"/>
      <c r="AQ80" s="359"/>
      <c r="AR80" s="359"/>
      <c r="AS80" s="359"/>
      <c r="AT80" s="360"/>
      <c r="AU80" s="361"/>
      <c r="AV80" s="361"/>
      <c r="AW80" s="361"/>
      <c r="AX80" s="361"/>
      <c r="AY80" s="361"/>
      <c r="AZ80" s="361"/>
      <c r="BA80" s="361"/>
      <c r="BB80" s="361"/>
      <c r="BC80" s="361"/>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52"/>
      <c r="B81" s="353"/>
      <c r="C81" s="353"/>
      <c r="D81" s="354"/>
      <c r="E81" s="355"/>
      <c r="F81" s="356"/>
      <c r="G81" s="356"/>
      <c r="H81" s="356"/>
      <c r="I81" s="356"/>
      <c r="J81" s="356"/>
      <c r="K81" s="356"/>
      <c r="L81" s="356"/>
      <c r="M81" s="357"/>
      <c r="N81" s="355"/>
      <c r="O81" s="356"/>
      <c r="P81" s="356"/>
      <c r="Q81" s="356"/>
      <c r="R81" s="356"/>
      <c r="S81" s="356"/>
      <c r="T81" s="356"/>
      <c r="U81" s="356"/>
      <c r="V81" s="356"/>
      <c r="W81" s="356"/>
      <c r="X81" s="356"/>
      <c r="Y81" s="356"/>
      <c r="Z81" s="356"/>
      <c r="AA81" s="357"/>
      <c r="AB81" s="355"/>
      <c r="AC81" s="356"/>
      <c r="AD81" s="356"/>
      <c r="AE81" s="356"/>
      <c r="AF81" s="356"/>
      <c r="AG81" s="356"/>
      <c r="AH81" s="356"/>
      <c r="AI81" s="356"/>
      <c r="AJ81" s="356"/>
      <c r="AK81" s="356"/>
      <c r="AL81" s="356"/>
      <c r="AM81" s="356"/>
      <c r="AN81" s="356"/>
      <c r="AO81" s="357"/>
      <c r="AP81" s="358"/>
      <c r="AQ81" s="359"/>
      <c r="AR81" s="359"/>
      <c r="AS81" s="359"/>
      <c r="AT81" s="360"/>
      <c r="AU81" s="361"/>
      <c r="AV81" s="361"/>
      <c r="AW81" s="361"/>
      <c r="AX81" s="361"/>
      <c r="AY81" s="361"/>
      <c r="AZ81" s="361"/>
      <c r="BA81" s="361"/>
      <c r="BB81" s="361"/>
      <c r="BC81" s="361"/>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52"/>
      <c r="B82" s="353"/>
      <c r="C82" s="353"/>
      <c r="D82" s="354"/>
      <c r="E82" s="355"/>
      <c r="F82" s="356"/>
      <c r="G82" s="356"/>
      <c r="H82" s="356"/>
      <c r="I82" s="356"/>
      <c r="J82" s="356"/>
      <c r="K82" s="356"/>
      <c r="L82" s="356"/>
      <c r="M82" s="357"/>
      <c r="N82" s="355"/>
      <c r="O82" s="356"/>
      <c r="P82" s="356"/>
      <c r="Q82" s="356"/>
      <c r="R82" s="356"/>
      <c r="S82" s="356"/>
      <c r="T82" s="356"/>
      <c r="U82" s="356"/>
      <c r="V82" s="356"/>
      <c r="W82" s="356"/>
      <c r="X82" s="356"/>
      <c r="Y82" s="356"/>
      <c r="Z82" s="356"/>
      <c r="AA82" s="357"/>
      <c r="AB82" s="355"/>
      <c r="AC82" s="356"/>
      <c r="AD82" s="356"/>
      <c r="AE82" s="356"/>
      <c r="AF82" s="356"/>
      <c r="AG82" s="356"/>
      <c r="AH82" s="356"/>
      <c r="AI82" s="356"/>
      <c r="AJ82" s="356"/>
      <c r="AK82" s="356"/>
      <c r="AL82" s="356"/>
      <c r="AM82" s="356"/>
      <c r="AN82" s="356"/>
      <c r="AO82" s="357"/>
      <c r="AP82" s="358"/>
      <c r="AQ82" s="359"/>
      <c r="AR82" s="359"/>
      <c r="AS82" s="359"/>
      <c r="AT82" s="360"/>
      <c r="AU82" s="361"/>
      <c r="AV82" s="361"/>
      <c r="AW82" s="361"/>
      <c r="AX82" s="361"/>
      <c r="AY82" s="361"/>
      <c r="AZ82" s="361"/>
      <c r="BA82" s="361"/>
      <c r="BB82" s="361"/>
      <c r="BC82" s="361"/>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52"/>
      <c r="B83" s="353"/>
      <c r="C83" s="353"/>
      <c r="D83" s="354"/>
      <c r="E83" s="355"/>
      <c r="F83" s="356"/>
      <c r="G83" s="356"/>
      <c r="H83" s="356"/>
      <c r="I83" s="356"/>
      <c r="J83" s="356"/>
      <c r="K83" s="356"/>
      <c r="L83" s="356"/>
      <c r="M83" s="357"/>
      <c r="N83" s="355"/>
      <c r="O83" s="356"/>
      <c r="P83" s="356"/>
      <c r="Q83" s="356"/>
      <c r="R83" s="356"/>
      <c r="S83" s="356"/>
      <c r="T83" s="356"/>
      <c r="U83" s="356"/>
      <c r="V83" s="356"/>
      <c r="W83" s="356"/>
      <c r="X83" s="356"/>
      <c r="Y83" s="356"/>
      <c r="Z83" s="356"/>
      <c r="AA83" s="357"/>
      <c r="AB83" s="355"/>
      <c r="AC83" s="356"/>
      <c r="AD83" s="356"/>
      <c r="AE83" s="356"/>
      <c r="AF83" s="356"/>
      <c r="AG83" s="356"/>
      <c r="AH83" s="356"/>
      <c r="AI83" s="356"/>
      <c r="AJ83" s="356"/>
      <c r="AK83" s="356"/>
      <c r="AL83" s="356"/>
      <c r="AM83" s="356"/>
      <c r="AN83" s="356"/>
      <c r="AO83" s="357"/>
      <c r="AP83" s="358"/>
      <c r="AQ83" s="359"/>
      <c r="AR83" s="359"/>
      <c r="AS83" s="359"/>
      <c r="AT83" s="360"/>
      <c r="AU83" s="361"/>
      <c r="AV83" s="361"/>
      <c r="AW83" s="361"/>
      <c r="AX83" s="361"/>
      <c r="AY83" s="361"/>
      <c r="AZ83" s="361"/>
      <c r="BA83" s="361"/>
      <c r="BB83" s="361"/>
      <c r="BC83" s="361"/>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52"/>
      <c r="B84" s="353"/>
      <c r="C84" s="353"/>
      <c r="D84" s="354"/>
      <c r="E84" s="355"/>
      <c r="F84" s="356"/>
      <c r="G84" s="356"/>
      <c r="H84" s="356"/>
      <c r="I84" s="356"/>
      <c r="J84" s="356"/>
      <c r="K84" s="356"/>
      <c r="L84" s="356"/>
      <c r="M84" s="357"/>
      <c r="N84" s="355"/>
      <c r="O84" s="356"/>
      <c r="P84" s="356"/>
      <c r="Q84" s="356"/>
      <c r="R84" s="356"/>
      <c r="S84" s="356"/>
      <c r="T84" s="356"/>
      <c r="U84" s="356"/>
      <c r="V84" s="356"/>
      <c r="W84" s="356"/>
      <c r="X84" s="356"/>
      <c r="Y84" s="356"/>
      <c r="Z84" s="356"/>
      <c r="AA84" s="357"/>
      <c r="AB84" s="355"/>
      <c r="AC84" s="356"/>
      <c r="AD84" s="356"/>
      <c r="AE84" s="356"/>
      <c r="AF84" s="356"/>
      <c r="AG84" s="356"/>
      <c r="AH84" s="356"/>
      <c r="AI84" s="356"/>
      <c r="AJ84" s="356"/>
      <c r="AK84" s="356"/>
      <c r="AL84" s="356"/>
      <c r="AM84" s="356"/>
      <c r="AN84" s="356"/>
      <c r="AO84" s="357"/>
      <c r="AP84" s="358"/>
      <c r="AQ84" s="359"/>
      <c r="AR84" s="359"/>
      <c r="AS84" s="359"/>
      <c r="AT84" s="360"/>
      <c r="AU84" s="361"/>
      <c r="AV84" s="361"/>
      <c r="AW84" s="361"/>
      <c r="AX84" s="361"/>
      <c r="AY84" s="361"/>
      <c r="AZ84" s="361"/>
      <c r="BA84" s="361"/>
      <c r="BB84" s="361"/>
      <c r="BC84" s="361"/>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52"/>
      <c r="B85" s="353"/>
      <c r="C85" s="353"/>
      <c r="D85" s="354"/>
      <c r="E85" s="355"/>
      <c r="F85" s="356"/>
      <c r="G85" s="356"/>
      <c r="H85" s="356"/>
      <c r="I85" s="356"/>
      <c r="J85" s="356"/>
      <c r="K85" s="356"/>
      <c r="L85" s="356"/>
      <c r="M85" s="357"/>
      <c r="N85" s="355"/>
      <c r="O85" s="356"/>
      <c r="P85" s="356"/>
      <c r="Q85" s="356"/>
      <c r="R85" s="356"/>
      <c r="S85" s="356"/>
      <c r="T85" s="356"/>
      <c r="U85" s="356"/>
      <c r="V85" s="356"/>
      <c r="W85" s="356"/>
      <c r="X85" s="356"/>
      <c r="Y85" s="356"/>
      <c r="Z85" s="356"/>
      <c r="AA85" s="357"/>
      <c r="AB85" s="355"/>
      <c r="AC85" s="356"/>
      <c r="AD85" s="356"/>
      <c r="AE85" s="356"/>
      <c r="AF85" s="356"/>
      <c r="AG85" s="356"/>
      <c r="AH85" s="356"/>
      <c r="AI85" s="356"/>
      <c r="AJ85" s="356"/>
      <c r="AK85" s="356"/>
      <c r="AL85" s="356"/>
      <c r="AM85" s="356"/>
      <c r="AN85" s="356"/>
      <c r="AO85" s="357"/>
      <c r="AP85" s="358"/>
      <c r="AQ85" s="359"/>
      <c r="AR85" s="359"/>
      <c r="AS85" s="359"/>
      <c r="AT85" s="360"/>
      <c r="AU85" s="361"/>
      <c r="AV85" s="361"/>
      <c r="AW85" s="361"/>
      <c r="AX85" s="361"/>
      <c r="AY85" s="361"/>
      <c r="AZ85" s="361"/>
      <c r="BA85" s="361"/>
      <c r="BB85" s="361"/>
      <c r="BC85" s="361"/>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52"/>
      <c r="B86" s="353"/>
      <c r="C86" s="353"/>
      <c r="D86" s="354"/>
      <c r="E86" s="355"/>
      <c r="F86" s="356"/>
      <c r="G86" s="356"/>
      <c r="H86" s="356"/>
      <c r="I86" s="356"/>
      <c r="J86" s="356"/>
      <c r="K86" s="356"/>
      <c r="L86" s="356"/>
      <c r="M86" s="357"/>
      <c r="N86" s="355"/>
      <c r="O86" s="356"/>
      <c r="P86" s="356"/>
      <c r="Q86" s="356"/>
      <c r="R86" s="356"/>
      <c r="S86" s="356"/>
      <c r="T86" s="356"/>
      <c r="U86" s="356"/>
      <c r="V86" s="356"/>
      <c r="W86" s="356"/>
      <c r="X86" s="356"/>
      <c r="Y86" s="356"/>
      <c r="Z86" s="356"/>
      <c r="AA86" s="357"/>
      <c r="AB86" s="355"/>
      <c r="AC86" s="356"/>
      <c r="AD86" s="356"/>
      <c r="AE86" s="356"/>
      <c r="AF86" s="356"/>
      <c r="AG86" s="356"/>
      <c r="AH86" s="356"/>
      <c r="AI86" s="356"/>
      <c r="AJ86" s="356"/>
      <c r="AK86" s="356"/>
      <c r="AL86" s="356"/>
      <c r="AM86" s="356"/>
      <c r="AN86" s="356"/>
      <c r="AO86" s="357"/>
      <c r="AP86" s="358"/>
      <c r="AQ86" s="359"/>
      <c r="AR86" s="359"/>
      <c r="AS86" s="359"/>
      <c r="AT86" s="360"/>
      <c r="AU86" s="361"/>
      <c r="AV86" s="361"/>
      <c r="AW86" s="361"/>
      <c r="AX86" s="361"/>
      <c r="AY86" s="361"/>
      <c r="AZ86" s="361"/>
      <c r="BA86" s="361"/>
      <c r="BB86" s="361"/>
      <c r="BC86" s="361"/>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52"/>
      <c r="B87" s="353"/>
      <c r="C87" s="353"/>
      <c r="D87" s="354"/>
      <c r="E87" s="355"/>
      <c r="F87" s="356"/>
      <c r="G87" s="356"/>
      <c r="H87" s="356"/>
      <c r="I87" s="356"/>
      <c r="J87" s="356"/>
      <c r="K87" s="356"/>
      <c r="L87" s="356"/>
      <c r="M87" s="357"/>
      <c r="N87" s="355"/>
      <c r="O87" s="356"/>
      <c r="P87" s="356"/>
      <c r="Q87" s="356"/>
      <c r="R87" s="356"/>
      <c r="S87" s="356"/>
      <c r="T87" s="356"/>
      <c r="U87" s="356"/>
      <c r="V87" s="356"/>
      <c r="W87" s="356"/>
      <c r="X87" s="356"/>
      <c r="Y87" s="356"/>
      <c r="Z87" s="356"/>
      <c r="AA87" s="357"/>
      <c r="AB87" s="355"/>
      <c r="AC87" s="356"/>
      <c r="AD87" s="356"/>
      <c r="AE87" s="356"/>
      <c r="AF87" s="356"/>
      <c r="AG87" s="356"/>
      <c r="AH87" s="356"/>
      <c r="AI87" s="356"/>
      <c r="AJ87" s="356"/>
      <c r="AK87" s="356"/>
      <c r="AL87" s="356"/>
      <c r="AM87" s="356"/>
      <c r="AN87" s="356"/>
      <c r="AO87" s="357"/>
      <c r="AP87" s="358"/>
      <c r="AQ87" s="359"/>
      <c r="AR87" s="359"/>
      <c r="AS87" s="359"/>
      <c r="AT87" s="360"/>
      <c r="AU87" s="361"/>
      <c r="AV87" s="361"/>
      <c r="AW87" s="361"/>
      <c r="AX87" s="361"/>
      <c r="AY87" s="361"/>
      <c r="AZ87" s="361"/>
      <c r="BA87" s="361"/>
      <c r="BB87" s="361"/>
      <c r="BC87" s="361"/>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52"/>
      <c r="B88" s="353"/>
      <c r="C88" s="353"/>
      <c r="D88" s="354"/>
      <c r="E88" s="355"/>
      <c r="F88" s="356"/>
      <c r="G88" s="356"/>
      <c r="H88" s="356"/>
      <c r="I88" s="356"/>
      <c r="J88" s="356"/>
      <c r="K88" s="356"/>
      <c r="L88" s="356"/>
      <c r="M88" s="357"/>
      <c r="N88" s="355"/>
      <c r="O88" s="356"/>
      <c r="P88" s="356"/>
      <c r="Q88" s="356"/>
      <c r="R88" s="356"/>
      <c r="S88" s="356"/>
      <c r="T88" s="356"/>
      <c r="U88" s="356"/>
      <c r="V88" s="356"/>
      <c r="W88" s="356"/>
      <c r="X88" s="356"/>
      <c r="Y88" s="356"/>
      <c r="Z88" s="356"/>
      <c r="AA88" s="357"/>
      <c r="AB88" s="355"/>
      <c r="AC88" s="356"/>
      <c r="AD88" s="356"/>
      <c r="AE88" s="356"/>
      <c r="AF88" s="356"/>
      <c r="AG88" s="356"/>
      <c r="AH88" s="356"/>
      <c r="AI88" s="356"/>
      <c r="AJ88" s="356"/>
      <c r="AK88" s="356"/>
      <c r="AL88" s="356"/>
      <c r="AM88" s="356"/>
      <c r="AN88" s="356"/>
      <c r="AO88" s="357"/>
      <c r="AP88" s="358"/>
      <c r="AQ88" s="359"/>
      <c r="AR88" s="359"/>
      <c r="AS88" s="359"/>
      <c r="AT88" s="360"/>
      <c r="AU88" s="361"/>
      <c r="AV88" s="361"/>
      <c r="AW88" s="361"/>
      <c r="AX88" s="361"/>
      <c r="AY88" s="361"/>
      <c r="AZ88" s="361"/>
      <c r="BA88" s="361"/>
      <c r="BB88" s="361"/>
      <c r="BC88" s="361"/>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52"/>
      <c r="B89" s="353"/>
      <c r="C89" s="353"/>
      <c r="D89" s="354"/>
      <c r="E89" s="355"/>
      <c r="F89" s="356"/>
      <c r="G89" s="356"/>
      <c r="H89" s="356"/>
      <c r="I89" s="356"/>
      <c r="J89" s="356"/>
      <c r="K89" s="356"/>
      <c r="L89" s="356"/>
      <c r="M89" s="357"/>
      <c r="N89" s="355"/>
      <c r="O89" s="356"/>
      <c r="P89" s="356"/>
      <c r="Q89" s="356"/>
      <c r="R89" s="356"/>
      <c r="S89" s="356"/>
      <c r="T89" s="356"/>
      <c r="U89" s="356"/>
      <c r="V89" s="356"/>
      <c r="W89" s="356"/>
      <c r="X89" s="356"/>
      <c r="Y89" s="356"/>
      <c r="Z89" s="356"/>
      <c r="AA89" s="357"/>
      <c r="AB89" s="355"/>
      <c r="AC89" s="356"/>
      <c r="AD89" s="356"/>
      <c r="AE89" s="356"/>
      <c r="AF89" s="356"/>
      <c r="AG89" s="356"/>
      <c r="AH89" s="356"/>
      <c r="AI89" s="356"/>
      <c r="AJ89" s="356"/>
      <c r="AK89" s="356"/>
      <c r="AL89" s="356"/>
      <c r="AM89" s="356"/>
      <c r="AN89" s="356"/>
      <c r="AO89" s="357"/>
      <c r="AP89" s="358"/>
      <c r="AQ89" s="359"/>
      <c r="AR89" s="359"/>
      <c r="AS89" s="359"/>
      <c r="AT89" s="360"/>
      <c r="AU89" s="361"/>
      <c r="AV89" s="361"/>
      <c r="AW89" s="361"/>
      <c r="AX89" s="361"/>
      <c r="AY89" s="361"/>
      <c r="AZ89" s="361"/>
      <c r="BA89" s="361"/>
      <c r="BB89" s="361"/>
      <c r="BC89" s="361"/>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52"/>
      <c r="B90" s="353"/>
      <c r="C90" s="353"/>
      <c r="D90" s="354"/>
      <c r="E90" s="355"/>
      <c r="F90" s="356"/>
      <c r="G90" s="356"/>
      <c r="H90" s="356"/>
      <c r="I90" s="356"/>
      <c r="J90" s="356"/>
      <c r="K90" s="356"/>
      <c r="L90" s="356"/>
      <c r="M90" s="357"/>
      <c r="N90" s="355"/>
      <c r="O90" s="356"/>
      <c r="P90" s="356"/>
      <c r="Q90" s="356"/>
      <c r="R90" s="356"/>
      <c r="S90" s="356"/>
      <c r="T90" s="356"/>
      <c r="U90" s="356"/>
      <c r="V90" s="356"/>
      <c r="W90" s="356"/>
      <c r="X90" s="356"/>
      <c r="Y90" s="356"/>
      <c r="Z90" s="356"/>
      <c r="AA90" s="357"/>
      <c r="AB90" s="355"/>
      <c r="AC90" s="356"/>
      <c r="AD90" s="356"/>
      <c r="AE90" s="356"/>
      <c r="AF90" s="356"/>
      <c r="AG90" s="356"/>
      <c r="AH90" s="356"/>
      <c r="AI90" s="356"/>
      <c r="AJ90" s="356"/>
      <c r="AK90" s="356"/>
      <c r="AL90" s="356"/>
      <c r="AM90" s="356"/>
      <c r="AN90" s="356"/>
      <c r="AO90" s="357"/>
      <c r="AP90" s="358"/>
      <c r="AQ90" s="359"/>
      <c r="AR90" s="359"/>
      <c r="AS90" s="359"/>
      <c r="AT90" s="360"/>
      <c r="AU90" s="361"/>
      <c r="AV90" s="361"/>
      <c r="AW90" s="361"/>
      <c r="AX90" s="361"/>
      <c r="AY90" s="361"/>
      <c r="AZ90" s="361"/>
      <c r="BA90" s="361"/>
      <c r="BB90" s="361"/>
      <c r="BC90" s="361"/>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52"/>
      <c r="B91" s="353"/>
      <c r="C91" s="353"/>
      <c r="D91" s="354"/>
      <c r="E91" s="355"/>
      <c r="F91" s="356"/>
      <c r="G91" s="356"/>
      <c r="H91" s="356"/>
      <c r="I91" s="356"/>
      <c r="J91" s="356"/>
      <c r="K91" s="356"/>
      <c r="L91" s="356"/>
      <c r="M91" s="357"/>
      <c r="N91" s="355"/>
      <c r="O91" s="356"/>
      <c r="P91" s="356"/>
      <c r="Q91" s="356"/>
      <c r="R91" s="356"/>
      <c r="S91" s="356"/>
      <c r="T91" s="356"/>
      <c r="U91" s="356"/>
      <c r="V91" s="356"/>
      <c r="W91" s="356"/>
      <c r="X91" s="356"/>
      <c r="Y91" s="356"/>
      <c r="Z91" s="356"/>
      <c r="AA91" s="357"/>
      <c r="AB91" s="355"/>
      <c r="AC91" s="356"/>
      <c r="AD91" s="356"/>
      <c r="AE91" s="356"/>
      <c r="AF91" s="356"/>
      <c r="AG91" s="356"/>
      <c r="AH91" s="356"/>
      <c r="AI91" s="356"/>
      <c r="AJ91" s="356"/>
      <c r="AK91" s="356"/>
      <c r="AL91" s="356"/>
      <c r="AM91" s="356"/>
      <c r="AN91" s="356"/>
      <c r="AO91" s="357"/>
      <c r="AP91" s="358"/>
      <c r="AQ91" s="359"/>
      <c r="AR91" s="359"/>
      <c r="AS91" s="359"/>
      <c r="AT91" s="360"/>
      <c r="AU91" s="361"/>
      <c r="AV91" s="361"/>
      <c r="AW91" s="361"/>
      <c r="AX91" s="361"/>
      <c r="AY91" s="361"/>
      <c r="AZ91" s="361"/>
      <c r="BA91" s="361"/>
      <c r="BB91" s="361"/>
      <c r="BC91" s="361"/>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52"/>
      <c r="B92" s="353"/>
      <c r="C92" s="353"/>
      <c r="D92" s="354"/>
      <c r="E92" s="355"/>
      <c r="F92" s="356"/>
      <c r="G92" s="356"/>
      <c r="H92" s="356"/>
      <c r="I92" s="356"/>
      <c r="J92" s="356"/>
      <c r="K92" s="356"/>
      <c r="L92" s="356"/>
      <c r="M92" s="357"/>
      <c r="N92" s="355"/>
      <c r="O92" s="356"/>
      <c r="P92" s="356"/>
      <c r="Q92" s="356"/>
      <c r="R92" s="356"/>
      <c r="S92" s="356"/>
      <c r="T92" s="356"/>
      <c r="U92" s="356"/>
      <c r="V92" s="356"/>
      <c r="W92" s="356"/>
      <c r="X92" s="356"/>
      <c r="Y92" s="356"/>
      <c r="Z92" s="356"/>
      <c r="AA92" s="357"/>
      <c r="AB92" s="355"/>
      <c r="AC92" s="356"/>
      <c r="AD92" s="356"/>
      <c r="AE92" s="356"/>
      <c r="AF92" s="356"/>
      <c r="AG92" s="356"/>
      <c r="AH92" s="356"/>
      <c r="AI92" s="356"/>
      <c r="AJ92" s="356"/>
      <c r="AK92" s="356"/>
      <c r="AL92" s="356"/>
      <c r="AM92" s="356"/>
      <c r="AN92" s="356"/>
      <c r="AO92" s="357"/>
      <c r="AP92" s="358"/>
      <c r="AQ92" s="359"/>
      <c r="AR92" s="359"/>
      <c r="AS92" s="359"/>
      <c r="AT92" s="360"/>
      <c r="AU92" s="361"/>
      <c r="AV92" s="361"/>
      <c r="AW92" s="361"/>
      <c r="AX92" s="361"/>
      <c r="AY92" s="361"/>
      <c r="AZ92" s="361"/>
      <c r="BA92" s="361"/>
      <c r="BB92" s="361"/>
      <c r="BC92" s="361"/>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52"/>
      <c r="B93" s="353"/>
      <c r="C93" s="353"/>
      <c r="D93" s="354"/>
      <c r="E93" s="355"/>
      <c r="F93" s="356"/>
      <c r="G93" s="356"/>
      <c r="H93" s="356"/>
      <c r="I93" s="356"/>
      <c r="J93" s="356"/>
      <c r="K93" s="356"/>
      <c r="L93" s="356"/>
      <c r="M93" s="357"/>
      <c r="N93" s="355"/>
      <c r="O93" s="356"/>
      <c r="P93" s="356"/>
      <c r="Q93" s="356"/>
      <c r="R93" s="356"/>
      <c r="S93" s="356"/>
      <c r="T93" s="356"/>
      <c r="U93" s="356"/>
      <c r="V93" s="356"/>
      <c r="W93" s="356"/>
      <c r="X93" s="356"/>
      <c r="Y93" s="356"/>
      <c r="Z93" s="356"/>
      <c r="AA93" s="357"/>
      <c r="AB93" s="355"/>
      <c r="AC93" s="356"/>
      <c r="AD93" s="356"/>
      <c r="AE93" s="356"/>
      <c r="AF93" s="356"/>
      <c r="AG93" s="356"/>
      <c r="AH93" s="356"/>
      <c r="AI93" s="356"/>
      <c r="AJ93" s="356"/>
      <c r="AK93" s="356"/>
      <c r="AL93" s="356"/>
      <c r="AM93" s="356"/>
      <c r="AN93" s="356"/>
      <c r="AO93" s="357"/>
      <c r="AP93" s="358"/>
      <c r="AQ93" s="359"/>
      <c r="AR93" s="359"/>
      <c r="AS93" s="359"/>
      <c r="AT93" s="360"/>
      <c r="AU93" s="361"/>
      <c r="AV93" s="361"/>
      <c r="AW93" s="361"/>
      <c r="AX93" s="361"/>
      <c r="AY93" s="361"/>
      <c r="AZ93" s="361"/>
      <c r="BA93" s="361"/>
      <c r="BB93" s="361"/>
      <c r="BC93" s="361"/>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52"/>
      <c r="B94" s="353"/>
      <c r="C94" s="353"/>
      <c r="D94" s="354"/>
      <c r="E94" s="355"/>
      <c r="F94" s="356"/>
      <c r="G94" s="356"/>
      <c r="H94" s="356"/>
      <c r="I94" s="356"/>
      <c r="J94" s="356"/>
      <c r="K94" s="356"/>
      <c r="L94" s="356"/>
      <c r="M94" s="357"/>
      <c r="N94" s="355"/>
      <c r="O94" s="356"/>
      <c r="P94" s="356"/>
      <c r="Q94" s="356"/>
      <c r="R94" s="356"/>
      <c r="S94" s="356"/>
      <c r="T94" s="356"/>
      <c r="U94" s="356"/>
      <c r="V94" s="356"/>
      <c r="W94" s="356"/>
      <c r="X94" s="356"/>
      <c r="Y94" s="356"/>
      <c r="Z94" s="356"/>
      <c r="AA94" s="357"/>
      <c r="AB94" s="355"/>
      <c r="AC94" s="356"/>
      <c r="AD94" s="356"/>
      <c r="AE94" s="356"/>
      <c r="AF94" s="356"/>
      <c r="AG94" s="356"/>
      <c r="AH94" s="356"/>
      <c r="AI94" s="356"/>
      <c r="AJ94" s="356"/>
      <c r="AK94" s="356"/>
      <c r="AL94" s="356"/>
      <c r="AM94" s="356"/>
      <c r="AN94" s="356"/>
      <c r="AO94" s="357"/>
      <c r="AP94" s="358"/>
      <c r="AQ94" s="359"/>
      <c r="AR94" s="359"/>
      <c r="AS94" s="359"/>
      <c r="AT94" s="360"/>
      <c r="AU94" s="361"/>
      <c r="AV94" s="361"/>
      <c r="AW94" s="361"/>
      <c r="AX94" s="361"/>
      <c r="AY94" s="361"/>
      <c r="AZ94" s="361"/>
      <c r="BA94" s="361"/>
      <c r="BB94" s="361"/>
      <c r="BC94" s="361"/>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52"/>
      <c r="B95" s="353"/>
      <c r="C95" s="353"/>
      <c r="D95" s="354"/>
      <c r="E95" s="355"/>
      <c r="F95" s="356"/>
      <c r="G95" s="356"/>
      <c r="H95" s="356"/>
      <c r="I95" s="356"/>
      <c r="J95" s="356"/>
      <c r="K95" s="356"/>
      <c r="L95" s="356"/>
      <c r="M95" s="357"/>
      <c r="N95" s="355"/>
      <c r="O95" s="356"/>
      <c r="P95" s="356"/>
      <c r="Q95" s="356"/>
      <c r="R95" s="356"/>
      <c r="S95" s="356"/>
      <c r="T95" s="356"/>
      <c r="U95" s="356"/>
      <c r="V95" s="356"/>
      <c r="W95" s="356"/>
      <c r="X95" s="356"/>
      <c r="Y95" s="356"/>
      <c r="Z95" s="356"/>
      <c r="AA95" s="357"/>
      <c r="AB95" s="355"/>
      <c r="AC95" s="356"/>
      <c r="AD95" s="356"/>
      <c r="AE95" s="356"/>
      <c r="AF95" s="356"/>
      <c r="AG95" s="356"/>
      <c r="AH95" s="356"/>
      <c r="AI95" s="356"/>
      <c r="AJ95" s="356"/>
      <c r="AK95" s="356"/>
      <c r="AL95" s="356"/>
      <c r="AM95" s="356"/>
      <c r="AN95" s="356"/>
      <c r="AO95" s="357"/>
      <c r="AP95" s="358"/>
      <c r="AQ95" s="359"/>
      <c r="AR95" s="359"/>
      <c r="AS95" s="359"/>
      <c r="AT95" s="360"/>
      <c r="AU95" s="361"/>
      <c r="AV95" s="361"/>
      <c r="AW95" s="361"/>
      <c r="AX95" s="361"/>
      <c r="AY95" s="361"/>
      <c r="AZ95" s="361"/>
      <c r="BA95" s="361"/>
      <c r="BB95" s="361"/>
      <c r="BC95" s="361"/>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52"/>
      <c r="B96" s="353"/>
      <c r="C96" s="353"/>
      <c r="D96" s="354"/>
      <c r="E96" s="355"/>
      <c r="F96" s="356"/>
      <c r="G96" s="356"/>
      <c r="H96" s="356"/>
      <c r="I96" s="356"/>
      <c r="J96" s="356"/>
      <c r="K96" s="356"/>
      <c r="L96" s="356"/>
      <c r="M96" s="357"/>
      <c r="N96" s="355"/>
      <c r="O96" s="356"/>
      <c r="P96" s="356"/>
      <c r="Q96" s="356"/>
      <c r="R96" s="356"/>
      <c r="S96" s="356"/>
      <c r="T96" s="356"/>
      <c r="U96" s="356"/>
      <c r="V96" s="356"/>
      <c r="W96" s="356"/>
      <c r="X96" s="356"/>
      <c r="Y96" s="356"/>
      <c r="Z96" s="356"/>
      <c r="AA96" s="357"/>
      <c r="AB96" s="355"/>
      <c r="AC96" s="356"/>
      <c r="AD96" s="356"/>
      <c r="AE96" s="356"/>
      <c r="AF96" s="356"/>
      <c r="AG96" s="356"/>
      <c r="AH96" s="356"/>
      <c r="AI96" s="356"/>
      <c r="AJ96" s="356"/>
      <c r="AK96" s="356"/>
      <c r="AL96" s="356"/>
      <c r="AM96" s="356"/>
      <c r="AN96" s="356"/>
      <c r="AO96" s="357"/>
      <c r="AP96" s="358"/>
      <c r="AQ96" s="359"/>
      <c r="AR96" s="359"/>
      <c r="AS96" s="359"/>
      <c r="AT96" s="360"/>
      <c r="AU96" s="361"/>
      <c r="AV96" s="361"/>
      <c r="AW96" s="361"/>
      <c r="AX96" s="361"/>
      <c r="AY96" s="361"/>
      <c r="AZ96" s="361"/>
      <c r="BA96" s="361"/>
      <c r="BB96" s="361"/>
      <c r="BC96" s="361"/>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52"/>
      <c r="B97" s="353"/>
      <c r="C97" s="353"/>
      <c r="D97" s="354"/>
      <c r="E97" s="355"/>
      <c r="F97" s="356"/>
      <c r="G97" s="356"/>
      <c r="H97" s="356"/>
      <c r="I97" s="356"/>
      <c r="J97" s="356"/>
      <c r="K97" s="356"/>
      <c r="L97" s="356"/>
      <c r="M97" s="357"/>
      <c r="N97" s="355"/>
      <c r="O97" s="356"/>
      <c r="P97" s="356"/>
      <c r="Q97" s="356"/>
      <c r="R97" s="356"/>
      <c r="S97" s="356"/>
      <c r="T97" s="356"/>
      <c r="U97" s="356"/>
      <c r="V97" s="356"/>
      <c r="W97" s="356"/>
      <c r="X97" s="356"/>
      <c r="Y97" s="356"/>
      <c r="Z97" s="356"/>
      <c r="AA97" s="357"/>
      <c r="AB97" s="355"/>
      <c r="AC97" s="356"/>
      <c r="AD97" s="356"/>
      <c r="AE97" s="356"/>
      <c r="AF97" s="356"/>
      <c r="AG97" s="356"/>
      <c r="AH97" s="356"/>
      <c r="AI97" s="356"/>
      <c r="AJ97" s="356"/>
      <c r="AK97" s="356"/>
      <c r="AL97" s="356"/>
      <c r="AM97" s="356"/>
      <c r="AN97" s="356"/>
      <c r="AO97" s="357"/>
      <c r="AP97" s="358"/>
      <c r="AQ97" s="359"/>
      <c r="AR97" s="359"/>
      <c r="AS97" s="359"/>
      <c r="AT97" s="360"/>
      <c r="AU97" s="361"/>
      <c r="AV97" s="361"/>
      <c r="AW97" s="361"/>
      <c r="AX97" s="361"/>
      <c r="AY97" s="361"/>
      <c r="AZ97" s="361"/>
      <c r="BA97" s="361"/>
      <c r="BB97" s="361"/>
      <c r="BC97" s="361"/>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52"/>
      <c r="B98" s="353"/>
      <c r="C98" s="353"/>
      <c r="D98" s="354"/>
      <c r="E98" s="355"/>
      <c r="F98" s="356"/>
      <c r="G98" s="356"/>
      <c r="H98" s="356"/>
      <c r="I98" s="356"/>
      <c r="J98" s="356"/>
      <c r="K98" s="356"/>
      <c r="L98" s="356"/>
      <c r="M98" s="357"/>
      <c r="N98" s="355"/>
      <c r="O98" s="356"/>
      <c r="P98" s="356"/>
      <c r="Q98" s="356"/>
      <c r="R98" s="356"/>
      <c r="S98" s="356"/>
      <c r="T98" s="356"/>
      <c r="U98" s="356"/>
      <c r="V98" s="356"/>
      <c r="W98" s="356"/>
      <c r="X98" s="356"/>
      <c r="Y98" s="356"/>
      <c r="Z98" s="356"/>
      <c r="AA98" s="357"/>
      <c r="AB98" s="355"/>
      <c r="AC98" s="356"/>
      <c r="AD98" s="356"/>
      <c r="AE98" s="356"/>
      <c r="AF98" s="356"/>
      <c r="AG98" s="356"/>
      <c r="AH98" s="356"/>
      <c r="AI98" s="356"/>
      <c r="AJ98" s="356"/>
      <c r="AK98" s="356"/>
      <c r="AL98" s="356"/>
      <c r="AM98" s="356"/>
      <c r="AN98" s="356"/>
      <c r="AO98" s="357"/>
      <c r="AP98" s="358"/>
      <c r="AQ98" s="359"/>
      <c r="AR98" s="359"/>
      <c r="AS98" s="359"/>
      <c r="AT98" s="360"/>
      <c r="AU98" s="361"/>
      <c r="AV98" s="361"/>
      <c r="AW98" s="361"/>
      <c r="AX98" s="361"/>
      <c r="AY98" s="361"/>
      <c r="AZ98" s="361"/>
      <c r="BA98" s="361"/>
      <c r="BB98" s="361"/>
      <c r="BC98" s="361"/>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52"/>
      <c r="B99" s="353"/>
      <c r="C99" s="353"/>
      <c r="D99" s="354"/>
      <c r="E99" s="355"/>
      <c r="F99" s="356"/>
      <c r="G99" s="356"/>
      <c r="H99" s="356"/>
      <c r="I99" s="356"/>
      <c r="J99" s="356"/>
      <c r="K99" s="356"/>
      <c r="L99" s="356"/>
      <c r="M99" s="357"/>
      <c r="N99" s="355"/>
      <c r="O99" s="356"/>
      <c r="P99" s="356"/>
      <c r="Q99" s="356"/>
      <c r="R99" s="356"/>
      <c r="S99" s="356"/>
      <c r="T99" s="356"/>
      <c r="U99" s="356"/>
      <c r="V99" s="356"/>
      <c r="W99" s="356"/>
      <c r="X99" s="356"/>
      <c r="Y99" s="356"/>
      <c r="Z99" s="356"/>
      <c r="AA99" s="357"/>
      <c r="AB99" s="355"/>
      <c r="AC99" s="356"/>
      <c r="AD99" s="356"/>
      <c r="AE99" s="356"/>
      <c r="AF99" s="356"/>
      <c r="AG99" s="356"/>
      <c r="AH99" s="356"/>
      <c r="AI99" s="356"/>
      <c r="AJ99" s="356"/>
      <c r="AK99" s="356"/>
      <c r="AL99" s="356"/>
      <c r="AM99" s="356"/>
      <c r="AN99" s="356"/>
      <c r="AO99" s="357"/>
      <c r="AP99" s="358"/>
      <c r="AQ99" s="359"/>
      <c r="AR99" s="359"/>
      <c r="AS99" s="359"/>
      <c r="AT99" s="360"/>
      <c r="AU99" s="361"/>
      <c r="AV99" s="361"/>
      <c r="AW99" s="361"/>
      <c r="AX99" s="361"/>
      <c r="AY99" s="361"/>
      <c r="AZ99" s="361"/>
      <c r="BA99" s="361"/>
      <c r="BB99" s="361"/>
      <c r="BC99" s="361"/>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52"/>
      <c r="B100" s="353"/>
      <c r="C100" s="353"/>
      <c r="D100" s="354"/>
      <c r="E100" s="355"/>
      <c r="F100" s="356"/>
      <c r="G100" s="356"/>
      <c r="H100" s="356"/>
      <c r="I100" s="356"/>
      <c r="J100" s="356"/>
      <c r="K100" s="356"/>
      <c r="L100" s="356"/>
      <c r="M100" s="357"/>
      <c r="N100" s="355"/>
      <c r="O100" s="356"/>
      <c r="P100" s="356"/>
      <c r="Q100" s="356"/>
      <c r="R100" s="356"/>
      <c r="S100" s="356"/>
      <c r="T100" s="356"/>
      <c r="U100" s="356"/>
      <c r="V100" s="356"/>
      <c r="W100" s="356"/>
      <c r="X100" s="356"/>
      <c r="Y100" s="356"/>
      <c r="Z100" s="356"/>
      <c r="AA100" s="357"/>
      <c r="AB100" s="355"/>
      <c r="AC100" s="356"/>
      <c r="AD100" s="356"/>
      <c r="AE100" s="356"/>
      <c r="AF100" s="356"/>
      <c r="AG100" s="356"/>
      <c r="AH100" s="356"/>
      <c r="AI100" s="356"/>
      <c r="AJ100" s="356"/>
      <c r="AK100" s="356"/>
      <c r="AL100" s="356"/>
      <c r="AM100" s="356"/>
      <c r="AN100" s="356"/>
      <c r="AO100" s="357"/>
      <c r="AP100" s="358"/>
      <c r="AQ100" s="359"/>
      <c r="AR100" s="359"/>
      <c r="AS100" s="359"/>
      <c r="AT100" s="360"/>
      <c r="AU100" s="361"/>
      <c r="AV100" s="361"/>
      <c r="AW100" s="361"/>
      <c r="AX100" s="361"/>
      <c r="AY100" s="361"/>
      <c r="AZ100" s="361"/>
      <c r="BA100" s="361"/>
      <c r="BB100" s="361"/>
      <c r="BC100" s="361"/>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52"/>
      <c r="B101" s="353"/>
      <c r="C101" s="353"/>
      <c r="D101" s="354"/>
      <c r="E101" s="355"/>
      <c r="F101" s="356"/>
      <c r="G101" s="356"/>
      <c r="H101" s="356"/>
      <c r="I101" s="356"/>
      <c r="J101" s="356"/>
      <c r="K101" s="356"/>
      <c r="L101" s="356"/>
      <c r="M101" s="357"/>
      <c r="N101" s="355"/>
      <c r="O101" s="356"/>
      <c r="P101" s="356"/>
      <c r="Q101" s="356"/>
      <c r="R101" s="356"/>
      <c r="S101" s="356"/>
      <c r="T101" s="356"/>
      <c r="U101" s="356"/>
      <c r="V101" s="356"/>
      <c r="W101" s="356"/>
      <c r="X101" s="356"/>
      <c r="Y101" s="356"/>
      <c r="Z101" s="356"/>
      <c r="AA101" s="357"/>
      <c r="AB101" s="355"/>
      <c r="AC101" s="356"/>
      <c r="AD101" s="356"/>
      <c r="AE101" s="356"/>
      <c r="AF101" s="356"/>
      <c r="AG101" s="356"/>
      <c r="AH101" s="356"/>
      <c r="AI101" s="356"/>
      <c r="AJ101" s="356"/>
      <c r="AK101" s="356"/>
      <c r="AL101" s="356"/>
      <c r="AM101" s="356"/>
      <c r="AN101" s="356"/>
      <c r="AO101" s="357"/>
      <c r="AP101" s="358"/>
      <c r="AQ101" s="359"/>
      <c r="AR101" s="359"/>
      <c r="AS101" s="359"/>
      <c r="AT101" s="360"/>
      <c r="AU101" s="361"/>
      <c r="AV101" s="361"/>
      <c r="AW101" s="361"/>
      <c r="AX101" s="361"/>
      <c r="AY101" s="361"/>
      <c r="AZ101" s="361"/>
      <c r="BA101" s="361"/>
      <c r="BB101" s="361"/>
      <c r="BC101" s="361"/>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52"/>
      <c r="B102" s="353"/>
      <c r="C102" s="353"/>
      <c r="D102" s="354"/>
      <c r="E102" s="355"/>
      <c r="F102" s="356"/>
      <c r="G102" s="356"/>
      <c r="H102" s="356"/>
      <c r="I102" s="356"/>
      <c r="J102" s="356"/>
      <c r="K102" s="356"/>
      <c r="L102" s="356"/>
      <c r="M102" s="357"/>
      <c r="N102" s="355"/>
      <c r="O102" s="356"/>
      <c r="P102" s="356"/>
      <c r="Q102" s="356"/>
      <c r="R102" s="356"/>
      <c r="S102" s="356"/>
      <c r="T102" s="356"/>
      <c r="U102" s="356"/>
      <c r="V102" s="356"/>
      <c r="W102" s="356"/>
      <c r="X102" s="356"/>
      <c r="Y102" s="356"/>
      <c r="Z102" s="356"/>
      <c r="AA102" s="357"/>
      <c r="AB102" s="355"/>
      <c r="AC102" s="356"/>
      <c r="AD102" s="356"/>
      <c r="AE102" s="356"/>
      <c r="AF102" s="356"/>
      <c r="AG102" s="356"/>
      <c r="AH102" s="356"/>
      <c r="AI102" s="356"/>
      <c r="AJ102" s="356"/>
      <c r="AK102" s="356"/>
      <c r="AL102" s="356"/>
      <c r="AM102" s="356"/>
      <c r="AN102" s="356"/>
      <c r="AO102" s="357"/>
      <c r="AP102" s="358"/>
      <c r="AQ102" s="359"/>
      <c r="AR102" s="359"/>
      <c r="AS102" s="359"/>
      <c r="AT102" s="360"/>
      <c r="AU102" s="361"/>
      <c r="AV102" s="361"/>
      <c r="AW102" s="361"/>
      <c r="AX102" s="361"/>
      <c r="AY102" s="361"/>
      <c r="AZ102" s="361"/>
      <c r="BA102" s="361"/>
      <c r="BB102" s="361"/>
      <c r="BC102" s="361"/>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52"/>
      <c r="B103" s="353"/>
      <c r="C103" s="353"/>
      <c r="D103" s="354"/>
      <c r="E103" s="355"/>
      <c r="F103" s="356"/>
      <c r="G103" s="356"/>
      <c r="H103" s="356"/>
      <c r="I103" s="356"/>
      <c r="J103" s="356"/>
      <c r="K103" s="356"/>
      <c r="L103" s="356"/>
      <c r="M103" s="357"/>
      <c r="N103" s="355"/>
      <c r="O103" s="356"/>
      <c r="P103" s="356"/>
      <c r="Q103" s="356"/>
      <c r="R103" s="356"/>
      <c r="S103" s="356"/>
      <c r="T103" s="356"/>
      <c r="U103" s="356"/>
      <c r="V103" s="356"/>
      <c r="W103" s="356"/>
      <c r="X103" s="356"/>
      <c r="Y103" s="356"/>
      <c r="Z103" s="356"/>
      <c r="AA103" s="357"/>
      <c r="AB103" s="355"/>
      <c r="AC103" s="356"/>
      <c r="AD103" s="356"/>
      <c r="AE103" s="356"/>
      <c r="AF103" s="356"/>
      <c r="AG103" s="356"/>
      <c r="AH103" s="356"/>
      <c r="AI103" s="356"/>
      <c r="AJ103" s="356"/>
      <c r="AK103" s="356"/>
      <c r="AL103" s="356"/>
      <c r="AM103" s="356"/>
      <c r="AN103" s="356"/>
      <c r="AO103" s="357"/>
      <c r="AP103" s="358"/>
      <c r="AQ103" s="359"/>
      <c r="AR103" s="359"/>
      <c r="AS103" s="359"/>
      <c r="AT103" s="360"/>
      <c r="AU103" s="361"/>
      <c r="AV103" s="361"/>
      <c r="AW103" s="361"/>
      <c r="AX103" s="361"/>
      <c r="AY103" s="361"/>
      <c r="AZ103" s="361"/>
      <c r="BA103" s="361"/>
      <c r="BB103" s="361"/>
      <c r="BC103" s="361"/>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list" imeMode="hiragana" allowBlank="1" showInputMessage="1" showErrorMessage="1" errorTitle="入力エラー" error="正しい選択肢を選んでください。" sqref="AP5:AT103">
      <formula1>$CA$2:$CA$4</formula1>
    </dataValidation>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s>
  <pageMargins left="0.70866141732283472" right="0.70866141732283472" top="0.55118110236220474"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出口　雅浩</cp:lastModifiedBy>
  <cp:lastPrinted>2023-03-13T08:41:21Z</cp:lastPrinted>
  <dcterms:created xsi:type="dcterms:W3CDTF">2010-08-24T08:00:05Z</dcterms:created>
  <dcterms:modified xsi:type="dcterms:W3CDTF">2023-03-13T08:41:28Z</dcterms:modified>
</cp:coreProperties>
</file>